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e3fbaea925f17ee6/Bureaublad/AV Typer/test_data/"/>
    </mc:Choice>
  </mc:AlternateContent>
  <xr:revisionPtr revIDLastSave="32" documentId="8_{5721FC93-29BB-44E7-8BE7-F3CC1F8DBD6E}" xr6:coauthVersionLast="47" xr6:coauthVersionMax="47" xr10:uidLastSave="{A7D9F09D-A6BB-4E56-A0A9-BD4603846286}"/>
  <bookViews>
    <workbookView xWindow="-108" yWindow="-108" windowWidth="23256" windowHeight="12576" activeTab="1" xr2:uid="{00000000-000D-0000-FFFF-FFFF00000000}"/>
  </bookViews>
  <sheets>
    <sheet name="GBK" sheetId="1" r:id="rId1"/>
    <sheet name="Lid" sheetId="2" r:id="rId2"/>
    <sheet name="deb_specials" sheetId="3" r:id="rId3"/>
    <sheet name="AV Regels" sheetId="4" r:id="rId4"/>
    <sheet name="AV Regels compiled" sheetId="9" r:id="rId5"/>
    <sheet name="SjaarschBBQ" sheetId="5" r:id="rId6"/>
    <sheet name="Voorbeeld" sheetId="6" r:id="rId7"/>
    <sheet name="Leeg" sheetId="7" r:id="rId8"/>
    <sheet name="CHECK" sheetId="8" r:id="rId9"/>
  </sheets>
  <externalReferences>
    <externalReference r:id="rId10"/>
    <externalReference r:id="rId11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3" roundtripDataSignature="AMtx7mi+ID7WDdrISEe+7In96JAs016Jrg=="/>
    </ext>
  </extLst>
</workbook>
</file>

<file path=xl/calcChain.xml><?xml version="1.0" encoding="utf-8"?>
<calcChain xmlns="http://schemas.openxmlformats.org/spreadsheetml/2006/main">
  <c r="F425" i="2" l="1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2" i="7"/>
  <c r="K33" i="6"/>
  <c r="K34" i="6"/>
  <c r="K35" i="6"/>
  <c r="K36" i="6"/>
  <c r="K32" i="6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" i="5" a="1"/>
  <c r="K3" i="5" s="1"/>
  <c r="K4" i="5" a="1"/>
  <c r="K4" i="5" s="1"/>
  <c r="K2" i="5" a="1"/>
  <c r="K2" i="5" s="1"/>
  <c r="L2" i="5"/>
  <c r="M2" i="5" s="1"/>
  <c r="M2" i="6"/>
  <c r="L2" i="6"/>
  <c r="L3" i="6"/>
  <c r="L4" i="6"/>
  <c r="Q46" i="5"/>
  <c r="I3" i="6" l="1"/>
  <c r="I2" i="6"/>
  <c r="K2" i="6" s="1" a="1"/>
  <c r="K2" i="6" s="1"/>
  <c r="L2" i="7"/>
  <c r="I2" i="7"/>
  <c r="K2" i="7" s="1" a="1"/>
  <c r="K2" i="7" s="1"/>
  <c r="G3" i="5"/>
  <c r="G4" i="5"/>
  <c r="G5" i="5"/>
  <c r="G6" i="5"/>
  <c r="G7" i="5"/>
  <c r="G8" i="5"/>
  <c r="G9" i="5"/>
  <c r="G10" i="5"/>
  <c r="G11" i="5"/>
  <c r="G12" i="5"/>
  <c r="G2" i="5"/>
  <c r="I3" i="5"/>
  <c r="I4" i="5" s="1"/>
  <c r="I5" i="5" s="1"/>
  <c r="I6" i="5" s="1"/>
  <c r="I7" i="5" s="1"/>
  <c r="I8" i="5" s="1"/>
  <c r="I9" i="5" s="1"/>
  <c r="I10" i="5" s="1"/>
  <c r="I11" i="5" s="1"/>
  <c r="I12" i="5" s="1"/>
  <c r="I2" i="5"/>
  <c r="D33" i="8"/>
  <c r="C33" i="8" s="1"/>
  <c r="D32" i="8"/>
  <c r="C32" i="8" s="1"/>
  <c r="S31" i="8"/>
  <c r="F31" i="8"/>
  <c r="D31" i="8"/>
  <c r="C31" i="8" s="1"/>
  <c r="AF30" i="8"/>
  <c r="T30" i="8"/>
  <c r="H30" i="8"/>
  <c r="F30" i="8"/>
  <c r="AE30" i="8" s="1"/>
  <c r="D30" i="8"/>
  <c r="C30" i="8" s="1"/>
  <c r="AG29" i="8"/>
  <c r="AF29" i="8"/>
  <c r="U29" i="8"/>
  <c r="I29" i="8"/>
  <c r="D29" i="8"/>
  <c r="F29" i="8" s="1"/>
  <c r="AH28" i="8"/>
  <c r="AG28" i="8"/>
  <c r="AE28" i="8"/>
  <c r="V28" i="8"/>
  <c r="U28" i="8"/>
  <c r="S28" i="8"/>
  <c r="J28" i="8"/>
  <c r="I28" i="8"/>
  <c r="F28" i="8"/>
  <c r="D28" i="8"/>
  <c r="C28" i="8" s="1"/>
  <c r="AI27" i="8"/>
  <c r="AH27" i="8"/>
  <c r="AF27" i="8"/>
  <c r="W27" i="8"/>
  <c r="V27" i="8"/>
  <c r="T27" i="8"/>
  <c r="K27" i="8"/>
  <c r="J27" i="8"/>
  <c r="H27" i="8"/>
  <c r="F27" i="8"/>
  <c r="AG27" i="8" s="1"/>
  <c r="D27" i="8"/>
  <c r="C27" i="8" s="1"/>
  <c r="AI26" i="8"/>
  <c r="AF26" i="8"/>
  <c r="X26" i="8"/>
  <c r="W26" i="8"/>
  <c r="T26" i="8"/>
  <c r="L26" i="8"/>
  <c r="D26" i="8"/>
  <c r="F26" i="8" s="1"/>
  <c r="AG26" i="8" s="1"/>
  <c r="F25" i="8"/>
  <c r="D25" i="8"/>
  <c r="C25" i="8" s="1"/>
  <c r="AL24" i="8"/>
  <c r="N24" i="8"/>
  <c r="K24" i="8"/>
  <c r="D24" i="8"/>
  <c r="F24" i="8" s="1"/>
  <c r="AM23" i="8"/>
  <c r="AL23" i="8"/>
  <c r="AJ23" i="8"/>
  <c r="AI23" i="8"/>
  <c r="AG23" i="8"/>
  <c r="AA23" i="8"/>
  <c r="Z23" i="8"/>
  <c r="X23" i="8"/>
  <c r="W23" i="8"/>
  <c r="U23" i="8"/>
  <c r="O23" i="8"/>
  <c r="N23" i="8"/>
  <c r="L23" i="8"/>
  <c r="K23" i="8"/>
  <c r="I23" i="8"/>
  <c r="F23" i="8"/>
  <c r="AK23" i="8" s="1"/>
  <c r="D23" i="8"/>
  <c r="C23" i="8" s="1"/>
  <c r="AN22" i="8"/>
  <c r="AM22" i="8"/>
  <c r="AK22" i="8"/>
  <c r="AJ22" i="8"/>
  <c r="AH22" i="8"/>
  <c r="AF22" i="8"/>
  <c r="AB22" i="8"/>
  <c r="AA22" i="8"/>
  <c r="Y22" i="8"/>
  <c r="X22" i="8"/>
  <c r="V22" i="8"/>
  <c r="T22" i="8"/>
  <c r="P22" i="8"/>
  <c r="O22" i="8"/>
  <c r="M22" i="8"/>
  <c r="L22" i="8"/>
  <c r="J22" i="8"/>
  <c r="H22" i="8"/>
  <c r="F22" i="8"/>
  <c r="AL22" i="8" s="1"/>
  <c r="D22" i="8"/>
  <c r="C22" i="8"/>
  <c r="AN21" i="8"/>
  <c r="AL21" i="8"/>
  <c r="AK21" i="8"/>
  <c r="AI21" i="8"/>
  <c r="AG21" i="8"/>
  <c r="AF21" i="8"/>
  <c r="AC21" i="8"/>
  <c r="AB21" i="8"/>
  <c r="U21" i="8"/>
  <c r="T21" i="8"/>
  <c r="R21" i="8"/>
  <c r="Q21" i="8"/>
  <c r="P21" i="8"/>
  <c r="N21" i="8"/>
  <c r="K21" i="8"/>
  <c r="I21" i="8"/>
  <c r="D21" i="8"/>
  <c r="F21" i="8" s="1"/>
  <c r="AO21" i="8" s="1"/>
  <c r="AO20" i="8"/>
  <c r="AM20" i="8"/>
  <c r="AL20" i="8"/>
  <c r="AJ20" i="8"/>
  <c r="AH20" i="8"/>
  <c r="AG20" i="8"/>
  <c r="AD20" i="8"/>
  <c r="AC20" i="8"/>
  <c r="V20" i="8"/>
  <c r="U20" i="8"/>
  <c r="S20" i="8"/>
  <c r="R20" i="8"/>
  <c r="Q20" i="8"/>
  <c r="O20" i="8"/>
  <c r="L20" i="8"/>
  <c r="J20" i="8"/>
  <c r="F20" i="8"/>
  <c r="X20" i="8" s="1"/>
  <c r="D20" i="8"/>
  <c r="C20" i="8"/>
  <c r="D19" i="8"/>
  <c r="C19" i="8" s="1"/>
  <c r="AO18" i="8"/>
  <c r="AL18" i="8"/>
  <c r="AJ18" i="8"/>
  <c r="AI18" i="8"/>
  <c r="AF18" i="8"/>
  <c r="AE18" i="8"/>
  <c r="W18" i="8"/>
  <c r="T18" i="8"/>
  <c r="S18" i="8"/>
  <c r="Q18" i="8"/>
  <c r="N18" i="8"/>
  <c r="L18" i="8"/>
  <c r="F18" i="8"/>
  <c r="AN18" i="8" s="1"/>
  <c r="D18" i="8"/>
  <c r="C18" i="8"/>
  <c r="AO17" i="8"/>
  <c r="AM17" i="8"/>
  <c r="AK17" i="8"/>
  <c r="AH17" i="8"/>
  <c r="AG17" i="8"/>
  <c r="AA17" i="8"/>
  <c r="Y17" i="8"/>
  <c r="V17" i="8"/>
  <c r="U17" i="8"/>
  <c r="T17" i="8"/>
  <c r="Q17" i="8"/>
  <c r="O17" i="8"/>
  <c r="I17" i="8"/>
  <c r="H17" i="8"/>
  <c r="D17" i="8"/>
  <c r="F17" i="8" s="1"/>
  <c r="AJ17" i="8" s="1"/>
  <c r="C17" i="8"/>
  <c r="D16" i="8"/>
  <c r="X15" i="8"/>
  <c r="W15" i="8"/>
  <c r="V15" i="8"/>
  <c r="F15" i="8"/>
  <c r="AO15" i="8" s="1"/>
  <c r="D15" i="8"/>
  <c r="C15" i="8"/>
  <c r="D14" i="8"/>
  <c r="AL13" i="8"/>
  <c r="AB13" i="8"/>
  <c r="Z13" i="8"/>
  <c r="Y13" i="8"/>
  <c r="U13" i="8"/>
  <c r="J13" i="8"/>
  <c r="F13" i="8"/>
  <c r="D13" i="8"/>
  <c r="C13" i="8"/>
  <c r="AO12" i="8"/>
  <c r="AM12" i="8"/>
  <c r="AL12" i="8"/>
  <c r="AK12" i="8"/>
  <c r="AI12" i="8"/>
  <c r="AH12" i="8"/>
  <c r="AF12" i="8"/>
  <c r="AD12" i="8"/>
  <c r="AC12" i="8"/>
  <c r="AA12" i="8"/>
  <c r="Z12" i="8"/>
  <c r="Y12" i="8"/>
  <c r="W12" i="8"/>
  <c r="V12" i="8"/>
  <c r="T12" i="8"/>
  <c r="R12" i="8"/>
  <c r="Q12" i="8"/>
  <c r="O12" i="8"/>
  <c r="N12" i="8"/>
  <c r="M12" i="8"/>
  <c r="K12" i="8"/>
  <c r="J12" i="8"/>
  <c r="H12" i="8"/>
  <c r="F12" i="8"/>
  <c r="AJ12" i="8" s="1"/>
  <c r="C12" i="8"/>
  <c r="AK11" i="8"/>
  <c r="AI11" i="8"/>
  <c r="AH11" i="8"/>
  <c r="AF11" i="8"/>
  <c r="AE11" i="8"/>
  <c r="AD11" i="8"/>
  <c r="AA11" i="8"/>
  <c r="Z11" i="8"/>
  <c r="T11" i="8"/>
  <c r="S11" i="8"/>
  <c r="R11" i="8"/>
  <c r="Q11" i="8"/>
  <c r="O11" i="8"/>
  <c r="N11" i="8"/>
  <c r="K11" i="8"/>
  <c r="J11" i="8"/>
  <c r="F11" i="8"/>
  <c r="AL11" i="8" s="1"/>
  <c r="C11" i="8"/>
  <c r="AD10" i="8"/>
  <c r="W10" i="8"/>
  <c r="O10" i="8"/>
  <c r="F10" i="8"/>
  <c r="AK10" i="8" s="1"/>
  <c r="C10" i="8"/>
  <c r="AL9" i="8"/>
  <c r="AI9" i="8"/>
  <c r="AH9" i="8"/>
  <c r="Y9" i="8"/>
  <c r="W9" i="8"/>
  <c r="V9" i="8"/>
  <c r="S9" i="8"/>
  <c r="R9" i="8"/>
  <c r="F9" i="8"/>
  <c r="AA9" i="8" s="1"/>
  <c r="C9" i="8"/>
  <c r="AN8" i="8"/>
  <c r="AM8" i="8"/>
  <c r="AD8" i="8"/>
  <c r="AC8" i="8"/>
  <c r="AB8" i="8"/>
  <c r="Z8" i="8"/>
  <c r="Y8" i="8"/>
  <c r="P8" i="8"/>
  <c r="O8" i="8"/>
  <c r="M8" i="8"/>
  <c r="L8" i="8"/>
  <c r="F8" i="8"/>
  <c r="C8" i="8"/>
  <c r="AO7" i="8"/>
  <c r="AN7" i="8"/>
  <c r="AM7" i="8"/>
  <c r="AL7" i="8"/>
  <c r="AJ7" i="8"/>
  <c r="AI7" i="8"/>
  <c r="AF7" i="8"/>
  <c r="AE7" i="8"/>
  <c r="AD7" i="8"/>
  <c r="AC7" i="8"/>
  <c r="AB7" i="8"/>
  <c r="AA7" i="8"/>
  <c r="Z7" i="8"/>
  <c r="Y7" i="8"/>
  <c r="W7" i="8"/>
  <c r="V7" i="8"/>
  <c r="S7" i="8"/>
  <c r="R7" i="8"/>
  <c r="Q7" i="8"/>
  <c r="P7" i="8"/>
  <c r="O7" i="8"/>
  <c r="N7" i="8"/>
  <c r="M7" i="8"/>
  <c r="L7" i="8"/>
  <c r="J7" i="8"/>
  <c r="H7" i="8"/>
  <c r="F7" i="8"/>
  <c r="AK7" i="8" s="1"/>
  <c r="C7" i="8"/>
  <c r="AO6" i="8"/>
  <c r="AN6" i="8"/>
  <c r="AM6" i="8"/>
  <c r="AL6" i="8"/>
  <c r="AK6" i="8"/>
  <c r="AJ6" i="8"/>
  <c r="AI6" i="8"/>
  <c r="AF6" i="8"/>
  <c r="AE6" i="8"/>
  <c r="AC6" i="8"/>
  <c r="AB6" i="8"/>
  <c r="AA6" i="8"/>
  <c r="Z6" i="8"/>
  <c r="Y6" i="8"/>
  <c r="X6" i="8"/>
  <c r="W6" i="8"/>
  <c r="V6" i="8"/>
  <c r="S6" i="8"/>
  <c r="R6" i="8"/>
  <c r="P6" i="8"/>
  <c r="O6" i="8"/>
  <c r="N6" i="8"/>
  <c r="M6" i="8"/>
  <c r="L6" i="8"/>
  <c r="K6" i="8"/>
  <c r="J6" i="8"/>
  <c r="H6" i="8"/>
  <c r="F6" i="8"/>
  <c r="C6" i="8"/>
  <c r="AE5" i="8"/>
  <c r="V5" i="8"/>
  <c r="U5" i="8"/>
  <c r="F5" i="8"/>
  <c r="AO5" i="8" s="1"/>
  <c r="F2" i="8"/>
  <c r="N231" i="7"/>
  <c r="M231" i="7"/>
  <c r="L231" i="7"/>
  <c r="I231" i="7"/>
  <c r="H231" i="7" a="1"/>
  <c r="H231" i="7" s="1"/>
  <c r="G231" i="7"/>
  <c r="N230" i="7"/>
  <c r="M230" i="7"/>
  <c r="L230" i="7"/>
  <c r="I230" i="7"/>
  <c r="H230" i="7" a="1"/>
  <c r="H230" i="7" s="1"/>
  <c r="G230" i="7"/>
  <c r="N229" i="7"/>
  <c r="M229" i="7"/>
  <c r="L229" i="7"/>
  <c r="I229" i="7"/>
  <c r="H229" i="7" a="1"/>
  <c r="H229" i="7" s="1"/>
  <c r="G229" i="7"/>
  <c r="N228" i="7"/>
  <c r="M228" i="7"/>
  <c r="L228" i="7"/>
  <c r="I228" i="7"/>
  <c r="H228" i="7" a="1"/>
  <c r="H228" i="7" s="1"/>
  <c r="G228" i="7"/>
  <c r="N227" i="7"/>
  <c r="M227" i="7"/>
  <c r="L227" i="7"/>
  <c r="I227" i="7"/>
  <c r="H227" i="7" a="1"/>
  <c r="H227" i="7" s="1"/>
  <c r="G227" i="7"/>
  <c r="N226" i="7"/>
  <c r="M226" i="7"/>
  <c r="L226" i="7"/>
  <c r="I226" i="7"/>
  <c r="H226" i="7" a="1"/>
  <c r="H226" i="7"/>
  <c r="G226" i="7"/>
  <c r="N225" i="7"/>
  <c r="M225" i="7"/>
  <c r="L225" i="7"/>
  <c r="I225" i="7"/>
  <c r="H225" i="7" a="1"/>
  <c r="H225" i="7" s="1"/>
  <c r="G225" i="7"/>
  <c r="N224" i="7"/>
  <c r="M224" i="7"/>
  <c r="L224" i="7"/>
  <c r="I224" i="7"/>
  <c r="H224" i="7" a="1"/>
  <c r="H224" i="7" s="1"/>
  <c r="G224" i="7"/>
  <c r="N223" i="7"/>
  <c r="M223" i="7"/>
  <c r="L223" i="7"/>
  <c r="I223" i="7"/>
  <c r="H223" i="7" a="1"/>
  <c r="H223" i="7" s="1"/>
  <c r="G223" i="7"/>
  <c r="N222" i="7"/>
  <c r="M222" i="7"/>
  <c r="L222" i="7"/>
  <c r="I222" i="7"/>
  <c r="H222" i="7" a="1"/>
  <c r="H222" i="7" s="1"/>
  <c r="G222" i="7"/>
  <c r="N221" i="7"/>
  <c r="M221" i="7"/>
  <c r="L221" i="7"/>
  <c r="I221" i="7"/>
  <c r="H221" i="7" a="1"/>
  <c r="H221" i="7" s="1"/>
  <c r="G221" i="7"/>
  <c r="N220" i="7"/>
  <c r="M220" i="7"/>
  <c r="L220" i="7"/>
  <c r="I220" i="7"/>
  <c r="H220" i="7" a="1"/>
  <c r="H220" i="7" s="1"/>
  <c r="G220" i="7"/>
  <c r="N219" i="7"/>
  <c r="M219" i="7"/>
  <c r="L219" i="7"/>
  <c r="I219" i="7"/>
  <c r="H219" i="7" a="1"/>
  <c r="H219" i="7" s="1"/>
  <c r="G219" i="7"/>
  <c r="N218" i="7"/>
  <c r="M218" i="7"/>
  <c r="L218" i="7"/>
  <c r="I218" i="7"/>
  <c r="H218" i="7" a="1"/>
  <c r="H218" i="7" s="1"/>
  <c r="G218" i="7"/>
  <c r="N217" i="7"/>
  <c r="M217" i="7"/>
  <c r="L217" i="7"/>
  <c r="I217" i="7"/>
  <c r="H217" i="7" a="1"/>
  <c r="H217" i="7" s="1"/>
  <c r="G217" i="7"/>
  <c r="N216" i="7"/>
  <c r="M216" i="7"/>
  <c r="L216" i="7"/>
  <c r="I216" i="7"/>
  <c r="H216" i="7" a="1"/>
  <c r="H216" i="7" s="1"/>
  <c r="G216" i="7"/>
  <c r="N215" i="7"/>
  <c r="M215" i="7"/>
  <c r="I215" i="7"/>
  <c r="J215" i="7" s="1"/>
  <c r="H215" i="7" a="1"/>
  <c r="H215" i="7" s="1"/>
  <c r="G215" i="7"/>
  <c r="M214" i="7"/>
  <c r="L214" i="7"/>
  <c r="I214" i="7"/>
  <c r="H214" i="7" a="1"/>
  <c r="H214" i="7" s="1"/>
  <c r="G214" i="7"/>
  <c r="N213" i="7"/>
  <c r="M213" i="7"/>
  <c r="L213" i="7"/>
  <c r="I213" i="7"/>
  <c r="J213" i="7" s="1"/>
  <c r="H213" i="7" a="1"/>
  <c r="H213" i="7" s="1"/>
  <c r="G213" i="7"/>
  <c r="N212" i="7"/>
  <c r="M212" i="7"/>
  <c r="I212" i="7"/>
  <c r="J212" i="7" s="1"/>
  <c r="H212" i="7" a="1"/>
  <c r="H212" i="7" s="1"/>
  <c r="G212" i="7"/>
  <c r="M211" i="7"/>
  <c r="L211" i="7"/>
  <c r="I211" i="7"/>
  <c r="H211" i="7" a="1"/>
  <c r="H211" i="7" s="1"/>
  <c r="G211" i="7"/>
  <c r="N210" i="7"/>
  <c r="M210" i="7"/>
  <c r="L210" i="7"/>
  <c r="I210" i="7"/>
  <c r="J210" i="7" s="1"/>
  <c r="H210" i="7" a="1"/>
  <c r="H210" i="7" s="1"/>
  <c r="G210" i="7"/>
  <c r="N209" i="7"/>
  <c r="M209" i="7"/>
  <c r="I209" i="7"/>
  <c r="J209" i="7" s="1"/>
  <c r="H209" i="7" a="1"/>
  <c r="H209" i="7" s="1"/>
  <c r="G209" i="7"/>
  <c r="I208" i="7"/>
  <c r="G208" i="7" s="1"/>
  <c r="M207" i="7"/>
  <c r="L207" i="7"/>
  <c r="I207" i="7"/>
  <c r="J207" i="7" s="1"/>
  <c r="H207" i="7" a="1"/>
  <c r="H207" i="7" s="1"/>
  <c r="G207" i="7"/>
  <c r="N206" i="7"/>
  <c r="M206" i="7"/>
  <c r="L206" i="7"/>
  <c r="I206" i="7"/>
  <c r="J206" i="7" s="1"/>
  <c r="H206" i="7" a="1"/>
  <c r="H206" i="7" s="1"/>
  <c r="G206" i="7"/>
  <c r="I205" i="7"/>
  <c r="N204" i="7"/>
  <c r="L204" i="7"/>
  <c r="I204" i="7"/>
  <c r="H204" i="7" a="1"/>
  <c r="H204" i="7" s="1"/>
  <c r="G204" i="7"/>
  <c r="N203" i="7"/>
  <c r="M203" i="7"/>
  <c r="L203" i="7"/>
  <c r="I203" i="7"/>
  <c r="J203" i="7" s="1"/>
  <c r="H203" i="7" a="1"/>
  <c r="H203" i="7" s="1"/>
  <c r="G203" i="7"/>
  <c r="M202" i="7"/>
  <c r="L202" i="7"/>
  <c r="I202" i="7"/>
  <c r="J202" i="7" s="1"/>
  <c r="N201" i="7"/>
  <c r="I201" i="7"/>
  <c r="H201" i="7" s="1" a="1"/>
  <c r="H201" i="7" s="1"/>
  <c r="N200" i="7"/>
  <c r="M200" i="7"/>
  <c r="L200" i="7"/>
  <c r="I200" i="7"/>
  <c r="J200" i="7" s="1"/>
  <c r="H200" i="7" a="1"/>
  <c r="H200" i="7" s="1"/>
  <c r="G200" i="7"/>
  <c r="N199" i="7"/>
  <c r="M199" i="7"/>
  <c r="L199" i="7"/>
  <c r="I199" i="7"/>
  <c r="J199" i="7" s="1"/>
  <c r="H199" i="7" a="1"/>
  <c r="H199" i="7" s="1"/>
  <c r="G199" i="7"/>
  <c r="L198" i="7"/>
  <c r="I198" i="7"/>
  <c r="H198" i="7" a="1"/>
  <c r="H198" i="7" s="1"/>
  <c r="G198" i="7"/>
  <c r="N197" i="7"/>
  <c r="M197" i="7"/>
  <c r="L197" i="7"/>
  <c r="I197" i="7"/>
  <c r="J197" i="7" s="1"/>
  <c r="H197" i="7" a="1"/>
  <c r="H197" i="7" s="1"/>
  <c r="G197" i="7"/>
  <c r="M196" i="7"/>
  <c r="I196" i="7"/>
  <c r="J196" i="7" s="1"/>
  <c r="H196" i="7" a="1"/>
  <c r="H196" i="7" s="1"/>
  <c r="G196" i="7"/>
  <c r="I195" i="7"/>
  <c r="N194" i="7"/>
  <c r="M194" i="7"/>
  <c r="L194" i="7"/>
  <c r="I194" i="7"/>
  <c r="J194" i="7" s="1"/>
  <c r="H194" i="7" a="1"/>
  <c r="H194" i="7" s="1"/>
  <c r="G194" i="7"/>
  <c r="I193" i="7"/>
  <c r="N192" i="7"/>
  <c r="L192" i="7"/>
  <c r="I192" i="7"/>
  <c r="H192" i="7" a="1"/>
  <c r="H192" i="7" s="1"/>
  <c r="G192" i="7"/>
  <c r="N191" i="7"/>
  <c r="M191" i="7"/>
  <c r="L191" i="7"/>
  <c r="I191" i="7"/>
  <c r="J191" i="7" s="1"/>
  <c r="H191" i="7" a="1"/>
  <c r="H191" i="7" s="1"/>
  <c r="G191" i="7"/>
  <c r="M190" i="7"/>
  <c r="L190" i="7"/>
  <c r="I190" i="7"/>
  <c r="G190" i="7" s="1"/>
  <c r="N189" i="7"/>
  <c r="I189" i="7"/>
  <c r="H189" i="7" s="1" a="1"/>
  <c r="H189" i="7" s="1"/>
  <c r="N188" i="7"/>
  <c r="M188" i="7"/>
  <c r="L188" i="7"/>
  <c r="I188" i="7"/>
  <c r="J188" i="7" s="1"/>
  <c r="H188" i="7" a="1"/>
  <c r="H188" i="7" s="1"/>
  <c r="G188" i="7"/>
  <c r="M187" i="7"/>
  <c r="I187" i="7"/>
  <c r="J187" i="7" s="1"/>
  <c r="I186" i="7"/>
  <c r="J186" i="7" s="1"/>
  <c r="N185" i="7"/>
  <c r="L185" i="7"/>
  <c r="I185" i="7"/>
  <c r="H185" i="7" s="1" a="1"/>
  <c r="H185" i="7" s="1"/>
  <c r="N184" i="7"/>
  <c r="M184" i="7"/>
  <c r="L184" i="7"/>
  <c r="I184" i="7"/>
  <c r="J184" i="7" s="1"/>
  <c r="H184" i="7" a="1"/>
  <c r="H184" i="7" s="1"/>
  <c r="G184" i="7"/>
  <c r="M183" i="7"/>
  <c r="L183" i="7"/>
  <c r="I183" i="7"/>
  <c r="J183" i="7" s="1"/>
  <c r="H183" i="7" a="1"/>
  <c r="H183" i="7" s="1"/>
  <c r="G183" i="7"/>
  <c r="I182" i="7"/>
  <c r="G182" i="7" s="1"/>
  <c r="N181" i="7"/>
  <c r="L181" i="7"/>
  <c r="I181" i="7"/>
  <c r="J181" i="7" s="1"/>
  <c r="H181" i="7" a="1"/>
  <c r="H181" i="7"/>
  <c r="G181" i="7"/>
  <c r="N180" i="7"/>
  <c r="L180" i="7"/>
  <c r="I180" i="7"/>
  <c r="J180" i="7" s="1"/>
  <c r="G180" i="7"/>
  <c r="N179" i="7"/>
  <c r="M179" i="7"/>
  <c r="L179" i="7"/>
  <c r="I179" i="7"/>
  <c r="J179" i="7" s="1"/>
  <c r="H179" i="7" a="1"/>
  <c r="H179" i="7" s="1"/>
  <c r="G179" i="7"/>
  <c r="N178" i="7"/>
  <c r="M178" i="7"/>
  <c r="L178" i="7"/>
  <c r="I178" i="7"/>
  <c r="J178" i="7" s="1"/>
  <c r="H178" i="7" a="1"/>
  <c r="H178" i="7" s="1"/>
  <c r="G178" i="7"/>
  <c r="M177" i="7"/>
  <c r="L177" i="7"/>
  <c r="I177" i="7"/>
  <c r="J177" i="7" s="1"/>
  <c r="H177" i="7" a="1"/>
  <c r="H177" i="7" s="1"/>
  <c r="G177" i="7"/>
  <c r="I176" i="7"/>
  <c r="H176" i="7" s="1" a="1"/>
  <c r="H176" i="7" s="1"/>
  <c r="G176" i="7"/>
  <c r="N175" i="7"/>
  <c r="L175" i="7"/>
  <c r="I175" i="7"/>
  <c r="J175" i="7" s="1"/>
  <c r="H175" i="7" a="1"/>
  <c r="H175" i="7" s="1"/>
  <c r="G175" i="7"/>
  <c r="N174" i="7"/>
  <c r="L174" i="7"/>
  <c r="I174" i="7"/>
  <c r="J174" i="7" s="1"/>
  <c r="G174" i="7"/>
  <c r="N173" i="7"/>
  <c r="L173" i="7"/>
  <c r="I173" i="7"/>
  <c r="J173" i="7" s="1"/>
  <c r="H173" i="7" a="1"/>
  <c r="H173" i="7" s="1"/>
  <c r="N172" i="7"/>
  <c r="M172" i="7"/>
  <c r="L172" i="7"/>
  <c r="I172" i="7"/>
  <c r="J172" i="7" s="1"/>
  <c r="H172" i="7" a="1"/>
  <c r="H172" i="7" s="1"/>
  <c r="G172" i="7"/>
  <c r="M171" i="7"/>
  <c r="L171" i="7"/>
  <c r="J171" i="7"/>
  <c r="I171" i="7"/>
  <c r="N171" i="7" s="1"/>
  <c r="H171" i="7" a="1"/>
  <c r="H171" i="7" s="1"/>
  <c r="G171" i="7"/>
  <c r="M170" i="7"/>
  <c r="J170" i="7"/>
  <c r="I170" i="7"/>
  <c r="J169" i="7"/>
  <c r="I169" i="7"/>
  <c r="N169" i="7" s="1"/>
  <c r="G169" i="7"/>
  <c r="M168" i="7"/>
  <c r="J168" i="7"/>
  <c r="I168" i="7"/>
  <c r="I167" i="7"/>
  <c r="J167" i="7" s="1"/>
  <c r="G167" i="7"/>
  <c r="M166" i="7"/>
  <c r="J166" i="7"/>
  <c r="I166" i="7"/>
  <c r="I165" i="7"/>
  <c r="G165" i="7" s="1"/>
  <c r="M164" i="7"/>
  <c r="J164" i="7"/>
  <c r="I164" i="7"/>
  <c r="J163" i="7"/>
  <c r="I163" i="7"/>
  <c r="G163" i="7" s="1"/>
  <c r="I162" i="7"/>
  <c r="I161" i="7"/>
  <c r="G161" i="7"/>
  <c r="M160" i="7"/>
  <c r="I160" i="7"/>
  <c r="J160" i="7" s="1"/>
  <c r="I159" i="7"/>
  <c r="I158" i="7"/>
  <c r="G158" i="7" s="1"/>
  <c r="H158" i="7" a="1"/>
  <c r="H158" i="7" s="1"/>
  <c r="N157" i="7"/>
  <c r="M157" i="7"/>
  <c r="L157" i="7"/>
  <c r="J157" i="7"/>
  <c r="I157" i="7"/>
  <c r="H157" i="7" a="1"/>
  <c r="H157" i="7"/>
  <c r="G157" i="7"/>
  <c r="N156" i="7"/>
  <c r="J156" i="7"/>
  <c r="I156" i="7"/>
  <c r="L156" i="7" s="1"/>
  <c r="N155" i="7"/>
  <c r="L155" i="7"/>
  <c r="I155" i="7"/>
  <c r="H155" i="7" a="1"/>
  <c r="H155" i="7" s="1"/>
  <c r="M154" i="7"/>
  <c r="L154" i="7"/>
  <c r="I154" i="7"/>
  <c r="N154" i="7" s="1"/>
  <c r="H154" i="7" a="1"/>
  <c r="H154" i="7"/>
  <c r="G154" i="7"/>
  <c r="I153" i="7"/>
  <c r="H153" i="7" s="1" a="1"/>
  <c r="H153" i="7" s="1"/>
  <c r="M152" i="7"/>
  <c r="L152" i="7"/>
  <c r="I152" i="7"/>
  <c r="H152" i="7" s="1" a="1"/>
  <c r="H152" i="7" s="1"/>
  <c r="G152" i="7"/>
  <c r="I151" i="7"/>
  <c r="M150" i="7"/>
  <c r="L150" i="7"/>
  <c r="I150" i="7"/>
  <c r="H150" i="7" a="1"/>
  <c r="H150" i="7"/>
  <c r="G150" i="7"/>
  <c r="M149" i="7"/>
  <c r="I149" i="7"/>
  <c r="L149" i="7" s="1"/>
  <c r="H149" i="7" a="1"/>
  <c r="H149" i="7" s="1"/>
  <c r="G149" i="7"/>
  <c r="M148" i="7"/>
  <c r="L148" i="7"/>
  <c r="I148" i="7"/>
  <c r="G148" i="7" s="1"/>
  <c r="H148" i="7" a="1"/>
  <c r="H148" i="7" s="1"/>
  <c r="AU147" i="7"/>
  <c r="I147" i="7"/>
  <c r="M147" i="7" s="1"/>
  <c r="M146" i="7"/>
  <c r="L146" i="7"/>
  <c r="J146" i="7"/>
  <c r="I146" i="7"/>
  <c r="G146" i="7" s="1"/>
  <c r="H146" i="7" a="1"/>
  <c r="H146" i="7" s="1"/>
  <c r="L145" i="7"/>
  <c r="I145" i="7"/>
  <c r="G145" i="7" s="1"/>
  <c r="H145" i="7" a="1"/>
  <c r="H145" i="7" s="1"/>
  <c r="I144" i="7"/>
  <c r="H144" i="7" a="1"/>
  <c r="H144" i="7" s="1"/>
  <c r="M143" i="7"/>
  <c r="L143" i="7"/>
  <c r="J143" i="7"/>
  <c r="I143" i="7"/>
  <c r="G143" i="7" s="1"/>
  <c r="H143" i="7" a="1"/>
  <c r="H143" i="7" s="1"/>
  <c r="L142" i="7"/>
  <c r="I142" i="7"/>
  <c r="G142" i="7" s="1"/>
  <c r="H142" i="7" a="1"/>
  <c r="H142" i="7" s="1"/>
  <c r="I141" i="7"/>
  <c r="H141" i="7" s="1" a="1"/>
  <c r="H141" i="7" s="1"/>
  <c r="M140" i="7"/>
  <c r="L140" i="7"/>
  <c r="J140" i="7"/>
  <c r="I140" i="7"/>
  <c r="G140" i="7" s="1"/>
  <c r="H140" i="7" a="1"/>
  <c r="H140" i="7" s="1"/>
  <c r="L139" i="7"/>
  <c r="I139" i="7"/>
  <c r="G139" i="7" s="1"/>
  <c r="H139" i="7" a="1"/>
  <c r="H139" i="7" s="1"/>
  <c r="I138" i="7"/>
  <c r="H138" i="7" a="1"/>
  <c r="H138" i="7" s="1"/>
  <c r="M137" i="7"/>
  <c r="L137" i="7"/>
  <c r="J137" i="7"/>
  <c r="I137" i="7"/>
  <c r="G137" i="7" s="1"/>
  <c r="H137" i="7" a="1"/>
  <c r="H137" i="7" s="1"/>
  <c r="L136" i="7"/>
  <c r="I136" i="7"/>
  <c r="G136" i="7" s="1"/>
  <c r="H136" i="7" a="1"/>
  <c r="H136" i="7" s="1"/>
  <c r="L135" i="7"/>
  <c r="I135" i="7"/>
  <c r="H135" i="7" a="1"/>
  <c r="H135" i="7" s="1"/>
  <c r="J134" i="7"/>
  <c r="I134" i="7"/>
  <c r="G134" i="7"/>
  <c r="I133" i="7"/>
  <c r="H133" i="7" s="1" a="1"/>
  <c r="H133" i="7" s="1"/>
  <c r="I132" i="7"/>
  <c r="L131" i="7"/>
  <c r="I131" i="7"/>
  <c r="H131" i="7" a="1"/>
  <c r="H131" i="7" s="1"/>
  <c r="J130" i="7"/>
  <c r="I130" i="7"/>
  <c r="G130" i="7"/>
  <c r="N129" i="7"/>
  <c r="M129" i="7"/>
  <c r="L129" i="7"/>
  <c r="J129" i="7"/>
  <c r="I129" i="7"/>
  <c r="H129" i="7" a="1"/>
  <c r="H129" i="7" s="1"/>
  <c r="G129" i="7"/>
  <c r="N128" i="7"/>
  <c r="I128" i="7"/>
  <c r="H128" i="7" a="1"/>
  <c r="H128" i="7" s="1"/>
  <c r="I127" i="7"/>
  <c r="I126" i="7"/>
  <c r="I125" i="7"/>
  <c r="I124" i="7"/>
  <c r="G124" i="7" s="1"/>
  <c r="I123" i="7"/>
  <c r="G123" i="7" s="1"/>
  <c r="I122" i="7"/>
  <c r="L121" i="7"/>
  <c r="I121" i="7"/>
  <c r="G121" i="7"/>
  <c r="I120" i="7"/>
  <c r="G120" i="7"/>
  <c r="I119" i="7"/>
  <c r="G119" i="7"/>
  <c r="I118" i="7"/>
  <c r="G118" i="7" s="1"/>
  <c r="L117" i="7"/>
  <c r="I117" i="7"/>
  <c r="G117" i="7"/>
  <c r="I116" i="7"/>
  <c r="G116" i="7" s="1"/>
  <c r="I115" i="7"/>
  <c r="G115" i="7" s="1"/>
  <c r="I114" i="7"/>
  <c r="G114" i="7" s="1"/>
  <c r="M113" i="7"/>
  <c r="J113" i="7"/>
  <c r="I113" i="7"/>
  <c r="G113" i="7" s="1"/>
  <c r="M112" i="7"/>
  <c r="L112" i="7"/>
  <c r="J112" i="7"/>
  <c r="I112" i="7"/>
  <c r="G112" i="7"/>
  <c r="AA111" i="7"/>
  <c r="M111" i="7"/>
  <c r="I111" i="7"/>
  <c r="G111" i="7"/>
  <c r="I110" i="7"/>
  <c r="N109" i="7"/>
  <c r="M109" i="7"/>
  <c r="L109" i="7"/>
  <c r="J109" i="7"/>
  <c r="I109" i="7"/>
  <c r="H109" i="7" a="1"/>
  <c r="H109" i="7" s="1"/>
  <c r="G109" i="7"/>
  <c r="M108" i="7"/>
  <c r="I108" i="7"/>
  <c r="H108" i="7" a="1"/>
  <c r="H108" i="7" s="1"/>
  <c r="N107" i="7"/>
  <c r="M107" i="7"/>
  <c r="L107" i="7"/>
  <c r="J107" i="7"/>
  <c r="I107" i="7"/>
  <c r="H107" i="7" a="1"/>
  <c r="H107" i="7" s="1"/>
  <c r="G107" i="7"/>
  <c r="M106" i="7"/>
  <c r="I106" i="7"/>
  <c r="H106" i="7" a="1"/>
  <c r="H106" i="7" s="1"/>
  <c r="N105" i="7"/>
  <c r="M105" i="7"/>
  <c r="L105" i="7"/>
  <c r="J105" i="7"/>
  <c r="I105" i="7"/>
  <c r="H105" i="7" a="1"/>
  <c r="H105" i="7" s="1"/>
  <c r="G105" i="7"/>
  <c r="M104" i="7"/>
  <c r="I104" i="7"/>
  <c r="H104" i="7" a="1"/>
  <c r="H104" i="7" s="1"/>
  <c r="I103" i="7"/>
  <c r="M102" i="7"/>
  <c r="I102" i="7"/>
  <c r="AU101" i="7"/>
  <c r="I101" i="7"/>
  <c r="H101" i="7" s="1" a="1"/>
  <c r="H101" i="7" s="1"/>
  <c r="M100" i="7"/>
  <c r="I100" i="7"/>
  <c r="L99" i="7"/>
  <c r="I99" i="7"/>
  <c r="M98" i="7"/>
  <c r="J98" i="7"/>
  <c r="I98" i="7"/>
  <c r="H98" i="7" a="1"/>
  <c r="H98" i="7" s="1"/>
  <c r="M97" i="7"/>
  <c r="I97" i="7"/>
  <c r="G97" i="7"/>
  <c r="N96" i="7"/>
  <c r="I96" i="7"/>
  <c r="M96" i="7" s="1"/>
  <c r="M95" i="7"/>
  <c r="J95" i="7"/>
  <c r="I95" i="7"/>
  <c r="H95" i="7" a="1"/>
  <c r="H95" i="7" s="1"/>
  <c r="I94" i="7"/>
  <c r="G94" i="7"/>
  <c r="N93" i="7"/>
  <c r="L93" i="7"/>
  <c r="I93" i="7"/>
  <c r="M92" i="7"/>
  <c r="J92" i="7"/>
  <c r="I92" i="7"/>
  <c r="H92" i="7" a="1"/>
  <c r="H92" i="7" s="1"/>
  <c r="AU91" i="7"/>
  <c r="M91" i="7"/>
  <c r="I91" i="7"/>
  <c r="G91" i="7"/>
  <c r="N90" i="7"/>
  <c r="I90" i="7"/>
  <c r="M90" i="7" s="1"/>
  <c r="M89" i="7"/>
  <c r="J89" i="7"/>
  <c r="I89" i="7"/>
  <c r="H89" i="7" a="1"/>
  <c r="H89" i="7" s="1"/>
  <c r="I88" i="7"/>
  <c r="N87" i="7"/>
  <c r="L87" i="7"/>
  <c r="I87" i="7"/>
  <c r="M86" i="7"/>
  <c r="J86" i="7"/>
  <c r="I86" i="7"/>
  <c r="H86" i="7" a="1"/>
  <c r="H86" i="7" s="1"/>
  <c r="AU85" i="7"/>
  <c r="M85" i="7"/>
  <c r="I85" i="7"/>
  <c r="G85" i="7"/>
  <c r="N84" i="7"/>
  <c r="I84" i="7"/>
  <c r="M84" i="7" s="1"/>
  <c r="M83" i="7"/>
  <c r="J83" i="7"/>
  <c r="I83" i="7"/>
  <c r="H83" i="7" a="1"/>
  <c r="H83" i="7" s="1"/>
  <c r="I82" i="7"/>
  <c r="G82" i="7" s="1"/>
  <c r="N81" i="7"/>
  <c r="L81" i="7"/>
  <c r="I81" i="7"/>
  <c r="M80" i="7"/>
  <c r="J80" i="7"/>
  <c r="I80" i="7"/>
  <c r="H80" i="7" a="1"/>
  <c r="H80" i="7" s="1"/>
  <c r="M79" i="7"/>
  <c r="I79" i="7"/>
  <c r="G79" i="7"/>
  <c r="M78" i="7"/>
  <c r="L78" i="7"/>
  <c r="J78" i="7"/>
  <c r="I78" i="7"/>
  <c r="G78" i="7" s="1"/>
  <c r="I77" i="7"/>
  <c r="H77" i="7" s="1" a="1"/>
  <c r="H77" i="7" s="1"/>
  <c r="N76" i="7"/>
  <c r="I76" i="7"/>
  <c r="G76" i="7" s="1"/>
  <c r="N75" i="7"/>
  <c r="I75" i="7"/>
  <c r="G75" i="7"/>
  <c r="N74" i="7"/>
  <c r="M74" i="7"/>
  <c r="J74" i="7"/>
  <c r="I74" i="7"/>
  <c r="H74" i="7" a="1"/>
  <c r="H74" i="7" s="1"/>
  <c r="G74" i="7"/>
  <c r="N73" i="7"/>
  <c r="I73" i="7"/>
  <c r="M73" i="7" s="1"/>
  <c r="G73" i="7"/>
  <c r="N72" i="7"/>
  <c r="M72" i="7"/>
  <c r="L72" i="7"/>
  <c r="J72" i="7"/>
  <c r="I72" i="7"/>
  <c r="G72" i="7"/>
  <c r="I71" i="7"/>
  <c r="I70" i="7"/>
  <c r="H70" i="7" s="1" a="1"/>
  <c r="H70" i="7" s="1"/>
  <c r="BG69" i="7"/>
  <c r="N69" i="7"/>
  <c r="M69" i="7"/>
  <c r="L69" i="7"/>
  <c r="I69" i="7"/>
  <c r="J69" i="7" s="1"/>
  <c r="H69" i="7" a="1"/>
  <c r="H69" i="7" s="1"/>
  <c r="G69" i="7"/>
  <c r="N68" i="7"/>
  <c r="M68" i="7"/>
  <c r="L68" i="7"/>
  <c r="I68" i="7"/>
  <c r="J68" i="7" s="1"/>
  <c r="H68" i="7" a="1"/>
  <c r="H68" i="7" s="1"/>
  <c r="G68" i="7"/>
  <c r="M67" i="7"/>
  <c r="L67" i="7"/>
  <c r="J67" i="7"/>
  <c r="I67" i="7"/>
  <c r="N67" i="7" s="1"/>
  <c r="H67" i="7" a="1"/>
  <c r="H67" i="7" s="1"/>
  <c r="G67" i="7"/>
  <c r="M66" i="7"/>
  <c r="L66" i="7"/>
  <c r="J66" i="7"/>
  <c r="I66" i="7"/>
  <c r="N66" i="7" s="1"/>
  <c r="H66" i="7" a="1"/>
  <c r="H66" i="7" s="1"/>
  <c r="G66" i="7"/>
  <c r="N65" i="7"/>
  <c r="M65" i="7"/>
  <c r="L65" i="7"/>
  <c r="J65" i="7"/>
  <c r="I65" i="7"/>
  <c r="H65" i="7" a="1"/>
  <c r="H65" i="7" s="1"/>
  <c r="G65" i="7"/>
  <c r="J64" i="7"/>
  <c r="I64" i="7"/>
  <c r="L63" i="7"/>
  <c r="I63" i="7"/>
  <c r="J63" i="7" s="1"/>
  <c r="H63" i="7" a="1"/>
  <c r="H63" i="7" s="1"/>
  <c r="G63" i="7"/>
  <c r="BK62" i="7"/>
  <c r="N62" i="7"/>
  <c r="I62" i="7"/>
  <c r="L62" i="7" s="1"/>
  <c r="AA61" i="7"/>
  <c r="N61" i="7"/>
  <c r="M61" i="7"/>
  <c r="L61" i="7"/>
  <c r="J61" i="7"/>
  <c r="I61" i="7"/>
  <c r="H61" i="7" a="1"/>
  <c r="H61" i="7"/>
  <c r="G61" i="7"/>
  <c r="J60" i="7"/>
  <c r="I60" i="7"/>
  <c r="L59" i="7"/>
  <c r="I59" i="7"/>
  <c r="J59" i="7" s="1"/>
  <c r="H59" i="7" a="1"/>
  <c r="H59" i="7" s="1"/>
  <c r="G59" i="7"/>
  <c r="N58" i="7"/>
  <c r="I58" i="7"/>
  <c r="L58" i="7" s="1"/>
  <c r="AA57" i="7"/>
  <c r="N57" i="7"/>
  <c r="M57" i="7"/>
  <c r="L57" i="7"/>
  <c r="J57" i="7"/>
  <c r="I57" i="7"/>
  <c r="H57" i="7" a="1"/>
  <c r="H57" i="7" s="1"/>
  <c r="G57" i="7"/>
  <c r="N56" i="7"/>
  <c r="J56" i="7"/>
  <c r="I56" i="7"/>
  <c r="L55" i="7"/>
  <c r="I55" i="7"/>
  <c r="J55" i="7" s="1"/>
  <c r="H55" i="7" a="1"/>
  <c r="H55" i="7" s="1"/>
  <c r="G55" i="7"/>
  <c r="N54" i="7"/>
  <c r="I54" i="7"/>
  <c r="N53" i="7"/>
  <c r="M53" i="7"/>
  <c r="L53" i="7"/>
  <c r="J53" i="7"/>
  <c r="I53" i="7"/>
  <c r="H53" i="7" a="1"/>
  <c r="H53" i="7" s="1"/>
  <c r="G53" i="7"/>
  <c r="BK52" i="7"/>
  <c r="J52" i="7"/>
  <c r="I52" i="7"/>
  <c r="L51" i="7"/>
  <c r="I51" i="7"/>
  <c r="J51" i="7" s="1"/>
  <c r="H51" i="7" a="1"/>
  <c r="H51" i="7" s="1"/>
  <c r="G51" i="7"/>
  <c r="BK50" i="7"/>
  <c r="N50" i="7"/>
  <c r="I50" i="7"/>
  <c r="AA49" i="7"/>
  <c r="N49" i="7"/>
  <c r="M49" i="7"/>
  <c r="L49" i="7"/>
  <c r="J49" i="7"/>
  <c r="I49" i="7"/>
  <c r="H49" i="7" a="1"/>
  <c r="H49" i="7" s="1"/>
  <c r="G49" i="7"/>
  <c r="N48" i="7"/>
  <c r="I48" i="7"/>
  <c r="G48" i="7"/>
  <c r="AA47" i="7"/>
  <c r="I47" i="7"/>
  <c r="G47" i="7" s="1"/>
  <c r="BK46" i="7"/>
  <c r="AQ46" i="7"/>
  <c r="N46" i="7"/>
  <c r="I46" i="7"/>
  <c r="G46" i="7" s="1"/>
  <c r="AA45" i="7"/>
  <c r="N45" i="7"/>
  <c r="J45" i="7"/>
  <c r="I45" i="7"/>
  <c r="G45" i="7"/>
  <c r="AU44" i="7"/>
  <c r="N44" i="7"/>
  <c r="L44" i="7"/>
  <c r="I44" i="7"/>
  <c r="M44" i="7" s="1"/>
  <c r="H44" i="7" a="1"/>
  <c r="H44" i="7" s="1"/>
  <c r="G44" i="7"/>
  <c r="AU43" i="7"/>
  <c r="J43" i="7"/>
  <c r="I43" i="7"/>
  <c r="N43" i="7" s="1"/>
  <c r="H43" i="7" a="1"/>
  <c r="H43" i="7" s="1"/>
  <c r="AA42" i="7"/>
  <c r="M42" i="7"/>
  <c r="L42" i="7"/>
  <c r="I42" i="7"/>
  <c r="N42" i="7" s="1"/>
  <c r="G42" i="7"/>
  <c r="BK41" i="7"/>
  <c r="BG41" i="7"/>
  <c r="I41" i="7"/>
  <c r="H41" i="7" a="1"/>
  <c r="H41" i="7" s="1"/>
  <c r="AA40" i="7"/>
  <c r="N40" i="7"/>
  <c r="L40" i="7"/>
  <c r="I40" i="7"/>
  <c r="M40" i="7" s="1"/>
  <c r="H40" i="7" a="1"/>
  <c r="H40" i="7" s="1"/>
  <c r="G40" i="7"/>
  <c r="BO39" i="7"/>
  <c r="BK39" i="7"/>
  <c r="I39" i="7"/>
  <c r="AE38" i="7"/>
  <c r="AA38" i="7"/>
  <c r="I38" i="7"/>
  <c r="G38" i="7"/>
  <c r="BK37" i="7"/>
  <c r="I37" i="7"/>
  <c r="AE36" i="7"/>
  <c r="AA36" i="7"/>
  <c r="N36" i="7"/>
  <c r="L36" i="7"/>
  <c r="I36" i="7"/>
  <c r="M36" i="7" s="1"/>
  <c r="H36" i="7" a="1"/>
  <c r="H36" i="7" s="1"/>
  <c r="G36" i="7"/>
  <c r="AU35" i="7"/>
  <c r="M35" i="7"/>
  <c r="J35" i="7"/>
  <c r="I35" i="7"/>
  <c r="L35" i="7" s="1"/>
  <c r="H35" i="7" a="1"/>
  <c r="H35" i="7" s="1"/>
  <c r="G35" i="7"/>
  <c r="AA34" i="7"/>
  <c r="I34" i="7"/>
  <c r="N33" i="7"/>
  <c r="M33" i="7"/>
  <c r="J33" i="7"/>
  <c r="I33" i="7"/>
  <c r="L33" i="7" s="1"/>
  <c r="G33" i="7"/>
  <c r="BK32" i="7"/>
  <c r="AE32" i="7"/>
  <c r="AA32" i="7"/>
  <c r="N32" i="7"/>
  <c r="L32" i="7"/>
  <c r="I32" i="7"/>
  <c r="J32" i="7" s="1"/>
  <c r="H32" i="7" a="1"/>
  <c r="H32" i="7" s="1"/>
  <c r="BK29" i="7"/>
  <c r="AU29" i="7"/>
  <c r="N29" i="7"/>
  <c r="M29" i="7"/>
  <c r="L29" i="7"/>
  <c r="J29" i="7"/>
  <c r="G29" i="7"/>
  <c r="BK28" i="7"/>
  <c r="AE28" i="7"/>
  <c r="AA28" i="7"/>
  <c r="N28" i="7"/>
  <c r="M28" i="7"/>
  <c r="L28" i="7"/>
  <c r="J28" i="7"/>
  <c r="G28" i="7"/>
  <c r="AU27" i="7"/>
  <c r="AE27" i="7"/>
  <c r="M27" i="7"/>
  <c r="J27" i="7"/>
  <c r="G27" i="7"/>
  <c r="M26" i="7"/>
  <c r="J26" i="7"/>
  <c r="G26" i="7"/>
  <c r="S25" i="7"/>
  <c r="M25" i="7"/>
  <c r="J25" i="7"/>
  <c r="G25" i="7"/>
  <c r="BK24" i="7"/>
  <c r="AU24" i="7"/>
  <c r="AE24" i="7"/>
  <c r="M24" i="7"/>
  <c r="J24" i="7"/>
  <c r="G24" i="7"/>
  <c r="BR20" i="7"/>
  <c r="BN20" i="7"/>
  <c r="BJ20" i="7"/>
  <c r="BF20" i="7"/>
  <c r="BB20" i="7"/>
  <c r="AX20" i="7"/>
  <c r="AT20" i="7"/>
  <c r="AP20" i="7"/>
  <c r="AL20" i="7"/>
  <c r="AH20" i="7"/>
  <c r="AD20" i="7"/>
  <c r="Z20" i="7"/>
  <c r="V20" i="7"/>
  <c r="R20" i="7"/>
  <c r="BR19" i="7"/>
  <c r="BN19" i="7"/>
  <c r="BJ19" i="7"/>
  <c r="BF19" i="7"/>
  <c r="BB19" i="7"/>
  <c r="AX19" i="7"/>
  <c r="AT19" i="7"/>
  <c r="AP19" i="7"/>
  <c r="AQ101" i="7" s="1"/>
  <c r="AL19" i="7"/>
  <c r="AH19" i="7"/>
  <c r="AI25" i="7" s="1"/>
  <c r="AD19" i="7"/>
  <c r="Z19" i="7"/>
  <c r="V19" i="7"/>
  <c r="R19" i="7"/>
  <c r="BQ18" i="7"/>
  <c r="BS40" i="7" s="1"/>
  <c r="BM18" i="7"/>
  <c r="BO35" i="7" s="1"/>
  <c r="BI18" i="7"/>
  <c r="BK36" i="7" s="1"/>
  <c r="BE18" i="7"/>
  <c r="BG34" i="7" s="1"/>
  <c r="BA18" i="7"/>
  <c r="AW18" i="7"/>
  <c r="AY26" i="7" s="1"/>
  <c r="AS18" i="7"/>
  <c r="AU40" i="7" s="1"/>
  <c r="AO18" i="7"/>
  <c r="AK18" i="7"/>
  <c r="AG18" i="7"/>
  <c r="AC18" i="7"/>
  <c r="AE117" i="7" s="1"/>
  <c r="Y18" i="7"/>
  <c r="AA70" i="7" s="1"/>
  <c r="U18" i="7"/>
  <c r="Q18" i="7"/>
  <c r="S26" i="7" s="1"/>
  <c r="I15" i="7"/>
  <c r="D15" i="7"/>
  <c r="M14" i="7"/>
  <c r="J14" i="7"/>
  <c r="I14" i="7"/>
  <c r="D13" i="7"/>
  <c r="I231" i="6"/>
  <c r="G231" i="6"/>
  <c r="N230" i="6"/>
  <c r="I230" i="6"/>
  <c r="G230" i="6"/>
  <c r="I229" i="6"/>
  <c r="N229" i="6" s="1"/>
  <c r="G229" i="6"/>
  <c r="I228" i="6"/>
  <c r="G228" i="6"/>
  <c r="N227" i="6"/>
  <c r="I227" i="6"/>
  <c r="G227" i="6"/>
  <c r="I226" i="6"/>
  <c r="N226" i="6" s="1"/>
  <c r="G226" i="6"/>
  <c r="I225" i="6"/>
  <c r="G225" i="6"/>
  <c r="N224" i="6"/>
  <c r="I224" i="6"/>
  <c r="G224" i="6"/>
  <c r="I223" i="6"/>
  <c r="N223" i="6" s="1"/>
  <c r="G223" i="6"/>
  <c r="I222" i="6"/>
  <c r="G222" i="6"/>
  <c r="N221" i="6"/>
  <c r="I221" i="6"/>
  <c r="G221" i="6"/>
  <c r="I220" i="6"/>
  <c r="N220" i="6" s="1"/>
  <c r="G220" i="6"/>
  <c r="I219" i="6"/>
  <c r="G219" i="6"/>
  <c r="N218" i="6"/>
  <c r="I218" i="6"/>
  <c r="G218" i="6"/>
  <c r="I217" i="6"/>
  <c r="N217" i="6" s="1"/>
  <c r="G217" i="6"/>
  <c r="I216" i="6"/>
  <c r="G216" i="6"/>
  <c r="N215" i="6"/>
  <c r="I215" i="6"/>
  <c r="G215" i="6"/>
  <c r="I214" i="6"/>
  <c r="N214" i="6" s="1"/>
  <c r="G214" i="6"/>
  <c r="I213" i="6"/>
  <c r="G213" i="6"/>
  <c r="N212" i="6"/>
  <c r="I212" i="6"/>
  <c r="G212" i="6"/>
  <c r="I211" i="6"/>
  <c r="N211" i="6" s="1"/>
  <c r="G211" i="6"/>
  <c r="I210" i="6"/>
  <c r="G210" i="6"/>
  <c r="N209" i="6"/>
  <c r="I209" i="6"/>
  <c r="G209" i="6"/>
  <c r="I208" i="6"/>
  <c r="G208" i="6" s="1"/>
  <c r="N207" i="6"/>
  <c r="I207" i="6"/>
  <c r="I206" i="6"/>
  <c r="G206" i="6"/>
  <c r="N205" i="6"/>
  <c r="I205" i="6"/>
  <c r="G205" i="6"/>
  <c r="L204" i="6"/>
  <c r="I204" i="6"/>
  <c r="G204" i="6" s="1"/>
  <c r="I203" i="6"/>
  <c r="G203" i="6" s="1"/>
  <c r="N202" i="6"/>
  <c r="I202" i="6"/>
  <c r="L202" i="6" s="1"/>
  <c r="G202" i="6"/>
  <c r="N201" i="6"/>
  <c r="L201" i="6"/>
  <c r="I201" i="6"/>
  <c r="G201" i="6"/>
  <c r="N200" i="6"/>
  <c r="L200" i="6"/>
  <c r="I200" i="6"/>
  <c r="K200" i="6" s="1" a="1"/>
  <c r="K200" i="6" s="1"/>
  <c r="G200" i="6"/>
  <c r="N199" i="6"/>
  <c r="I199" i="6"/>
  <c r="G199" i="6" s="1"/>
  <c r="I198" i="6"/>
  <c r="G198" i="6" s="1"/>
  <c r="K197" i="6" a="1"/>
  <c r="K197" i="6" s="1"/>
  <c r="I197" i="6"/>
  <c r="G197" i="6" s="1"/>
  <c r="L196" i="6"/>
  <c r="K196" i="6" a="1"/>
  <c r="K196" i="6" s="1"/>
  <c r="I196" i="6"/>
  <c r="G196" i="6" s="1"/>
  <c r="N195" i="6"/>
  <c r="L195" i="6"/>
  <c r="K195" i="6" a="1"/>
  <c r="K195" i="6" s="1"/>
  <c r="I195" i="6"/>
  <c r="G195" i="6"/>
  <c r="N194" i="6"/>
  <c r="L194" i="6"/>
  <c r="K194" i="6" a="1"/>
  <c r="K194" i="6" s="1"/>
  <c r="I194" i="6"/>
  <c r="G194" i="6"/>
  <c r="I193" i="6"/>
  <c r="G193" i="6"/>
  <c r="I192" i="6"/>
  <c r="G192" i="6"/>
  <c r="I191" i="6"/>
  <c r="G191" i="6"/>
  <c r="I190" i="6"/>
  <c r="G190" i="6"/>
  <c r="I189" i="6"/>
  <c r="I188" i="6"/>
  <c r="N187" i="6"/>
  <c r="L187" i="6"/>
  <c r="K187" i="6" a="1"/>
  <c r="K187" i="6" s="1"/>
  <c r="I187" i="6"/>
  <c r="G187" i="6"/>
  <c r="N186" i="6"/>
  <c r="L186" i="6"/>
  <c r="I186" i="6"/>
  <c r="G186" i="6"/>
  <c r="L185" i="6"/>
  <c r="I185" i="6"/>
  <c r="H185" i="6" s="1" a="1"/>
  <c r="H185" i="6" s="1"/>
  <c r="I184" i="6"/>
  <c r="M184" i="6" s="1"/>
  <c r="H184" i="6" a="1"/>
  <c r="H184" i="6" s="1"/>
  <c r="G184" i="6"/>
  <c r="J183" i="6"/>
  <c r="I183" i="6"/>
  <c r="K182" i="6" a="1"/>
  <c r="K182" i="6" s="1"/>
  <c r="I182" i="6"/>
  <c r="M182" i="6" s="1"/>
  <c r="I181" i="6"/>
  <c r="G181" i="6" s="1"/>
  <c r="H181" i="6" a="1"/>
  <c r="H181" i="6" s="1"/>
  <c r="N180" i="6"/>
  <c r="I180" i="6"/>
  <c r="G180" i="6" s="1"/>
  <c r="H180" i="6" a="1"/>
  <c r="H180" i="6" s="1"/>
  <c r="I179" i="6"/>
  <c r="H179" i="6" s="1" a="1"/>
  <c r="H179" i="6" s="1"/>
  <c r="I178" i="6"/>
  <c r="H178" i="6" s="1" a="1"/>
  <c r="H178" i="6" s="1"/>
  <c r="G178" i="6"/>
  <c r="I177" i="6"/>
  <c r="K176" i="6" a="1"/>
  <c r="K176" i="6" s="1"/>
  <c r="J176" i="6"/>
  <c r="I176" i="6"/>
  <c r="H176" i="6" s="1" a="1"/>
  <c r="H176" i="6" s="1"/>
  <c r="I175" i="6"/>
  <c r="L174" i="6"/>
  <c r="K174" i="6" a="1"/>
  <c r="K174" i="6"/>
  <c r="I174" i="6"/>
  <c r="H174" i="6" s="1" a="1"/>
  <c r="H174" i="6" s="1"/>
  <c r="G174" i="6"/>
  <c r="N173" i="6"/>
  <c r="L173" i="6"/>
  <c r="K173" i="6" a="1"/>
  <c r="K173" i="6"/>
  <c r="J173" i="6"/>
  <c r="I173" i="6"/>
  <c r="H173" i="6" a="1"/>
  <c r="H173" i="6" s="1"/>
  <c r="I172" i="6"/>
  <c r="N172" i="6" s="1"/>
  <c r="H172" i="6" a="1"/>
  <c r="H172" i="6"/>
  <c r="N171" i="6"/>
  <c r="I171" i="6"/>
  <c r="M171" i="6" s="1"/>
  <c r="H171" i="6" a="1"/>
  <c r="H171" i="6" s="1"/>
  <c r="G171" i="6"/>
  <c r="N170" i="6"/>
  <c r="I170" i="6"/>
  <c r="M170" i="6" s="1"/>
  <c r="H170" i="6" a="1"/>
  <c r="H170" i="6" s="1"/>
  <c r="G170" i="6"/>
  <c r="N169" i="6"/>
  <c r="I169" i="6"/>
  <c r="M169" i="6" s="1"/>
  <c r="H169" i="6" a="1"/>
  <c r="H169" i="6"/>
  <c r="G169" i="6"/>
  <c r="N168" i="6"/>
  <c r="I168" i="6"/>
  <c r="M168" i="6" s="1"/>
  <c r="H168" i="6" a="1"/>
  <c r="H168" i="6"/>
  <c r="G168" i="6"/>
  <c r="N167" i="6"/>
  <c r="I167" i="6"/>
  <c r="M167" i="6" s="1"/>
  <c r="H167" i="6" a="1"/>
  <c r="H167" i="6" s="1"/>
  <c r="G167" i="6"/>
  <c r="N166" i="6"/>
  <c r="I166" i="6"/>
  <c r="M166" i="6" s="1"/>
  <c r="H166" i="6" a="1"/>
  <c r="H166" i="6"/>
  <c r="G166" i="6"/>
  <c r="N165" i="6"/>
  <c r="I165" i="6"/>
  <c r="M165" i="6" s="1"/>
  <c r="H165" i="6" a="1"/>
  <c r="H165" i="6"/>
  <c r="G165" i="6"/>
  <c r="N164" i="6"/>
  <c r="I164" i="6"/>
  <c r="M164" i="6" s="1"/>
  <c r="H164" i="6" a="1"/>
  <c r="H164" i="6" s="1"/>
  <c r="G164" i="6"/>
  <c r="N163" i="6"/>
  <c r="I163" i="6"/>
  <c r="M163" i="6" s="1"/>
  <c r="H163" i="6" a="1"/>
  <c r="H163" i="6" s="1"/>
  <c r="G163" i="6"/>
  <c r="N162" i="6"/>
  <c r="I162" i="6"/>
  <c r="M162" i="6" s="1"/>
  <c r="H162" i="6" a="1"/>
  <c r="H162" i="6" s="1"/>
  <c r="G162" i="6"/>
  <c r="N161" i="6"/>
  <c r="I161" i="6"/>
  <c r="M161" i="6" s="1"/>
  <c r="H161" i="6" a="1"/>
  <c r="H161" i="6" s="1"/>
  <c r="G161" i="6"/>
  <c r="N160" i="6"/>
  <c r="I160" i="6"/>
  <c r="M160" i="6" s="1"/>
  <c r="H160" i="6" a="1"/>
  <c r="H160" i="6" s="1"/>
  <c r="G160" i="6"/>
  <c r="N159" i="6"/>
  <c r="I159" i="6"/>
  <c r="M159" i="6" s="1"/>
  <c r="H159" i="6" a="1"/>
  <c r="H159" i="6" s="1"/>
  <c r="G159" i="6"/>
  <c r="N158" i="6"/>
  <c r="I158" i="6"/>
  <c r="M158" i="6" s="1"/>
  <c r="H158" i="6" a="1"/>
  <c r="H158" i="6" s="1"/>
  <c r="G158" i="6"/>
  <c r="I157" i="6"/>
  <c r="G157" i="6" s="1"/>
  <c r="H157" i="6" a="1"/>
  <c r="H157" i="6" s="1"/>
  <c r="N156" i="6"/>
  <c r="I156" i="6"/>
  <c r="H156" i="6" s="1" a="1"/>
  <c r="H156" i="6" s="1"/>
  <c r="G156" i="6"/>
  <c r="I155" i="6"/>
  <c r="H155" i="6" a="1"/>
  <c r="H155" i="6" s="1"/>
  <c r="N154" i="6"/>
  <c r="I154" i="6"/>
  <c r="H154" i="6" a="1"/>
  <c r="H154" i="6" s="1"/>
  <c r="G154" i="6"/>
  <c r="I153" i="6"/>
  <c r="H153" i="6" a="1"/>
  <c r="H153" i="6" s="1"/>
  <c r="G153" i="6"/>
  <c r="N152" i="6"/>
  <c r="I152" i="6"/>
  <c r="H152" i="6" a="1"/>
  <c r="H152" i="6"/>
  <c r="G152" i="6"/>
  <c r="I151" i="6"/>
  <c r="G151" i="6" s="1"/>
  <c r="H151" i="6" a="1"/>
  <c r="H151" i="6" s="1"/>
  <c r="N150" i="6"/>
  <c r="I150" i="6"/>
  <c r="H150" i="6" s="1" a="1"/>
  <c r="H150" i="6" s="1"/>
  <c r="G150" i="6"/>
  <c r="I149" i="6"/>
  <c r="H149" i="6" a="1"/>
  <c r="H149" i="6" s="1"/>
  <c r="N148" i="6"/>
  <c r="I148" i="6"/>
  <c r="H148" i="6" a="1"/>
  <c r="H148" i="6" s="1"/>
  <c r="G148" i="6"/>
  <c r="I147" i="6"/>
  <c r="H147" i="6" a="1"/>
  <c r="H147" i="6" s="1"/>
  <c r="G147" i="6"/>
  <c r="N146" i="6"/>
  <c r="I146" i="6"/>
  <c r="H146" i="6" a="1"/>
  <c r="H146" i="6" s="1"/>
  <c r="G146" i="6"/>
  <c r="I145" i="6"/>
  <c r="G145" i="6" s="1"/>
  <c r="H145" i="6" a="1"/>
  <c r="H145" i="6" s="1"/>
  <c r="N144" i="6"/>
  <c r="I144" i="6"/>
  <c r="H144" i="6" s="1" a="1"/>
  <c r="H144" i="6" s="1"/>
  <c r="G144" i="6"/>
  <c r="I143" i="6"/>
  <c r="H143" i="6" s="1" a="1"/>
  <c r="H143" i="6" s="1"/>
  <c r="N142" i="6"/>
  <c r="I142" i="6"/>
  <c r="H142" i="6" a="1"/>
  <c r="H142" i="6" s="1"/>
  <c r="G142" i="6"/>
  <c r="I141" i="6"/>
  <c r="H141" i="6" a="1"/>
  <c r="H141" i="6" s="1"/>
  <c r="G141" i="6"/>
  <c r="N140" i="6"/>
  <c r="I140" i="6"/>
  <c r="H140" i="6" a="1"/>
  <c r="H140" i="6" s="1"/>
  <c r="G140" i="6"/>
  <c r="I139" i="6"/>
  <c r="G139" i="6" s="1"/>
  <c r="H139" i="6" a="1"/>
  <c r="H139" i="6" s="1"/>
  <c r="N138" i="6"/>
  <c r="I138" i="6"/>
  <c r="H138" i="6" s="1" a="1"/>
  <c r="H138" i="6" s="1"/>
  <c r="G138" i="6"/>
  <c r="I137" i="6"/>
  <c r="H137" i="6" a="1"/>
  <c r="H137" i="6" s="1"/>
  <c r="N136" i="6"/>
  <c r="I136" i="6"/>
  <c r="H136" i="6" a="1"/>
  <c r="H136" i="6" s="1"/>
  <c r="G136" i="6"/>
  <c r="I135" i="6"/>
  <c r="H135" i="6" a="1"/>
  <c r="H135" i="6" s="1"/>
  <c r="G135" i="6"/>
  <c r="N134" i="6"/>
  <c r="I134" i="6"/>
  <c r="H134" i="6" s="1" a="1"/>
  <c r="H134" i="6" s="1"/>
  <c r="G134" i="6"/>
  <c r="I133" i="6"/>
  <c r="G133" i="6" s="1"/>
  <c r="H133" i="6" a="1"/>
  <c r="H133" i="6" s="1"/>
  <c r="N132" i="6"/>
  <c r="I132" i="6"/>
  <c r="H132" i="6" s="1" a="1"/>
  <c r="H132" i="6" s="1"/>
  <c r="G132" i="6"/>
  <c r="I131" i="6"/>
  <c r="H131" i="6" s="1" a="1"/>
  <c r="H131" i="6" s="1"/>
  <c r="N130" i="6"/>
  <c r="I130" i="6"/>
  <c r="H130" i="6" a="1"/>
  <c r="H130" i="6"/>
  <c r="G130" i="6"/>
  <c r="I129" i="6"/>
  <c r="H129" i="6" a="1"/>
  <c r="H129" i="6" s="1"/>
  <c r="G129" i="6"/>
  <c r="N128" i="6"/>
  <c r="I128" i="6"/>
  <c r="H128" i="6" s="1" a="1"/>
  <c r="H128" i="6" s="1"/>
  <c r="G128" i="6"/>
  <c r="I127" i="6"/>
  <c r="G127" i="6" s="1"/>
  <c r="H127" i="6" a="1"/>
  <c r="H127" i="6" s="1"/>
  <c r="N126" i="6"/>
  <c r="I126" i="6"/>
  <c r="H126" i="6" s="1" a="1"/>
  <c r="H126" i="6" s="1"/>
  <c r="G126" i="6"/>
  <c r="I125" i="6"/>
  <c r="H125" i="6" a="1"/>
  <c r="H125" i="6" s="1"/>
  <c r="N124" i="6"/>
  <c r="I124" i="6"/>
  <c r="H124" i="6" a="1"/>
  <c r="H124" i="6" s="1"/>
  <c r="G124" i="6"/>
  <c r="I123" i="6"/>
  <c r="H123" i="6" a="1"/>
  <c r="H123" i="6" s="1"/>
  <c r="G123" i="6"/>
  <c r="N122" i="6"/>
  <c r="I122" i="6"/>
  <c r="H122" i="6" s="1" a="1"/>
  <c r="H122" i="6" s="1"/>
  <c r="G122" i="6"/>
  <c r="I121" i="6"/>
  <c r="H121" i="6" s="1" a="1"/>
  <c r="H121" i="6" s="1"/>
  <c r="I120" i="6"/>
  <c r="H120" i="6" s="1" a="1"/>
  <c r="H120" i="6" s="1"/>
  <c r="I119" i="6"/>
  <c r="H119" i="6" s="1" a="1"/>
  <c r="H119" i="6" s="1"/>
  <c r="J118" i="6"/>
  <c r="I118" i="6"/>
  <c r="N118" i="6" s="1"/>
  <c r="H118" i="6" a="1"/>
  <c r="H118" i="6" s="1"/>
  <c r="G118" i="6"/>
  <c r="J117" i="6"/>
  <c r="I117" i="6"/>
  <c r="N117" i="6" s="1"/>
  <c r="H117" i="6" a="1"/>
  <c r="H117" i="6" s="1"/>
  <c r="G117" i="6"/>
  <c r="I116" i="6"/>
  <c r="H116" i="6" a="1"/>
  <c r="H116" i="6" s="1"/>
  <c r="J115" i="6"/>
  <c r="I115" i="6"/>
  <c r="H115" i="6" a="1"/>
  <c r="H115" i="6"/>
  <c r="G115" i="6"/>
  <c r="I114" i="6"/>
  <c r="H114" i="6" s="1" a="1"/>
  <c r="H114" i="6" s="1"/>
  <c r="J113" i="6"/>
  <c r="I113" i="6"/>
  <c r="G113" i="6" s="1"/>
  <c r="H113" i="6" a="1"/>
  <c r="H113" i="6" s="1"/>
  <c r="J112" i="6"/>
  <c r="I112" i="6"/>
  <c r="H112" i="6" a="1"/>
  <c r="H112" i="6" s="1"/>
  <c r="G112" i="6"/>
  <c r="J111" i="6"/>
  <c r="I111" i="6"/>
  <c r="H111" i="6" a="1"/>
  <c r="H111" i="6" s="1"/>
  <c r="G111" i="6"/>
  <c r="I110" i="6"/>
  <c r="H110" i="6" a="1"/>
  <c r="H110" i="6" s="1"/>
  <c r="J109" i="6"/>
  <c r="I109" i="6"/>
  <c r="H109" i="6" a="1"/>
  <c r="H109" i="6"/>
  <c r="G109" i="6"/>
  <c r="I108" i="6"/>
  <c r="H108" i="6" s="1" a="1"/>
  <c r="H108" i="6" s="1"/>
  <c r="J107" i="6"/>
  <c r="I107" i="6"/>
  <c r="G107" i="6" s="1"/>
  <c r="H107" i="6" a="1"/>
  <c r="H107" i="6"/>
  <c r="J106" i="6"/>
  <c r="I106" i="6"/>
  <c r="H106" i="6" a="1"/>
  <c r="H106" i="6" s="1"/>
  <c r="G106" i="6"/>
  <c r="J105" i="6"/>
  <c r="I105" i="6"/>
  <c r="H105" i="6" a="1"/>
  <c r="H105" i="6" s="1"/>
  <c r="G105" i="6"/>
  <c r="I104" i="6"/>
  <c r="H104" i="6" a="1"/>
  <c r="H104" i="6" s="1"/>
  <c r="I103" i="6"/>
  <c r="H103" i="6" a="1"/>
  <c r="H103" i="6" s="1"/>
  <c r="I102" i="6"/>
  <c r="H102" i="6" a="1"/>
  <c r="H102" i="6" s="1"/>
  <c r="I101" i="6"/>
  <c r="H101" i="6" a="1"/>
  <c r="H101" i="6" s="1"/>
  <c r="I100" i="6"/>
  <c r="H100" i="6" a="1"/>
  <c r="H100" i="6" s="1"/>
  <c r="I99" i="6"/>
  <c r="H99" i="6" a="1"/>
  <c r="H99" i="6" s="1"/>
  <c r="N98" i="6"/>
  <c r="M98" i="6"/>
  <c r="K98" i="6" a="1"/>
  <c r="K98" i="6" s="1"/>
  <c r="J98" i="6"/>
  <c r="I98" i="6"/>
  <c r="G98" i="6" s="1"/>
  <c r="H98" i="6" a="1"/>
  <c r="H98" i="6"/>
  <c r="BG97" i="6"/>
  <c r="N97" i="6"/>
  <c r="M97" i="6"/>
  <c r="K97" i="6" a="1"/>
  <c r="K97" i="6" s="1"/>
  <c r="J97" i="6"/>
  <c r="I97" i="6"/>
  <c r="G97" i="6" s="1"/>
  <c r="H97" i="6" a="1"/>
  <c r="H97" i="6" s="1"/>
  <c r="N96" i="6"/>
  <c r="M96" i="6"/>
  <c r="I96" i="6"/>
  <c r="K96" i="6" s="1" a="1"/>
  <c r="K96" i="6" s="1"/>
  <c r="BG95" i="6"/>
  <c r="N95" i="6"/>
  <c r="M95" i="6"/>
  <c r="I95" i="6"/>
  <c r="K95" i="6" s="1" a="1"/>
  <c r="K95" i="6" s="1"/>
  <c r="N94" i="6"/>
  <c r="M94" i="6"/>
  <c r="I94" i="6"/>
  <c r="K94" i="6" s="1" a="1"/>
  <c r="K94" i="6" s="1"/>
  <c r="N93" i="6"/>
  <c r="M93" i="6"/>
  <c r="I93" i="6"/>
  <c r="K93" i="6" s="1" a="1"/>
  <c r="K93" i="6" s="1"/>
  <c r="BG92" i="6"/>
  <c r="N92" i="6"/>
  <c r="M92" i="6"/>
  <c r="I92" i="6"/>
  <c r="K92" i="6" s="1" a="1"/>
  <c r="K92" i="6" s="1"/>
  <c r="N91" i="6"/>
  <c r="M91" i="6"/>
  <c r="I91" i="6"/>
  <c r="K91" i="6" s="1" a="1"/>
  <c r="K91" i="6" s="1"/>
  <c r="N90" i="6"/>
  <c r="M90" i="6"/>
  <c r="I90" i="6"/>
  <c r="K90" i="6" s="1" a="1"/>
  <c r="K90" i="6" s="1"/>
  <c r="BG89" i="6"/>
  <c r="N89" i="6"/>
  <c r="M89" i="6"/>
  <c r="I89" i="6"/>
  <c r="K89" i="6" s="1" a="1"/>
  <c r="K89" i="6" s="1"/>
  <c r="N88" i="6"/>
  <c r="M88" i="6"/>
  <c r="I88" i="6"/>
  <c r="K88" i="6" s="1" a="1"/>
  <c r="K88" i="6" s="1"/>
  <c r="N87" i="6"/>
  <c r="M87" i="6"/>
  <c r="I87" i="6"/>
  <c r="K87" i="6" s="1" a="1"/>
  <c r="K87" i="6" s="1"/>
  <c r="BG86" i="6"/>
  <c r="N86" i="6"/>
  <c r="M86" i="6"/>
  <c r="I86" i="6"/>
  <c r="K86" i="6" s="1" a="1"/>
  <c r="K86" i="6" s="1"/>
  <c r="N85" i="6"/>
  <c r="M85" i="6"/>
  <c r="I85" i="6"/>
  <c r="K85" i="6" s="1" a="1"/>
  <c r="K85" i="6" s="1"/>
  <c r="N84" i="6"/>
  <c r="M84" i="6"/>
  <c r="I84" i="6"/>
  <c r="K84" i="6" s="1" a="1"/>
  <c r="K84" i="6" s="1"/>
  <c r="BG83" i="6"/>
  <c r="N83" i="6"/>
  <c r="M83" i="6"/>
  <c r="I83" i="6"/>
  <c r="K83" i="6" s="1" a="1"/>
  <c r="K83" i="6" s="1"/>
  <c r="N82" i="6"/>
  <c r="M82" i="6"/>
  <c r="I82" i="6"/>
  <c r="K82" i="6" s="1" a="1"/>
  <c r="K82" i="6" s="1"/>
  <c r="N81" i="6"/>
  <c r="M81" i="6"/>
  <c r="I81" i="6"/>
  <c r="K81" i="6" s="1" a="1"/>
  <c r="K81" i="6" s="1"/>
  <c r="BG80" i="6"/>
  <c r="N80" i="6"/>
  <c r="M80" i="6"/>
  <c r="I80" i="6"/>
  <c r="K80" i="6" s="1" a="1"/>
  <c r="K80" i="6" s="1"/>
  <c r="N79" i="6"/>
  <c r="M79" i="6"/>
  <c r="I79" i="6"/>
  <c r="K79" i="6" s="1" a="1"/>
  <c r="K79" i="6" s="1"/>
  <c r="N78" i="6"/>
  <c r="M78" i="6"/>
  <c r="I78" i="6"/>
  <c r="K78" i="6" s="1" a="1"/>
  <c r="K78" i="6" s="1"/>
  <c r="BG77" i="6"/>
  <c r="N77" i="6"/>
  <c r="M77" i="6"/>
  <c r="I77" i="6"/>
  <c r="K77" i="6" s="1" a="1"/>
  <c r="K77" i="6" s="1"/>
  <c r="N76" i="6"/>
  <c r="M76" i="6"/>
  <c r="I76" i="6"/>
  <c r="K76" i="6" s="1" a="1"/>
  <c r="K76" i="6" s="1"/>
  <c r="N75" i="6"/>
  <c r="M75" i="6"/>
  <c r="I75" i="6"/>
  <c r="K75" i="6" s="1" a="1"/>
  <c r="K75" i="6" s="1"/>
  <c r="BG74" i="6"/>
  <c r="N74" i="6"/>
  <c r="M74" i="6"/>
  <c r="I74" i="6"/>
  <c r="K74" i="6" s="1" a="1"/>
  <c r="K74" i="6" s="1"/>
  <c r="N73" i="6"/>
  <c r="M73" i="6"/>
  <c r="I73" i="6"/>
  <c r="K73" i="6" s="1" a="1"/>
  <c r="K73" i="6" s="1"/>
  <c r="N72" i="6"/>
  <c r="M72" i="6"/>
  <c r="I72" i="6"/>
  <c r="K72" i="6" s="1" a="1"/>
  <c r="K72" i="6" s="1"/>
  <c r="BG71" i="6"/>
  <c r="N71" i="6"/>
  <c r="M71" i="6"/>
  <c r="I71" i="6"/>
  <c r="K71" i="6" s="1" a="1"/>
  <c r="K71" i="6" s="1"/>
  <c r="N70" i="6"/>
  <c r="M70" i="6"/>
  <c r="I70" i="6"/>
  <c r="K70" i="6" s="1" a="1"/>
  <c r="K70" i="6" s="1"/>
  <c r="N69" i="6"/>
  <c r="M69" i="6"/>
  <c r="I69" i="6"/>
  <c r="K69" i="6" s="1" a="1"/>
  <c r="K69" i="6" s="1"/>
  <c r="BG68" i="6"/>
  <c r="N68" i="6"/>
  <c r="M68" i="6"/>
  <c r="I68" i="6"/>
  <c r="K68" i="6" s="1" a="1"/>
  <c r="K68" i="6" s="1"/>
  <c r="N67" i="6"/>
  <c r="M67" i="6"/>
  <c r="I67" i="6"/>
  <c r="K67" i="6" s="1" a="1"/>
  <c r="K67" i="6" s="1"/>
  <c r="N66" i="6"/>
  <c r="M66" i="6"/>
  <c r="I66" i="6"/>
  <c r="K66" i="6" s="1" a="1"/>
  <c r="K66" i="6" s="1"/>
  <c r="BO65" i="6"/>
  <c r="S65" i="6"/>
  <c r="I65" i="6"/>
  <c r="M65" i="6" s="1"/>
  <c r="G65" i="6"/>
  <c r="I64" i="6"/>
  <c r="AY63" i="6"/>
  <c r="N63" i="6"/>
  <c r="K63" i="6" a="1"/>
  <c r="K63" i="6" s="1"/>
  <c r="J63" i="6"/>
  <c r="I63" i="6"/>
  <c r="H63" i="6" s="1" a="1"/>
  <c r="H63" i="6" s="1"/>
  <c r="N62" i="6"/>
  <c r="M62" i="6"/>
  <c r="L62" i="6"/>
  <c r="I62" i="6"/>
  <c r="J62" i="6" s="1"/>
  <c r="H62" i="6" a="1"/>
  <c r="H62" i="6" s="1"/>
  <c r="G62" i="6"/>
  <c r="AA61" i="6"/>
  <c r="I61" i="6"/>
  <c r="M61" i="6" s="1"/>
  <c r="G61" i="6"/>
  <c r="I60" i="6"/>
  <c r="AQ59" i="6"/>
  <c r="N59" i="6"/>
  <c r="K59" i="6" a="1"/>
  <c r="K59" i="6" s="1"/>
  <c r="J59" i="6"/>
  <c r="I59" i="6"/>
  <c r="H59" i="6" s="1" a="1"/>
  <c r="H59" i="6" s="1"/>
  <c r="N58" i="6"/>
  <c r="M58" i="6"/>
  <c r="L58" i="6"/>
  <c r="I58" i="6"/>
  <c r="J58" i="6" s="1"/>
  <c r="H58" i="6" a="1"/>
  <c r="H58" i="6" s="1"/>
  <c r="G58" i="6"/>
  <c r="BO57" i="6"/>
  <c r="I57" i="6"/>
  <c r="M57" i="6" s="1"/>
  <c r="G57" i="6"/>
  <c r="I56" i="6"/>
  <c r="AY55" i="6"/>
  <c r="N55" i="6"/>
  <c r="K55" i="6" a="1"/>
  <c r="K55" i="6" s="1"/>
  <c r="J55" i="6"/>
  <c r="I55" i="6"/>
  <c r="H55" i="6" s="1" a="1"/>
  <c r="H55" i="6" s="1"/>
  <c r="G55" i="6"/>
  <c r="N54" i="6"/>
  <c r="M54" i="6"/>
  <c r="L54" i="6"/>
  <c r="I54" i="6"/>
  <c r="J54" i="6" s="1"/>
  <c r="H54" i="6" a="1"/>
  <c r="H54" i="6" s="1"/>
  <c r="G54" i="6"/>
  <c r="I53" i="6"/>
  <c r="M53" i="6" s="1"/>
  <c r="G53" i="6"/>
  <c r="I52" i="6"/>
  <c r="AY51" i="6"/>
  <c r="N51" i="6"/>
  <c r="K51" i="6" a="1"/>
  <c r="K51" i="6" s="1"/>
  <c r="J51" i="6"/>
  <c r="I51" i="6"/>
  <c r="H51" i="6" s="1" a="1"/>
  <c r="H51" i="6" s="1"/>
  <c r="N50" i="6"/>
  <c r="M50" i="6"/>
  <c r="L50" i="6"/>
  <c r="K50" i="6" a="1"/>
  <c r="K50" i="6" s="1"/>
  <c r="I50" i="6"/>
  <c r="J50" i="6" s="1"/>
  <c r="H50" i="6" a="1"/>
  <c r="H50" i="6" s="1"/>
  <c r="G50" i="6"/>
  <c r="AA49" i="6"/>
  <c r="S49" i="6"/>
  <c r="I49" i="6"/>
  <c r="M49" i="6" s="1"/>
  <c r="G49" i="6"/>
  <c r="I48" i="6"/>
  <c r="H48" i="6" s="1" a="1"/>
  <c r="H48" i="6" s="1"/>
  <c r="AI47" i="6"/>
  <c r="I47" i="6"/>
  <c r="I46" i="6"/>
  <c r="H46" i="6" s="1" a="1"/>
  <c r="H46" i="6" s="1"/>
  <c r="AI45" i="6"/>
  <c r="I45" i="6"/>
  <c r="J44" i="6"/>
  <c r="I44" i="6"/>
  <c r="G44" i="6"/>
  <c r="BC43" i="6"/>
  <c r="I43" i="6"/>
  <c r="M43" i="6" s="1"/>
  <c r="AY42" i="6"/>
  <c r="S42" i="6"/>
  <c r="N42" i="6"/>
  <c r="M42" i="6"/>
  <c r="K42" i="6" a="1"/>
  <c r="K42" i="6" s="1"/>
  <c r="J42" i="6"/>
  <c r="I42" i="6"/>
  <c r="L42" i="6" s="1"/>
  <c r="H42" i="6" a="1"/>
  <c r="H42" i="6" s="1"/>
  <c r="BK41" i="6"/>
  <c r="AE41" i="6"/>
  <c r="N41" i="6"/>
  <c r="L41" i="6"/>
  <c r="I41" i="6"/>
  <c r="M41" i="6" s="1"/>
  <c r="H41" i="6" a="1"/>
  <c r="H41" i="6" s="1"/>
  <c r="G41" i="6"/>
  <c r="AQ40" i="6"/>
  <c r="AA40" i="6"/>
  <c r="J40" i="6"/>
  <c r="I40" i="6"/>
  <c r="I39" i="6"/>
  <c r="BO38" i="6"/>
  <c r="N38" i="6"/>
  <c r="K38" i="6" a="1"/>
  <c r="K38" i="6" s="1"/>
  <c r="J38" i="6"/>
  <c r="I38" i="6"/>
  <c r="L38" i="6" s="1"/>
  <c r="H38" i="6" a="1"/>
  <c r="H38" i="6" s="1"/>
  <c r="N37" i="6"/>
  <c r="L37" i="6"/>
  <c r="I37" i="6"/>
  <c r="M37" i="6" s="1"/>
  <c r="H37" i="6" a="1"/>
  <c r="H37" i="6" s="1"/>
  <c r="G37" i="6"/>
  <c r="AU36" i="6"/>
  <c r="I36" i="6"/>
  <c r="G36" i="6" s="1"/>
  <c r="BG35" i="6"/>
  <c r="AY35" i="6"/>
  <c r="M35" i="6"/>
  <c r="I35" i="6"/>
  <c r="J34" i="6"/>
  <c r="I34" i="6"/>
  <c r="AI33" i="6"/>
  <c r="AA33" i="6"/>
  <c r="I33" i="6"/>
  <c r="M33" i="6" s="1"/>
  <c r="G33" i="6"/>
  <c r="BG32" i="6"/>
  <c r="AQ32" i="6"/>
  <c r="AA32" i="6"/>
  <c r="M32" i="6"/>
  <c r="J32" i="6"/>
  <c r="I32" i="6"/>
  <c r="G32" i="6"/>
  <c r="BG29" i="6"/>
  <c r="AQ29" i="6"/>
  <c r="AA29" i="6"/>
  <c r="N29" i="6"/>
  <c r="M29" i="6"/>
  <c r="L29" i="6"/>
  <c r="J29" i="6"/>
  <c r="G29" i="6"/>
  <c r="BO28" i="6"/>
  <c r="AU28" i="6"/>
  <c r="AA28" i="6"/>
  <c r="N28" i="6"/>
  <c r="M28" i="6"/>
  <c r="L28" i="6"/>
  <c r="J28" i="6"/>
  <c r="G28" i="6"/>
  <c r="BO27" i="6"/>
  <c r="AY27" i="6"/>
  <c r="AI27" i="6"/>
  <c r="M27" i="6"/>
  <c r="J27" i="6"/>
  <c r="G27" i="6"/>
  <c r="AE26" i="6"/>
  <c r="M26" i="6"/>
  <c r="J26" i="6"/>
  <c r="G26" i="6"/>
  <c r="AA25" i="6"/>
  <c r="M25" i="6"/>
  <c r="J25" i="6"/>
  <c r="G25" i="6"/>
  <c r="BO24" i="6"/>
  <c r="AI24" i="6"/>
  <c r="AA24" i="6"/>
  <c r="S24" i="6"/>
  <c r="M24" i="6"/>
  <c r="J24" i="6"/>
  <c r="G24" i="6"/>
  <c r="BR20" i="6"/>
  <c r="BN20" i="6"/>
  <c r="BJ20" i="6"/>
  <c r="BF20" i="6"/>
  <c r="BB20" i="6"/>
  <c r="AX20" i="6"/>
  <c r="AT20" i="6"/>
  <c r="AP20" i="6"/>
  <c r="AL20" i="6"/>
  <c r="AH20" i="6"/>
  <c r="AD20" i="6"/>
  <c r="Z20" i="6"/>
  <c r="V20" i="6"/>
  <c r="R20" i="6"/>
  <c r="BR19" i="6"/>
  <c r="BN19" i="6"/>
  <c r="BJ19" i="6"/>
  <c r="BK25" i="6" s="1"/>
  <c r="BF19" i="6"/>
  <c r="BG24" i="6" s="1"/>
  <c r="BB19" i="6"/>
  <c r="BC25" i="6" s="1"/>
  <c r="AX19" i="6"/>
  <c r="AT19" i="6"/>
  <c r="AP19" i="6"/>
  <c r="AQ24" i="6" s="1"/>
  <c r="AL19" i="6"/>
  <c r="AH19" i="6"/>
  <c r="AD19" i="6"/>
  <c r="Z19" i="6"/>
  <c r="V19" i="6"/>
  <c r="R19" i="6"/>
  <c r="BQ18" i="6"/>
  <c r="BM18" i="6"/>
  <c r="BO49" i="6" s="1"/>
  <c r="BI18" i="6"/>
  <c r="BE18" i="6"/>
  <c r="BA18" i="6"/>
  <c r="BC26" i="6" s="1"/>
  <c r="AW18" i="6"/>
  <c r="AY24" i="6" s="1"/>
  <c r="AS18" i="6"/>
  <c r="AU40" i="6" s="1"/>
  <c r="AO18" i="6"/>
  <c r="AQ55" i="6" s="1"/>
  <c r="AK18" i="6"/>
  <c r="AM26" i="6" s="1"/>
  <c r="AG18" i="6"/>
  <c r="AI151" i="6" s="1"/>
  <c r="AC18" i="6"/>
  <c r="AE56" i="6" s="1"/>
  <c r="Y18" i="6"/>
  <c r="AA65" i="6" s="1"/>
  <c r="U18" i="6"/>
  <c r="W34" i="6" s="1"/>
  <c r="Q18" i="6"/>
  <c r="S53" i="6" s="1"/>
  <c r="J15" i="6"/>
  <c r="I15" i="6"/>
  <c r="G15" i="6"/>
  <c r="D15" i="6"/>
  <c r="M14" i="6"/>
  <c r="I14" i="6"/>
  <c r="D13" i="6"/>
  <c r="I231" i="5"/>
  <c r="N230" i="5"/>
  <c r="K230" i="5" a="1"/>
  <c r="K230" i="5" s="1"/>
  <c r="J230" i="5"/>
  <c r="I230" i="5"/>
  <c r="G230" i="5" s="1"/>
  <c r="H230" i="5" a="1"/>
  <c r="H230" i="5" s="1"/>
  <c r="N229" i="5"/>
  <c r="J229" i="5"/>
  <c r="I229" i="5"/>
  <c r="H229" i="5" s="1" a="1"/>
  <c r="H229" i="5" s="1"/>
  <c r="G229" i="5"/>
  <c r="N228" i="5"/>
  <c r="K228" i="5" a="1"/>
  <c r="K228" i="5" s="1"/>
  <c r="I228" i="5"/>
  <c r="H228" i="5" a="1"/>
  <c r="H228" i="5" s="1"/>
  <c r="G228" i="5"/>
  <c r="K227" i="5" a="1"/>
  <c r="K227" i="5" s="1"/>
  <c r="J227" i="5"/>
  <c r="I227" i="5"/>
  <c r="H227" i="5" a="1"/>
  <c r="H227" i="5" s="1"/>
  <c r="G227" i="5"/>
  <c r="J226" i="5"/>
  <c r="I226" i="5"/>
  <c r="K225" i="5" a="1"/>
  <c r="K225" i="5" s="1"/>
  <c r="I225" i="5"/>
  <c r="N224" i="5"/>
  <c r="K224" i="5" a="1"/>
  <c r="K224" i="5" s="1"/>
  <c r="J224" i="5"/>
  <c r="I224" i="5"/>
  <c r="G224" i="5" s="1"/>
  <c r="H224" i="5" a="1"/>
  <c r="H224" i="5" s="1"/>
  <c r="N223" i="5"/>
  <c r="J223" i="5"/>
  <c r="I223" i="5"/>
  <c r="H223" i="5" s="1" a="1"/>
  <c r="H223" i="5" s="1"/>
  <c r="G223" i="5"/>
  <c r="N222" i="5"/>
  <c r="K222" i="5" a="1"/>
  <c r="K222" i="5" s="1"/>
  <c r="I222" i="5"/>
  <c r="H222" i="5" a="1"/>
  <c r="H222" i="5" s="1"/>
  <c r="G222" i="5"/>
  <c r="K221" i="5" a="1"/>
  <c r="K221" i="5" s="1"/>
  <c r="J221" i="5"/>
  <c r="I221" i="5"/>
  <c r="H221" i="5" a="1"/>
  <c r="H221" i="5" s="1"/>
  <c r="G221" i="5"/>
  <c r="I220" i="5"/>
  <c r="N219" i="5"/>
  <c r="I219" i="5"/>
  <c r="N218" i="5"/>
  <c r="K218" i="5" a="1"/>
  <c r="K218" i="5" s="1"/>
  <c r="J218" i="5"/>
  <c r="I218" i="5"/>
  <c r="G218" i="5" s="1"/>
  <c r="H218" i="5" a="1"/>
  <c r="H218" i="5" s="1"/>
  <c r="N217" i="5"/>
  <c r="J217" i="5"/>
  <c r="I217" i="5"/>
  <c r="H217" i="5" s="1" a="1"/>
  <c r="H217" i="5" s="1"/>
  <c r="G217" i="5"/>
  <c r="N216" i="5"/>
  <c r="K216" i="5" a="1"/>
  <c r="K216" i="5" s="1"/>
  <c r="I216" i="5"/>
  <c r="H216" i="5" a="1"/>
  <c r="H216" i="5" s="1"/>
  <c r="G216" i="5"/>
  <c r="K215" i="5" a="1"/>
  <c r="K215" i="5" s="1"/>
  <c r="J215" i="5"/>
  <c r="I215" i="5"/>
  <c r="H215" i="5" a="1"/>
  <c r="H215" i="5" s="1"/>
  <c r="G215" i="5"/>
  <c r="J214" i="5"/>
  <c r="I214" i="5"/>
  <c r="N213" i="5"/>
  <c r="K213" i="5" a="1"/>
  <c r="K213" i="5" s="1"/>
  <c r="I213" i="5"/>
  <c r="N212" i="5"/>
  <c r="K212" i="5" a="1"/>
  <c r="K212" i="5" s="1"/>
  <c r="J212" i="5"/>
  <c r="I212" i="5"/>
  <c r="G212" i="5" s="1"/>
  <c r="H212" i="5" a="1"/>
  <c r="H212" i="5" s="1"/>
  <c r="N211" i="5"/>
  <c r="J211" i="5"/>
  <c r="I211" i="5"/>
  <c r="H211" i="5" s="1" a="1"/>
  <c r="H211" i="5" s="1"/>
  <c r="G211" i="5"/>
  <c r="N210" i="5"/>
  <c r="K210" i="5" a="1"/>
  <c r="K210" i="5" s="1"/>
  <c r="I210" i="5"/>
  <c r="H210" i="5" a="1"/>
  <c r="H210" i="5" s="1"/>
  <c r="G210" i="5"/>
  <c r="K209" i="5" a="1"/>
  <c r="K209" i="5" s="1"/>
  <c r="J209" i="5"/>
  <c r="I209" i="5"/>
  <c r="H209" i="5" a="1"/>
  <c r="H209" i="5"/>
  <c r="G209" i="5"/>
  <c r="I208" i="5"/>
  <c r="I207" i="5"/>
  <c r="N206" i="5"/>
  <c r="K206" i="5" a="1"/>
  <c r="K206" i="5" s="1"/>
  <c r="J206" i="5"/>
  <c r="I206" i="5"/>
  <c r="G206" i="5" s="1"/>
  <c r="H206" i="5" a="1"/>
  <c r="H206" i="5" s="1"/>
  <c r="N205" i="5"/>
  <c r="J205" i="5"/>
  <c r="I205" i="5"/>
  <c r="H205" i="5" s="1" a="1"/>
  <c r="H205" i="5" s="1"/>
  <c r="G205" i="5"/>
  <c r="N204" i="5"/>
  <c r="K204" i="5" a="1"/>
  <c r="K204" i="5" s="1"/>
  <c r="I204" i="5"/>
  <c r="H204" i="5" a="1"/>
  <c r="H204" i="5" s="1"/>
  <c r="G204" i="5"/>
  <c r="K203" i="5" a="1"/>
  <c r="K203" i="5" s="1"/>
  <c r="J203" i="5"/>
  <c r="I203" i="5"/>
  <c r="H203" i="5" a="1"/>
  <c r="H203" i="5" s="1"/>
  <c r="G203" i="5"/>
  <c r="I202" i="5"/>
  <c r="I201" i="5"/>
  <c r="N200" i="5"/>
  <c r="K200" i="5" a="1"/>
  <c r="K200" i="5" s="1"/>
  <c r="J200" i="5"/>
  <c r="I200" i="5"/>
  <c r="G200" i="5" s="1"/>
  <c r="H200" i="5" a="1"/>
  <c r="H200" i="5" s="1"/>
  <c r="N199" i="5"/>
  <c r="J199" i="5"/>
  <c r="I199" i="5"/>
  <c r="H199" i="5" s="1" a="1"/>
  <c r="H199" i="5" s="1"/>
  <c r="G199" i="5"/>
  <c r="N198" i="5"/>
  <c r="K198" i="5" a="1"/>
  <c r="K198" i="5" s="1"/>
  <c r="I198" i="5"/>
  <c r="H198" i="5" a="1"/>
  <c r="H198" i="5" s="1"/>
  <c r="G198" i="5"/>
  <c r="K197" i="5" a="1"/>
  <c r="K197" i="5" s="1"/>
  <c r="J197" i="5"/>
  <c r="I197" i="5"/>
  <c r="H197" i="5" a="1"/>
  <c r="H197" i="5"/>
  <c r="G197" i="5"/>
  <c r="I196" i="5"/>
  <c r="N195" i="5"/>
  <c r="K195" i="5" a="1"/>
  <c r="K195" i="5" s="1"/>
  <c r="I195" i="5"/>
  <c r="N194" i="5"/>
  <c r="K194" i="5" a="1"/>
  <c r="K194" i="5" s="1"/>
  <c r="J194" i="5"/>
  <c r="I194" i="5"/>
  <c r="G194" i="5" s="1"/>
  <c r="H194" i="5" a="1"/>
  <c r="H194" i="5" s="1"/>
  <c r="N193" i="5"/>
  <c r="K193" i="5" a="1"/>
  <c r="K193" i="5" s="1"/>
  <c r="I193" i="5"/>
  <c r="H193" i="5" a="1"/>
  <c r="H193" i="5" s="1"/>
  <c r="G193" i="5"/>
  <c r="J192" i="5"/>
  <c r="I192" i="5"/>
  <c r="N191" i="5"/>
  <c r="K191" i="5" a="1"/>
  <c r="K191" i="5" s="1"/>
  <c r="J191" i="5"/>
  <c r="I191" i="5"/>
  <c r="G191" i="5" s="1"/>
  <c r="H191" i="5" a="1"/>
  <c r="H191" i="5" s="1"/>
  <c r="I190" i="5"/>
  <c r="G190" i="5"/>
  <c r="N189" i="5"/>
  <c r="J189" i="5"/>
  <c r="I189" i="5"/>
  <c r="I188" i="5"/>
  <c r="H188" i="5" s="1" a="1"/>
  <c r="H188" i="5" s="1"/>
  <c r="G188" i="5"/>
  <c r="I187" i="5"/>
  <c r="N186" i="5"/>
  <c r="M186" i="5"/>
  <c r="K186" i="5" a="1"/>
  <c r="K186" i="5"/>
  <c r="J186" i="5"/>
  <c r="I186" i="5"/>
  <c r="L186" i="5" s="1"/>
  <c r="H186" i="5" a="1"/>
  <c r="H186" i="5" s="1"/>
  <c r="G186" i="5"/>
  <c r="N185" i="5"/>
  <c r="K185" i="5" a="1"/>
  <c r="K185" i="5" s="1"/>
  <c r="I185" i="5"/>
  <c r="L185" i="5" s="1"/>
  <c r="I184" i="5"/>
  <c r="M183" i="5"/>
  <c r="J183" i="5"/>
  <c r="I183" i="5"/>
  <c r="L183" i="5" s="1"/>
  <c r="H183" i="5" a="1"/>
  <c r="H183" i="5"/>
  <c r="I182" i="5"/>
  <c r="H182" i="5" a="1"/>
  <c r="H182" i="5" s="1"/>
  <c r="G182" i="5"/>
  <c r="I181" i="5"/>
  <c r="G181" i="5"/>
  <c r="N180" i="5"/>
  <c r="M180" i="5"/>
  <c r="J180" i="5"/>
  <c r="I180" i="5"/>
  <c r="L180" i="5" s="1"/>
  <c r="H180" i="5" a="1"/>
  <c r="H180" i="5"/>
  <c r="G180" i="5"/>
  <c r="N179" i="5"/>
  <c r="K179" i="5" a="1"/>
  <c r="K179" i="5"/>
  <c r="I179" i="5"/>
  <c r="L179" i="5" s="1"/>
  <c r="J178" i="5"/>
  <c r="I178" i="5"/>
  <c r="M177" i="5"/>
  <c r="J177" i="5"/>
  <c r="I177" i="5"/>
  <c r="L177" i="5" s="1"/>
  <c r="H177" i="5" a="1"/>
  <c r="H177" i="5"/>
  <c r="I176" i="5"/>
  <c r="M175" i="5"/>
  <c r="I175" i="5"/>
  <c r="G175" i="5"/>
  <c r="N174" i="5"/>
  <c r="M174" i="5"/>
  <c r="J174" i="5"/>
  <c r="I174" i="5"/>
  <c r="L174" i="5" s="1"/>
  <c r="H174" i="5" a="1"/>
  <c r="H174" i="5" s="1"/>
  <c r="G174" i="5"/>
  <c r="N173" i="5"/>
  <c r="K173" i="5" a="1"/>
  <c r="K173" i="5" s="1"/>
  <c r="I173" i="5"/>
  <c r="G173" i="5" s="1"/>
  <c r="I172" i="5"/>
  <c r="I171" i="5"/>
  <c r="N171" i="5" s="1"/>
  <c r="H171" i="5" a="1"/>
  <c r="H171" i="5" s="1"/>
  <c r="I170" i="5"/>
  <c r="H170" i="5" a="1"/>
  <c r="H170" i="5" s="1"/>
  <c r="G170" i="5"/>
  <c r="M169" i="5"/>
  <c r="I169" i="5"/>
  <c r="G169" i="5" s="1"/>
  <c r="N168" i="5"/>
  <c r="M168" i="5"/>
  <c r="J168" i="5"/>
  <c r="I168" i="5"/>
  <c r="L168" i="5" s="1"/>
  <c r="H168" i="5" a="1"/>
  <c r="H168" i="5" s="1"/>
  <c r="G168" i="5"/>
  <c r="N167" i="5"/>
  <c r="M167" i="5"/>
  <c r="K167" i="5" a="1"/>
  <c r="K167" i="5"/>
  <c r="I167" i="5"/>
  <c r="H167" i="5" a="1"/>
  <c r="H167" i="5" s="1"/>
  <c r="G167" i="5"/>
  <c r="M166" i="5"/>
  <c r="K166" i="5" a="1"/>
  <c r="K166" i="5" s="1"/>
  <c r="I166" i="5"/>
  <c r="G166" i="5"/>
  <c r="M165" i="5"/>
  <c r="I165" i="5"/>
  <c r="H165" i="5" s="1" a="1"/>
  <c r="H165" i="5" s="1"/>
  <c r="K164" i="5" a="1"/>
  <c r="K164" i="5" s="1"/>
  <c r="I164" i="5"/>
  <c r="H164" i="5" s="1" a="1"/>
  <c r="H164" i="5" s="1"/>
  <c r="I163" i="5"/>
  <c r="N162" i="5"/>
  <c r="M162" i="5"/>
  <c r="J162" i="5"/>
  <c r="I162" i="5"/>
  <c r="L162" i="5" s="1"/>
  <c r="H162" i="5" a="1"/>
  <c r="H162" i="5" s="1"/>
  <c r="G162" i="5"/>
  <c r="BG161" i="5"/>
  <c r="N161" i="5"/>
  <c r="M161" i="5"/>
  <c r="L161" i="5"/>
  <c r="J161" i="5"/>
  <c r="I161" i="5"/>
  <c r="K161" i="5" s="1" a="1"/>
  <c r="K161" i="5" s="1"/>
  <c r="H161" i="5" a="1"/>
  <c r="H161" i="5"/>
  <c r="G161" i="5"/>
  <c r="N160" i="5"/>
  <c r="M160" i="5"/>
  <c r="L160" i="5"/>
  <c r="K160" i="5"/>
  <c r="J160" i="5"/>
  <c r="I160" i="5"/>
  <c r="K160" i="5" s="1" a="1"/>
  <c r="H160" i="5" a="1"/>
  <c r="H160" i="5" s="1"/>
  <c r="G160" i="5"/>
  <c r="N159" i="5"/>
  <c r="M159" i="5"/>
  <c r="L159" i="5"/>
  <c r="J159" i="5"/>
  <c r="I159" i="5"/>
  <c r="K159" i="5" s="1" a="1"/>
  <c r="K159" i="5" s="1"/>
  <c r="H159" i="5" a="1"/>
  <c r="H159" i="5"/>
  <c r="G159" i="5"/>
  <c r="N158" i="5"/>
  <c r="M158" i="5"/>
  <c r="L158" i="5"/>
  <c r="J158" i="5"/>
  <c r="I158" i="5"/>
  <c r="K158" i="5" s="1" a="1"/>
  <c r="K158" i="5" s="1"/>
  <c r="H158" i="5" a="1"/>
  <c r="H158" i="5"/>
  <c r="G158" i="5"/>
  <c r="N157" i="5"/>
  <c r="M157" i="5"/>
  <c r="L157" i="5"/>
  <c r="K157" i="5"/>
  <c r="J157" i="5"/>
  <c r="I157" i="5"/>
  <c r="K157" i="5" s="1" a="1"/>
  <c r="H157" i="5" a="1"/>
  <c r="H157" i="5" s="1"/>
  <c r="G157" i="5"/>
  <c r="N156" i="5"/>
  <c r="M156" i="5"/>
  <c r="L156" i="5"/>
  <c r="J156" i="5"/>
  <c r="I156" i="5"/>
  <c r="K156" i="5" s="1" a="1"/>
  <c r="K156" i="5" s="1"/>
  <c r="H156" i="5" a="1"/>
  <c r="H156" i="5"/>
  <c r="G156" i="5"/>
  <c r="N155" i="5"/>
  <c r="M155" i="5"/>
  <c r="L155" i="5"/>
  <c r="J155" i="5"/>
  <c r="I155" i="5"/>
  <c r="K155" i="5" s="1" a="1"/>
  <c r="K155" i="5" s="1"/>
  <c r="H155" i="5" a="1"/>
  <c r="H155" i="5"/>
  <c r="G155" i="5"/>
  <c r="N154" i="5"/>
  <c r="M154" i="5"/>
  <c r="L154" i="5"/>
  <c r="K154" i="5"/>
  <c r="J154" i="5"/>
  <c r="I154" i="5"/>
  <c r="K154" i="5" s="1" a="1"/>
  <c r="H154" i="5" a="1"/>
  <c r="H154" i="5" s="1"/>
  <c r="G154" i="5"/>
  <c r="N153" i="5"/>
  <c r="M153" i="5"/>
  <c r="L153" i="5"/>
  <c r="K153" i="5"/>
  <c r="J153" i="5"/>
  <c r="I153" i="5"/>
  <c r="K153" i="5" s="1" a="1"/>
  <c r="H153" i="5" a="1"/>
  <c r="H153" i="5" s="1"/>
  <c r="G153" i="5"/>
  <c r="N152" i="5"/>
  <c r="M152" i="5"/>
  <c r="L152" i="5"/>
  <c r="K152" i="5"/>
  <c r="J152" i="5"/>
  <c r="I152" i="5"/>
  <c r="K152" i="5" s="1" a="1"/>
  <c r="H152" i="5" a="1"/>
  <c r="H152" i="5" s="1"/>
  <c r="G152" i="5"/>
  <c r="N151" i="5"/>
  <c r="M151" i="5"/>
  <c r="L151" i="5"/>
  <c r="J151" i="5"/>
  <c r="I151" i="5"/>
  <c r="K151" i="5" s="1" a="1"/>
  <c r="K151" i="5" s="1"/>
  <c r="H151" i="5" a="1"/>
  <c r="H151" i="5" s="1"/>
  <c r="G151" i="5"/>
  <c r="N150" i="5"/>
  <c r="M150" i="5"/>
  <c r="L150" i="5"/>
  <c r="K150" i="5"/>
  <c r="J150" i="5"/>
  <c r="I150" i="5"/>
  <c r="K150" i="5" s="1" a="1"/>
  <c r="H150" i="5" a="1"/>
  <c r="H150" i="5" s="1"/>
  <c r="G150" i="5"/>
  <c r="N149" i="5"/>
  <c r="M149" i="5"/>
  <c r="L149" i="5"/>
  <c r="K149" i="5"/>
  <c r="J149" i="5"/>
  <c r="I149" i="5"/>
  <c r="K149" i="5" s="1" a="1"/>
  <c r="H149" i="5" a="1"/>
  <c r="H149" i="5" s="1"/>
  <c r="G149" i="5"/>
  <c r="N148" i="5"/>
  <c r="M148" i="5"/>
  <c r="L148" i="5"/>
  <c r="K148" i="5"/>
  <c r="J148" i="5"/>
  <c r="I148" i="5"/>
  <c r="K148" i="5" s="1" a="1"/>
  <c r="H148" i="5" a="1"/>
  <c r="H148" i="5" s="1"/>
  <c r="G148" i="5"/>
  <c r="N147" i="5"/>
  <c r="M147" i="5"/>
  <c r="L147" i="5"/>
  <c r="J147" i="5"/>
  <c r="I147" i="5"/>
  <c r="K147" i="5" s="1" a="1"/>
  <c r="K147" i="5" s="1"/>
  <c r="H147" i="5" a="1"/>
  <c r="H147" i="5" s="1"/>
  <c r="G147" i="5"/>
  <c r="N146" i="5"/>
  <c r="M146" i="5"/>
  <c r="L146" i="5"/>
  <c r="K146" i="5"/>
  <c r="J146" i="5"/>
  <c r="I146" i="5"/>
  <c r="K146" i="5" s="1" a="1"/>
  <c r="H146" i="5" a="1"/>
  <c r="H146" i="5" s="1"/>
  <c r="G146" i="5"/>
  <c r="N145" i="5"/>
  <c r="M145" i="5"/>
  <c r="L145" i="5"/>
  <c r="K145" i="5"/>
  <c r="J145" i="5"/>
  <c r="I145" i="5"/>
  <c r="K145" i="5" s="1" a="1"/>
  <c r="H145" i="5" a="1"/>
  <c r="H145" i="5" s="1"/>
  <c r="G145" i="5"/>
  <c r="N144" i="5"/>
  <c r="M144" i="5"/>
  <c r="L144" i="5"/>
  <c r="J144" i="5"/>
  <c r="I144" i="5"/>
  <c r="K144" i="5" s="1" a="1"/>
  <c r="K144" i="5" s="1"/>
  <c r="H144" i="5" a="1"/>
  <c r="H144" i="5" s="1"/>
  <c r="G144" i="5"/>
  <c r="N143" i="5"/>
  <c r="M143" i="5"/>
  <c r="L143" i="5"/>
  <c r="J143" i="5"/>
  <c r="I143" i="5"/>
  <c r="K143" i="5" s="1" a="1"/>
  <c r="K143" i="5" s="1"/>
  <c r="H143" i="5" a="1"/>
  <c r="H143" i="5" s="1"/>
  <c r="G143" i="5"/>
  <c r="N142" i="5"/>
  <c r="M142" i="5"/>
  <c r="L142" i="5"/>
  <c r="K142" i="5"/>
  <c r="J142" i="5"/>
  <c r="I142" i="5"/>
  <c r="K142" i="5" s="1" a="1"/>
  <c r="H142" i="5" a="1"/>
  <c r="H142" i="5"/>
  <c r="G142" i="5"/>
  <c r="N141" i="5"/>
  <c r="M141" i="5"/>
  <c r="L141" i="5"/>
  <c r="K141" i="5"/>
  <c r="J141" i="5"/>
  <c r="I141" i="5"/>
  <c r="K141" i="5" s="1" a="1"/>
  <c r="H141" i="5" a="1"/>
  <c r="H141" i="5" s="1"/>
  <c r="G141" i="5"/>
  <c r="N140" i="5"/>
  <c r="M140" i="5"/>
  <c r="L140" i="5"/>
  <c r="J140" i="5"/>
  <c r="I140" i="5"/>
  <c r="K140" i="5" s="1" a="1"/>
  <c r="K140" i="5" s="1"/>
  <c r="H140" i="5" a="1"/>
  <c r="H140" i="5" s="1"/>
  <c r="G140" i="5"/>
  <c r="N139" i="5"/>
  <c r="M139" i="5"/>
  <c r="L139" i="5"/>
  <c r="J139" i="5"/>
  <c r="I139" i="5"/>
  <c r="K139" i="5" s="1" a="1"/>
  <c r="K139" i="5" s="1"/>
  <c r="H139" i="5" a="1"/>
  <c r="H139" i="5"/>
  <c r="G139" i="5"/>
  <c r="N138" i="5"/>
  <c r="M138" i="5"/>
  <c r="L138" i="5"/>
  <c r="K138" i="5"/>
  <c r="J138" i="5"/>
  <c r="I138" i="5"/>
  <c r="K138" i="5" s="1" a="1"/>
  <c r="H138" i="5" a="1"/>
  <c r="H138" i="5"/>
  <c r="G138" i="5"/>
  <c r="N137" i="5"/>
  <c r="M137" i="5"/>
  <c r="L137" i="5"/>
  <c r="J137" i="5"/>
  <c r="I137" i="5"/>
  <c r="K137" i="5" s="1" a="1"/>
  <c r="K137" i="5" s="1"/>
  <c r="H137" i="5" a="1"/>
  <c r="H137" i="5" s="1"/>
  <c r="G137" i="5"/>
  <c r="N136" i="5"/>
  <c r="M136" i="5"/>
  <c r="L136" i="5"/>
  <c r="J136" i="5"/>
  <c r="I136" i="5"/>
  <c r="K136" i="5" s="1" a="1"/>
  <c r="K136" i="5" s="1"/>
  <c r="H136" i="5" a="1"/>
  <c r="H136" i="5" s="1"/>
  <c r="G136" i="5"/>
  <c r="N135" i="5"/>
  <c r="J135" i="5"/>
  <c r="I135" i="5"/>
  <c r="K135" i="5" s="1" a="1"/>
  <c r="K135" i="5" s="1"/>
  <c r="N134" i="5"/>
  <c r="M134" i="5"/>
  <c r="L134" i="5"/>
  <c r="K134" i="5"/>
  <c r="J134" i="5"/>
  <c r="I134" i="5"/>
  <c r="K134" i="5" s="1" a="1"/>
  <c r="H134" i="5" a="1"/>
  <c r="H134" i="5" s="1"/>
  <c r="G134" i="5"/>
  <c r="M133" i="5"/>
  <c r="K133" i="5"/>
  <c r="J133" i="5"/>
  <c r="I133" i="5"/>
  <c r="K133" i="5" s="1" a="1"/>
  <c r="G133" i="5"/>
  <c r="I132" i="5"/>
  <c r="I131" i="5"/>
  <c r="L130" i="5"/>
  <c r="K130" i="5"/>
  <c r="I130" i="5"/>
  <c r="K130" i="5" s="1" a="1"/>
  <c r="N129" i="5"/>
  <c r="J129" i="5"/>
  <c r="I129" i="5"/>
  <c r="K129" i="5" s="1" a="1"/>
  <c r="K129" i="5" s="1"/>
  <c r="M128" i="5"/>
  <c r="L128" i="5"/>
  <c r="K128" i="5"/>
  <c r="J128" i="5"/>
  <c r="I128" i="5"/>
  <c r="K128" i="5" s="1" a="1"/>
  <c r="H128" i="5" a="1"/>
  <c r="H128" i="5" s="1"/>
  <c r="G128" i="5"/>
  <c r="M127" i="5"/>
  <c r="K127" i="5" a="1"/>
  <c r="K127" i="5"/>
  <c r="J127" i="5"/>
  <c r="I127" i="5"/>
  <c r="N127" i="5" s="1"/>
  <c r="G127" i="5"/>
  <c r="M126" i="5"/>
  <c r="K126" i="5" a="1"/>
  <c r="K126" i="5"/>
  <c r="J126" i="5"/>
  <c r="I126" i="5"/>
  <c r="N126" i="5" s="1"/>
  <c r="G126" i="5"/>
  <c r="M125" i="5"/>
  <c r="K125" i="5" a="1"/>
  <c r="K125" i="5" s="1"/>
  <c r="J125" i="5"/>
  <c r="I125" i="5"/>
  <c r="N125" i="5" s="1"/>
  <c r="G125" i="5"/>
  <c r="M124" i="5"/>
  <c r="K124" i="5" a="1"/>
  <c r="K124" i="5" s="1"/>
  <c r="J124" i="5"/>
  <c r="I124" i="5"/>
  <c r="N124" i="5" s="1"/>
  <c r="G124" i="5"/>
  <c r="AQ123" i="5"/>
  <c r="AE123" i="5"/>
  <c r="M123" i="5"/>
  <c r="K123" i="5" a="1"/>
  <c r="K123" i="5"/>
  <c r="J123" i="5"/>
  <c r="I123" i="5"/>
  <c r="N123" i="5" s="1"/>
  <c r="G123" i="5"/>
  <c r="M122" i="5"/>
  <c r="K122" i="5" a="1"/>
  <c r="K122" i="5"/>
  <c r="J122" i="5"/>
  <c r="I122" i="5"/>
  <c r="N122" i="5" s="1"/>
  <c r="G122" i="5"/>
  <c r="M121" i="5"/>
  <c r="K121" i="5" a="1"/>
  <c r="K121" i="5" s="1"/>
  <c r="J121" i="5"/>
  <c r="I121" i="5"/>
  <c r="N121" i="5" s="1"/>
  <c r="G121" i="5"/>
  <c r="AE120" i="5"/>
  <c r="M120" i="5"/>
  <c r="K120" i="5" a="1"/>
  <c r="K120" i="5" s="1"/>
  <c r="J120" i="5"/>
  <c r="I120" i="5"/>
  <c r="N120" i="5" s="1"/>
  <c r="G120" i="5"/>
  <c r="M119" i="5"/>
  <c r="K119" i="5" a="1"/>
  <c r="K119" i="5" s="1"/>
  <c r="J119" i="5"/>
  <c r="I119" i="5"/>
  <c r="N119" i="5" s="1"/>
  <c r="G119" i="5"/>
  <c r="AE118" i="5"/>
  <c r="M118" i="5"/>
  <c r="K118" i="5" a="1"/>
  <c r="K118" i="5"/>
  <c r="J118" i="5"/>
  <c r="I118" i="5"/>
  <c r="N118" i="5" s="1"/>
  <c r="G118" i="5"/>
  <c r="M117" i="5"/>
  <c r="K117" i="5" a="1"/>
  <c r="K117" i="5" s="1"/>
  <c r="J117" i="5"/>
  <c r="I117" i="5"/>
  <c r="N117" i="5" s="1"/>
  <c r="G117" i="5"/>
  <c r="M116" i="5"/>
  <c r="K116" i="5" a="1"/>
  <c r="K116" i="5" s="1"/>
  <c r="J116" i="5"/>
  <c r="I116" i="5"/>
  <c r="N116" i="5" s="1"/>
  <c r="G116" i="5"/>
  <c r="M115" i="5"/>
  <c r="K115" i="5" a="1"/>
  <c r="K115" i="5" s="1"/>
  <c r="I115" i="5"/>
  <c r="G115" i="5"/>
  <c r="J114" i="5"/>
  <c r="I114" i="5"/>
  <c r="G114" i="5"/>
  <c r="I113" i="5"/>
  <c r="M112" i="5"/>
  <c r="K112" i="5" a="1"/>
  <c r="K112" i="5" s="1"/>
  <c r="I112" i="5"/>
  <c r="G112" i="5"/>
  <c r="J111" i="5"/>
  <c r="I111" i="5"/>
  <c r="G111" i="5"/>
  <c r="BG110" i="5"/>
  <c r="I110" i="5"/>
  <c r="M109" i="5"/>
  <c r="K109" i="5" a="1"/>
  <c r="K109" i="5" s="1"/>
  <c r="I109" i="5"/>
  <c r="G109" i="5"/>
  <c r="AE108" i="5"/>
  <c r="J108" i="5"/>
  <c r="I108" i="5"/>
  <c r="G108" i="5"/>
  <c r="I107" i="5"/>
  <c r="M106" i="5"/>
  <c r="K106" i="5" a="1"/>
  <c r="K106" i="5" s="1"/>
  <c r="I106" i="5"/>
  <c r="G106" i="5"/>
  <c r="J105" i="5"/>
  <c r="I105" i="5"/>
  <c r="G105" i="5"/>
  <c r="I104" i="5"/>
  <c r="M103" i="5"/>
  <c r="K103" i="5" a="1"/>
  <c r="K103" i="5" s="1"/>
  <c r="I103" i="5"/>
  <c r="G103" i="5"/>
  <c r="J102" i="5"/>
  <c r="I102" i="5"/>
  <c r="G102" i="5"/>
  <c r="BG101" i="5"/>
  <c r="I101" i="5"/>
  <c r="J100" i="5"/>
  <c r="I100" i="5"/>
  <c r="G100" i="5"/>
  <c r="BO99" i="5"/>
  <c r="N99" i="5"/>
  <c r="M99" i="5"/>
  <c r="K99" i="5" a="1"/>
  <c r="K99" i="5" s="1"/>
  <c r="I99" i="5"/>
  <c r="G99" i="5"/>
  <c r="I98" i="5"/>
  <c r="J97" i="5"/>
  <c r="I97" i="5"/>
  <c r="G97" i="5"/>
  <c r="N96" i="5"/>
  <c r="M96" i="5"/>
  <c r="K96" i="5" a="1"/>
  <c r="K96" i="5" s="1"/>
  <c r="I96" i="5"/>
  <c r="G96" i="5"/>
  <c r="I95" i="5"/>
  <c r="J94" i="5"/>
  <c r="I94" i="5"/>
  <c r="G94" i="5"/>
  <c r="N93" i="5"/>
  <c r="M93" i="5"/>
  <c r="K93" i="5" a="1"/>
  <c r="K93" i="5" s="1"/>
  <c r="I93" i="5"/>
  <c r="G93" i="5"/>
  <c r="AU92" i="5"/>
  <c r="I92" i="5"/>
  <c r="J91" i="5"/>
  <c r="I91" i="5"/>
  <c r="G91" i="5"/>
  <c r="N90" i="5"/>
  <c r="M90" i="5"/>
  <c r="K90" i="5" a="1"/>
  <c r="K90" i="5" s="1"/>
  <c r="I90" i="5"/>
  <c r="G90" i="5"/>
  <c r="I89" i="5"/>
  <c r="J88" i="5"/>
  <c r="I88" i="5"/>
  <c r="G88" i="5"/>
  <c r="N87" i="5"/>
  <c r="M87" i="5"/>
  <c r="K87" i="5" a="1"/>
  <c r="K87" i="5" s="1"/>
  <c r="I87" i="5"/>
  <c r="G87" i="5"/>
  <c r="I86" i="5"/>
  <c r="J85" i="5"/>
  <c r="I85" i="5"/>
  <c r="I84" i="5"/>
  <c r="J83" i="5"/>
  <c r="I83" i="5"/>
  <c r="I82" i="5"/>
  <c r="AM81" i="5"/>
  <c r="J81" i="5"/>
  <c r="I81" i="5"/>
  <c r="I80" i="5"/>
  <c r="J79" i="5"/>
  <c r="I79" i="5"/>
  <c r="I78" i="5"/>
  <c r="J77" i="5"/>
  <c r="I77" i="5"/>
  <c r="I76" i="5"/>
  <c r="J75" i="5"/>
  <c r="I75" i="5"/>
  <c r="I74" i="5"/>
  <c r="J73" i="5"/>
  <c r="I73" i="5"/>
  <c r="I72" i="5"/>
  <c r="AM71" i="5"/>
  <c r="J71" i="5"/>
  <c r="I71" i="5"/>
  <c r="I70" i="5"/>
  <c r="J69" i="5"/>
  <c r="I69" i="5"/>
  <c r="I68" i="5"/>
  <c r="J67" i="5"/>
  <c r="I67" i="5"/>
  <c r="I66" i="5"/>
  <c r="AU65" i="5"/>
  <c r="N65" i="5"/>
  <c r="M65" i="5"/>
  <c r="L65" i="5"/>
  <c r="K65" i="5" a="1"/>
  <c r="K65" i="5" s="1"/>
  <c r="J65" i="5"/>
  <c r="I65" i="5"/>
  <c r="H65" i="5" a="1"/>
  <c r="H65" i="5" s="1"/>
  <c r="G65" i="5"/>
  <c r="BK64" i="5"/>
  <c r="BG64" i="5"/>
  <c r="M64" i="5"/>
  <c r="I64" i="5"/>
  <c r="K63" i="5" a="1"/>
  <c r="K63" i="5" s="1"/>
  <c r="I63" i="5"/>
  <c r="N63" i="5" s="1"/>
  <c r="H63" i="5" a="1"/>
  <c r="H63" i="5" s="1"/>
  <c r="G63" i="5"/>
  <c r="N62" i="5"/>
  <c r="I62" i="5"/>
  <c r="H62" i="5" a="1"/>
  <c r="H62" i="5" s="1"/>
  <c r="AU61" i="5"/>
  <c r="N61" i="5"/>
  <c r="M61" i="5"/>
  <c r="L61" i="5"/>
  <c r="K61" i="5" a="1"/>
  <c r="K61" i="5" s="1"/>
  <c r="J61" i="5"/>
  <c r="I61" i="5"/>
  <c r="H61" i="5" a="1"/>
  <c r="H61" i="5" s="1"/>
  <c r="G61" i="5"/>
  <c r="BK60" i="5"/>
  <c r="BG60" i="5"/>
  <c r="N60" i="5"/>
  <c r="M60" i="5"/>
  <c r="I60" i="5"/>
  <c r="H60" i="5" a="1"/>
  <c r="H60" i="5" s="1"/>
  <c r="K59" i="5" a="1"/>
  <c r="K59" i="5"/>
  <c r="I59" i="5"/>
  <c r="N59" i="5" s="1"/>
  <c r="H59" i="5" a="1"/>
  <c r="H59" i="5" s="1"/>
  <c r="G59" i="5"/>
  <c r="BG58" i="5"/>
  <c r="N58" i="5"/>
  <c r="I58" i="5"/>
  <c r="H58" i="5" s="1" a="1"/>
  <c r="H58" i="5" s="1"/>
  <c r="N57" i="5"/>
  <c r="M57" i="5"/>
  <c r="L57" i="5"/>
  <c r="K57" i="5" a="1"/>
  <c r="K57" i="5" s="1"/>
  <c r="J57" i="5"/>
  <c r="I57" i="5"/>
  <c r="H57" i="5" a="1"/>
  <c r="H57" i="5" s="1"/>
  <c r="G57" i="5"/>
  <c r="BK56" i="5"/>
  <c r="M56" i="5"/>
  <c r="I56" i="5"/>
  <c r="H56" i="5" a="1"/>
  <c r="H56" i="5" s="1"/>
  <c r="K55" i="5" a="1"/>
  <c r="K55" i="5"/>
  <c r="I55" i="5"/>
  <c r="N55" i="5" s="1"/>
  <c r="H55" i="5" a="1"/>
  <c r="H55" i="5" s="1"/>
  <c r="G55" i="5"/>
  <c r="BK54" i="5"/>
  <c r="BG54" i="5"/>
  <c r="N54" i="5"/>
  <c r="I54" i="5"/>
  <c r="H54" i="5" a="1"/>
  <c r="H54" i="5" s="1"/>
  <c r="BG53" i="5"/>
  <c r="N53" i="5"/>
  <c r="M53" i="5"/>
  <c r="L53" i="5"/>
  <c r="K53" i="5" a="1"/>
  <c r="K53" i="5"/>
  <c r="J53" i="5"/>
  <c r="I53" i="5"/>
  <c r="H53" i="5" a="1"/>
  <c r="H53" i="5" s="1"/>
  <c r="G53" i="5"/>
  <c r="I52" i="5"/>
  <c r="AE51" i="5"/>
  <c r="K51" i="5" a="1"/>
  <c r="K51" i="5" s="1"/>
  <c r="I51" i="5"/>
  <c r="N51" i="5" s="1"/>
  <c r="H51" i="5" a="1"/>
  <c r="H51" i="5" s="1"/>
  <c r="G51" i="5"/>
  <c r="AU50" i="5"/>
  <c r="AM50" i="5"/>
  <c r="AI50" i="5"/>
  <c r="N50" i="5"/>
  <c r="J50" i="5"/>
  <c r="I50" i="5"/>
  <c r="H50" i="5" a="1"/>
  <c r="H50" i="5" s="1"/>
  <c r="BG49" i="5"/>
  <c r="AU49" i="5"/>
  <c r="N49" i="5"/>
  <c r="M49" i="5"/>
  <c r="L49" i="5"/>
  <c r="K49" i="5" a="1"/>
  <c r="K49" i="5" s="1"/>
  <c r="J49" i="5"/>
  <c r="I49" i="5"/>
  <c r="H49" i="5" a="1"/>
  <c r="H49" i="5" s="1"/>
  <c r="G49" i="5"/>
  <c r="M48" i="5"/>
  <c r="I48" i="5"/>
  <c r="I47" i="5"/>
  <c r="H47" i="5" s="1" a="1"/>
  <c r="H47" i="5" s="1"/>
  <c r="J46" i="5"/>
  <c r="I46" i="5"/>
  <c r="G46" i="5"/>
  <c r="AQ45" i="5"/>
  <c r="AM45" i="5"/>
  <c r="J45" i="5"/>
  <c r="I45" i="5"/>
  <c r="G45" i="5"/>
  <c r="I44" i="5"/>
  <c r="H44" i="5" a="1"/>
  <c r="H44" i="5" s="1"/>
  <c r="G44" i="5"/>
  <c r="AI43" i="5"/>
  <c r="M43" i="5"/>
  <c r="I43" i="5"/>
  <c r="H43" i="5" s="1" a="1"/>
  <c r="H43" i="5" s="1"/>
  <c r="BG42" i="5"/>
  <c r="AU42" i="5"/>
  <c r="M42" i="5"/>
  <c r="J42" i="5"/>
  <c r="I42" i="5"/>
  <c r="H42" i="5" a="1"/>
  <c r="H42" i="5" s="1"/>
  <c r="G42" i="5"/>
  <c r="BK41" i="5"/>
  <c r="M41" i="5"/>
  <c r="I41" i="5"/>
  <c r="H41" i="5" a="1"/>
  <c r="H41" i="5" s="1"/>
  <c r="G41" i="5"/>
  <c r="BS40" i="5"/>
  <c r="BG40" i="5"/>
  <c r="AU40" i="5"/>
  <c r="AA40" i="5"/>
  <c r="I40" i="5"/>
  <c r="H40" i="5" a="1"/>
  <c r="H40" i="5" s="1"/>
  <c r="G40" i="5"/>
  <c r="BG39" i="5"/>
  <c r="M39" i="5"/>
  <c r="J39" i="5"/>
  <c r="I39" i="5"/>
  <c r="G39" i="5" s="1"/>
  <c r="BS38" i="5"/>
  <c r="BG38" i="5"/>
  <c r="M38" i="5"/>
  <c r="J38" i="5"/>
  <c r="I38" i="5"/>
  <c r="H38" i="5" a="1"/>
  <c r="H38" i="5" s="1"/>
  <c r="G38" i="5"/>
  <c r="BK37" i="5"/>
  <c r="AU37" i="5"/>
  <c r="AA37" i="5"/>
  <c r="I37" i="5"/>
  <c r="AQ36" i="5"/>
  <c r="AM36" i="5"/>
  <c r="AE36" i="5"/>
  <c r="AA36" i="5"/>
  <c r="M36" i="5"/>
  <c r="J36" i="5"/>
  <c r="I36" i="5"/>
  <c r="H36" i="5" s="1" a="1"/>
  <c r="H36" i="5" s="1"/>
  <c r="G36" i="5"/>
  <c r="BK35" i="5"/>
  <c r="I35" i="5"/>
  <c r="BK34" i="5"/>
  <c r="BC34" i="5"/>
  <c r="AA34" i="5"/>
  <c r="M34" i="5"/>
  <c r="J34" i="5"/>
  <c r="I34" i="5"/>
  <c r="H34" i="5" a="1"/>
  <c r="H34" i="5" s="1"/>
  <c r="G34" i="5"/>
  <c r="BK33" i="5"/>
  <c r="BG33" i="5"/>
  <c r="AM33" i="5"/>
  <c r="AE33" i="5"/>
  <c r="I33" i="5"/>
  <c r="AQ32" i="5"/>
  <c r="AM32" i="5"/>
  <c r="AE32" i="5"/>
  <c r="AA32" i="5"/>
  <c r="M32" i="5"/>
  <c r="I32" i="5"/>
  <c r="H32" i="5" a="1"/>
  <c r="H32" i="5" s="1"/>
  <c r="G32" i="5"/>
  <c r="BG29" i="5"/>
  <c r="AU29" i="5"/>
  <c r="AA29" i="5"/>
  <c r="N29" i="5"/>
  <c r="M29" i="5"/>
  <c r="L29" i="5"/>
  <c r="J29" i="5"/>
  <c r="G29" i="5"/>
  <c r="AM28" i="5"/>
  <c r="AE28" i="5"/>
  <c r="AA28" i="5"/>
  <c r="N28" i="5"/>
  <c r="M28" i="5"/>
  <c r="L28" i="5"/>
  <c r="J28" i="5"/>
  <c r="G28" i="5"/>
  <c r="AU27" i="5"/>
  <c r="M27" i="5"/>
  <c r="J27" i="5"/>
  <c r="G27" i="5"/>
  <c r="BO26" i="5"/>
  <c r="BG26" i="5"/>
  <c r="AE26" i="5"/>
  <c r="AA26" i="5"/>
  <c r="M26" i="5"/>
  <c r="J26" i="5"/>
  <c r="G26" i="5"/>
  <c r="BC25" i="5"/>
  <c r="AQ25" i="5"/>
  <c r="M25" i="5"/>
  <c r="J25" i="5"/>
  <c r="G25" i="5"/>
  <c r="BS24" i="5"/>
  <c r="BK24" i="5"/>
  <c r="BC24" i="5"/>
  <c r="AU24" i="5"/>
  <c r="M24" i="5"/>
  <c r="J24" i="5"/>
  <c r="G24" i="5"/>
  <c r="BR20" i="5"/>
  <c r="BN20" i="5"/>
  <c r="BJ20" i="5"/>
  <c r="BF20" i="5"/>
  <c r="BB20" i="5"/>
  <c r="AX20" i="5"/>
  <c r="AT20" i="5"/>
  <c r="AP20" i="5"/>
  <c r="AL20" i="5"/>
  <c r="AH20" i="5"/>
  <c r="AD20" i="5"/>
  <c r="Z20" i="5"/>
  <c r="V20" i="5"/>
  <c r="R20" i="5"/>
  <c r="BR19" i="5"/>
  <c r="BN19" i="5"/>
  <c r="BJ19" i="5"/>
  <c r="BF19" i="5"/>
  <c r="BB19" i="5"/>
  <c r="BC28" i="5" s="1"/>
  <c r="AX19" i="5"/>
  <c r="AY35" i="5" s="1"/>
  <c r="AT19" i="5"/>
  <c r="AP19" i="5"/>
  <c r="AQ29" i="5" s="1"/>
  <c r="AL19" i="5"/>
  <c r="AH19" i="5"/>
  <c r="AD19" i="5"/>
  <c r="Z19" i="5"/>
  <c r="AA65" i="5" s="1"/>
  <c r="V19" i="5"/>
  <c r="R19" i="5"/>
  <c r="BQ18" i="5"/>
  <c r="BS32" i="5" s="1"/>
  <c r="BM18" i="5"/>
  <c r="BI18" i="5"/>
  <c r="BK62" i="5" s="1"/>
  <c r="BE18" i="5"/>
  <c r="BG47" i="5" s="1"/>
  <c r="BA18" i="5"/>
  <c r="BC38" i="5" s="1"/>
  <c r="AW18" i="5"/>
  <c r="AS18" i="5"/>
  <c r="AU121" i="5" s="1"/>
  <c r="AO18" i="5"/>
  <c r="AQ39" i="5" s="1"/>
  <c r="AK18" i="5"/>
  <c r="AM46" i="5" s="1"/>
  <c r="AG18" i="5"/>
  <c r="AC18" i="5"/>
  <c r="AE116" i="5" s="1"/>
  <c r="Y18" i="5"/>
  <c r="AA139" i="5" s="1"/>
  <c r="U18" i="5"/>
  <c r="W35" i="5" s="1"/>
  <c r="Q18" i="5"/>
  <c r="J15" i="5"/>
  <c r="I15" i="5"/>
  <c r="G15" i="5" s="1"/>
  <c r="D15" i="5"/>
  <c r="M14" i="5"/>
  <c r="J14" i="5"/>
  <c r="I14" i="5"/>
  <c r="G14" i="5"/>
  <c r="D13" i="5"/>
  <c r="F339" i="2" a="1"/>
  <c r="F339" i="2" s="1"/>
  <c r="F338" i="2" a="1"/>
  <c r="F338" i="2"/>
  <c r="F337" i="2" a="1"/>
  <c r="F337" i="2" s="1"/>
  <c r="F336" i="2" a="1"/>
  <c r="F336" i="2"/>
  <c r="F335" i="2" a="1"/>
  <c r="F335" i="2" s="1"/>
  <c r="F334" i="2" a="1"/>
  <c r="F334" i="2" s="1"/>
  <c r="F333" i="2" a="1"/>
  <c r="F333" i="2" s="1"/>
  <c r="F332" i="2" a="1"/>
  <c r="F332" i="2" s="1"/>
  <c r="F331" i="2" a="1"/>
  <c r="F331" i="2"/>
  <c r="F330" i="2" a="1"/>
  <c r="F330" i="2"/>
  <c r="F329" i="2" a="1"/>
  <c r="F329" i="2" s="1"/>
  <c r="F328" i="2" a="1"/>
  <c r="F328" i="2"/>
  <c r="F327" i="2" a="1"/>
  <c r="F327" i="2" s="1"/>
  <c r="F326" i="2" a="1"/>
  <c r="F326" i="2" s="1"/>
  <c r="F325" i="2" a="1"/>
  <c r="F325" i="2" s="1"/>
  <c r="F324" i="2" a="1"/>
  <c r="F324" i="2" s="1"/>
  <c r="F323" i="2" a="1"/>
  <c r="F323" i="2"/>
  <c r="F322" i="2" a="1"/>
  <c r="F322" i="2" s="1"/>
  <c r="F321" i="2" a="1"/>
  <c r="F321" i="2" s="1"/>
  <c r="F320" i="2" a="1"/>
  <c r="F320" i="2"/>
  <c r="F319" i="2" a="1"/>
  <c r="F319" i="2"/>
  <c r="F318" i="2" a="1"/>
  <c r="F318" i="2"/>
  <c r="F317" i="2" a="1"/>
  <c r="F317" i="2"/>
  <c r="F316" i="2" a="1"/>
  <c r="F316" i="2" s="1"/>
  <c r="F315" i="2" a="1"/>
  <c r="F315" i="2" s="1"/>
  <c r="F314" i="2" a="1"/>
  <c r="F314" i="2" s="1"/>
  <c r="F313" i="2" a="1"/>
  <c r="F313" i="2" s="1"/>
  <c r="F312" i="2" a="1"/>
  <c r="F312" i="2" s="1"/>
  <c r="F311" i="2" a="1"/>
  <c r="F311" i="2" s="1"/>
  <c r="F310" i="2" a="1"/>
  <c r="F310" i="2"/>
  <c r="F309" i="2" a="1"/>
  <c r="F309" i="2" s="1"/>
  <c r="F308" i="2" a="1"/>
  <c r="F308" i="2" s="1"/>
  <c r="F307" i="2" a="1"/>
  <c r="F307" i="2"/>
  <c r="F306" i="2" a="1"/>
  <c r="F306" i="2"/>
  <c r="F305" i="2" a="1"/>
  <c r="F305" i="2"/>
  <c r="F304" i="2" a="1"/>
  <c r="F304" i="2"/>
  <c r="F303" i="2" a="1"/>
  <c r="F303" i="2" s="1"/>
  <c r="F302" i="2" a="1"/>
  <c r="F302" i="2" s="1"/>
  <c r="F301" i="2" a="1"/>
  <c r="F301" i="2" s="1"/>
  <c r="F300" i="2" a="1"/>
  <c r="F300" i="2" s="1"/>
  <c r="F299" i="2" a="1"/>
  <c r="F299" i="2" s="1"/>
  <c r="F298" i="2" a="1"/>
  <c r="F298" i="2" s="1"/>
  <c r="F297" i="2" a="1"/>
  <c r="F297" i="2" s="1"/>
  <c r="F296" i="2" a="1"/>
  <c r="F296" i="2" s="1"/>
  <c r="F295" i="2" a="1"/>
  <c r="F295" i="2" s="1"/>
  <c r="F294" i="2" a="1"/>
  <c r="F294" i="2"/>
  <c r="F293" i="2" a="1"/>
  <c r="F293" i="2"/>
  <c r="F292" i="2" a="1"/>
  <c r="F292" i="2"/>
  <c r="F291" i="2" a="1"/>
  <c r="F291" i="2" s="1"/>
  <c r="F290" i="2" a="1"/>
  <c r="F290" i="2"/>
  <c r="F289" i="2" a="1"/>
  <c r="F289" i="2" s="1"/>
  <c r="F288" i="2" a="1"/>
  <c r="F288" i="2" s="1"/>
  <c r="F287" i="2" a="1"/>
  <c r="F287" i="2" s="1"/>
  <c r="F286" i="2" a="1"/>
  <c r="F286" i="2" s="1"/>
  <c r="F285" i="2" a="1"/>
  <c r="F285" i="2" s="1"/>
  <c r="F284" i="2" a="1"/>
  <c r="F284" i="2" s="1"/>
  <c r="F283" i="2" a="1"/>
  <c r="F283" i="2" s="1"/>
  <c r="F282" i="2" a="1"/>
  <c r="F282" i="2" s="1"/>
  <c r="F281" i="2" a="1"/>
  <c r="F281" i="2"/>
  <c r="F280" i="2" a="1"/>
  <c r="F280" i="2"/>
  <c r="F279" i="2" a="1"/>
  <c r="F279" i="2" s="1"/>
  <c r="F278" i="2" a="1"/>
  <c r="F278" i="2" s="1"/>
  <c r="F277" i="2" a="1"/>
  <c r="F277" i="2"/>
  <c r="F276" i="2" a="1"/>
  <c r="F276" i="2" s="1"/>
  <c r="F275" i="2" a="1"/>
  <c r="F275" i="2" s="1"/>
  <c r="F274" i="2" a="1"/>
  <c r="F274" i="2" s="1"/>
  <c r="F273" i="2" a="1"/>
  <c r="F273" i="2" s="1"/>
  <c r="H34" i="6" s="1" a="1"/>
  <c r="H34" i="6" s="1"/>
  <c r="F272" i="2" a="1"/>
  <c r="F272" i="2"/>
  <c r="F271" i="2" a="1"/>
  <c r="F271" i="2" s="1"/>
  <c r="F270" i="2" a="1"/>
  <c r="F270" i="2" s="1"/>
  <c r="F269" i="2" a="1"/>
  <c r="F269" i="2" s="1"/>
  <c r="F268" i="2" a="1"/>
  <c r="F268" i="2"/>
  <c r="F267" i="2" a="1"/>
  <c r="F267" i="2" s="1"/>
  <c r="F266" i="2" a="1"/>
  <c r="F266" i="2" s="1"/>
  <c r="F265" i="2" a="1"/>
  <c r="F265" i="2" s="1"/>
  <c r="F264" i="2" a="1"/>
  <c r="F264" i="2"/>
  <c r="F263" i="2" a="1"/>
  <c r="F263" i="2" s="1"/>
  <c r="F262" i="2" a="1"/>
  <c r="F262" i="2" s="1"/>
  <c r="F261" i="2" a="1"/>
  <c r="F261" i="2" s="1"/>
  <c r="F260" i="2" a="1"/>
  <c r="F260" i="2"/>
  <c r="F259" i="2" a="1"/>
  <c r="F259" i="2"/>
  <c r="F258" i="2" a="1"/>
  <c r="F258" i="2" s="1"/>
  <c r="F257" i="2" a="1"/>
  <c r="F257" i="2" s="1"/>
  <c r="F256" i="2" a="1"/>
  <c r="F256" i="2" s="1"/>
  <c r="F255" i="2" a="1"/>
  <c r="F255" i="2" s="1"/>
  <c r="F254" i="2" a="1"/>
  <c r="F254" i="2" s="1"/>
  <c r="F253" i="2" a="1"/>
  <c r="F253" i="2" s="1"/>
  <c r="F252" i="2" a="1"/>
  <c r="F252" i="2" s="1"/>
  <c r="F251" i="2" a="1"/>
  <c r="F251" i="2"/>
  <c r="F250" i="2" a="1"/>
  <c r="F250" i="2" s="1"/>
  <c r="F249" i="2" a="1"/>
  <c r="F249" i="2" s="1"/>
  <c r="F248" i="2" a="1"/>
  <c r="F248" i="2"/>
  <c r="F247" i="2" a="1"/>
  <c r="F247" i="2" s="1"/>
  <c r="F246" i="2" a="1"/>
  <c r="F246" i="2" s="1"/>
  <c r="F245" i="2" a="1"/>
  <c r="F245" i="2" s="1"/>
  <c r="F244" i="2" a="1"/>
  <c r="F244" i="2" s="1"/>
  <c r="F243" i="2" a="1"/>
  <c r="F243" i="2" s="1"/>
  <c r="F242" i="2" a="1"/>
  <c r="F242" i="2" s="1"/>
  <c r="F241" i="2" a="1"/>
  <c r="F241" i="2"/>
  <c r="F240" i="2" a="1"/>
  <c r="F240" i="2" s="1"/>
  <c r="F239" i="2" a="1"/>
  <c r="F239" i="2" s="1"/>
  <c r="F238" i="2" a="1"/>
  <c r="F238" i="2" s="1"/>
  <c r="F237" i="2" a="1"/>
  <c r="F237" i="2" s="1"/>
  <c r="F236" i="2" a="1"/>
  <c r="F236" i="2"/>
  <c r="F235" i="2" a="1"/>
  <c r="F235" i="2" s="1"/>
  <c r="F234" i="2" a="1"/>
  <c r="F234" i="2" s="1"/>
  <c r="F233" i="2" a="1"/>
  <c r="F233" i="2"/>
  <c r="F232" i="2" a="1"/>
  <c r="F232" i="2" s="1"/>
  <c r="F231" i="2" a="1"/>
  <c r="F231" i="2" s="1"/>
  <c r="F230" i="2" a="1"/>
  <c r="F230" i="2" s="1"/>
  <c r="F229" i="2" a="1"/>
  <c r="F229" i="2"/>
  <c r="F228" i="2" a="1"/>
  <c r="F228" i="2" s="1"/>
  <c r="F227" i="2" a="1"/>
  <c r="F227" i="2" s="1"/>
  <c r="F226" i="2" a="1"/>
  <c r="F226" i="2"/>
  <c r="F225" i="2" a="1"/>
  <c r="F225" i="2" s="1"/>
  <c r="F224" i="2" a="1"/>
  <c r="F224" i="2" s="1"/>
  <c r="F223" i="2" a="1"/>
  <c r="F223" i="2"/>
  <c r="F222" i="2" a="1"/>
  <c r="F222" i="2"/>
  <c r="F221" i="2" a="1"/>
  <c r="F221" i="2" s="1"/>
  <c r="F220" i="2" a="1"/>
  <c r="F220" i="2"/>
  <c r="F219" i="2" a="1"/>
  <c r="F219" i="2" s="1"/>
  <c r="F218" i="2" a="1"/>
  <c r="F218" i="2"/>
  <c r="F217" i="2" a="1"/>
  <c r="F217" i="2" s="1"/>
  <c r="F216" i="2" a="1"/>
  <c r="F216" i="2"/>
  <c r="F215" i="2" a="1"/>
  <c r="F215" i="2"/>
  <c r="F214" i="2" a="1"/>
  <c r="F214" i="2" s="1"/>
  <c r="F213" i="2" a="1"/>
  <c r="F213" i="2" s="1"/>
  <c r="F212" i="2" a="1"/>
  <c r="F212" i="2"/>
  <c r="F211" i="2" a="1"/>
  <c r="F211" i="2" s="1"/>
  <c r="F210" i="2" a="1"/>
  <c r="F210" i="2"/>
  <c r="F209" i="2" a="1"/>
  <c r="F209" i="2"/>
  <c r="F208" i="2" a="1"/>
  <c r="F208" i="2" s="1"/>
  <c r="F207" i="2" a="1"/>
  <c r="F207" i="2" s="1"/>
  <c r="F206" i="2" a="1"/>
  <c r="F206" i="2"/>
  <c r="F205" i="2" a="1"/>
  <c r="F205" i="2"/>
  <c r="F204" i="2" a="1"/>
  <c r="F204" i="2" s="1"/>
  <c r="F203" i="2" a="1"/>
  <c r="F203" i="2"/>
  <c r="F202" i="2" a="1"/>
  <c r="F202" i="2"/>
  <c r="F201" i="2" a="1"/>
  <c r="F201" i="2" s="1"/>
  <c r="F200" i="2" a="1"/>
  <c r="F200" i="2"/>
  <c r="F199" i="2" a="1"/>
  <c r="F199" i="2"/>
  <c r="F198" i="2" a="1"/>
  <c r="F198" i="2" s="1"/>
  <c r="F197" i="2" a="1"/>
  <c r="F197" i="2"/>
  <c r="F196" i="2" a="1"/>
  <c r="F196" i="2"/>
  <c r="F195" i="2" a="1"/>
  <c r="F195" i="2" s="1"/>
  <c r="F194" i="2" a="1"/>
  <c r="F194" i="2" s="1"/>
  <c r="F193" i="2" a="1"/>
  <c r="F193" i="2"/>
  <c r="F192" i="2" a="1"/>
  <c r="F192" i="2"/>
  <c r="F191" i="2" a="1"/>
  <c r="F191" i="2" s="1"/>
  <c r="F190" i="2" a="1"/>
  <c r="F190" i="2"/>
  <c r="F189" i="2" a="1"/>
  <c r="F189" i="2" s="1"/>
  <c r="H33" i="6" s="1" a="1"/>
  <c r="H33" i="6" s="1"/>
  <c r="F188" i="2" a="1"/>
  <c r="F188" i="2" s="1"/>
  <c r="F187" i="2" a="1"/>
  <c r="F187" i="2"/>
  <c r="F186" i="2" a="1"/>
  <c r="F186" i="2"/>
  <c r="F185" i="2" a="1"/>
  <c r="F185" i="2" s="1"/>
  <c r="F184" i="2" a="1"/>
  <c r="F184" i="2"/>
  <c r="F183" i="2" a="1"/>
  <c r="F183" i="2" s="1"/>
  <c r="F182" i="2" a="1"/>
  <c r="F182" i="2"/>
  <c r="F181" i="2" a="1"/>
  <c r="F181" i="2" s="1"/>
  <c r="F180" i="2" a="1"/>
  <c r="F180" i="2"/>
  <c r="F179" i="2" a="1"/>
  <c r="F179" i="2"/>
  <c r="F178" i="2" a="1"/>
  <c r="F178" i="2" s="1"/>
  <c r="F177" i="2" a="1"/>
  <c r="F177" i="2" s="1"/>
  <c r="F176" i="2" a="1"/>
  <c r="F176" i="2"/>
  <c r="F175" i="2" a="1"/>
  <c r="F175" i="2" s="1"/>
  <c r="F174" i="2" a="1"/>
  <c r="F174" i="2"/>
  <c r="F173" i="2" a="1"/>
  <c r="F173" i="2"/>
  <c r="F172" i="2" a="1"/>
  <c r="F172" i="2" s="1"/>
  <c r="F171" i="2" a="1"/>
  <c r="F171" i="2" s="1"/>
  <c r="F170" i="2" a="1"/>
  <c r="F170" i="2"/>
  <c r="F169" i="2" a="1"/>
  <c r="F169" i="2"/>
  <c r="F168" i="2" a="1"/>
  <c r="F168" i="2" s="1"/>
  <c r="F167" i="2" a="1"/>
  <c r="F167" i="2"/>
  <c r="F166" i="2" a="1"/>
  <c r="F166" i="2"/>
  <c r="F165" i="2" a="1"/>
  <c r="F165" i="2" s="1"/>
  <c r="F164" i="2" a="1"/>
  <c r="F164" i="2"/>
  <c r="F163" i="2" a="1"/>
  <c r="F163" i="2"/>
  <c r="F162" i="2" a="1"/>
  <c r="F162" i="2" s="1"/>
  <c r="F161" i="2" a="1"/>
  <c r="F161" i="2"/>
  <c r="F160" i="2" a="1"/>
  <c r="F160" i="2"/>
  <c r="F159" i="2" a="1"/>
  <c r="F159" i="2" s="1"/>
  <c r="F158" i="2" a="1"/>
  <c r="F158" i="2" s="1"/>
  <c r="F157" i="2" a="1"/>
  <c r="F157" i="2"/>
  <c r="F156" i="2" a="1"/>
  <c r="F156" i="2"/>
  <c r="F155" i="2" a="1"/>
  <c r="F155" i="2" s="1"/>
  <c r="F154" i="2" a="1"/>
  <c r="F154" i="2"/>
  <c r="F153" i="2" a="1"/>
  <c r="F153" i="2" s="1"/>
  <c r="F152" i="2" a="1"/>
  <c r="F152" i="2" s="1"/>
  <c r="F151" i="2" a="1"/>
  <c r="F151" i="2"/>
  <c r="F150" i="2" a="1"/>
  <c r="F150" i="2"/>
  <c r="F149" i="2" a="1"/>
  <c r="F149" i="2" s="1"/>
  <c r="F148" i="2" a="1"/>
  <c r="F148" i="2"/>
  <c r="F147" i="2" a="1"/>
  <c r="F147" i="2" s="1"/>
  <c r="F146" i="2" a="1"/>
  <c r="F146" i="2"/>
  <c r="F145" i="2" a="1"/>
  <c r="F145" i="2" s="1"/>
  <c r="F144" i="2" a="1"/>
  <c r="F144" i="2"/>
  <c r="F143" i="2" a="1"/>
  <c r="F143" i="2"/>
  <c r="F142" i="2" a="1"/>
  <c r="F142" i="2" s="1"/>
  <c r="F141" i="2" a="1"/>
  <c r="F141" i="2" s="1"/>
  <c r="F140" i="2" a="1"/>
  <c r="F140" i="2"/>
  <c r="F139" i="2" a="1"/>
  <c r="F139" i="2" s="1"/>
  <c r="F138" i="2" a="1"/>
  <c r="F138" i="2"/>
  <c r="F137" i="2" a="1"/>
  <c r="F137" i="2"/>
  <c r="F136" i="2" a="1"/>
  <c r="F136" i="2" s="1"/>
  <c r="F135" i="2" a="1"/>
  <c r="F135" i="2" s="1"/>
  <c r="F134" i="2" a="1"/>
  <c r="F134" i="2"/>
  <c r="F133" i="2" a="1"/>
  <c r="F133" i="2"/>
  <c r="F132" i="2" a="1"/>
  <c r="F132" i="2" s="1"/>
  <c r="F131" i="2" a="1"/>
  <c r="F131" i="2"/>
  <c r="F130" i="2" a="1"/>
  <c r="F130" i="2"/>
  <c r="F129" i="2" a="1"/>
  <c r="F129" i="2" s="1"/>
  <c r="F128" i="2" a="1"/>
  <c r="F128" i="2"/>
  <c r="F127" i="2" a="1"/>
  <c r="F127" i="2"/>
  <c r="F126" i="2" a="1"/>
  <c r="F126" i="2" s="1"/>
  <c r="F125" i="2" a="1"/>
  <c r="F125" i="2"/>
  <c r="F124" i="2" a="1"/>
  <c r="F124" i="2"/>
  <c r="F123" i="2" a="1"/>
  <c r="F123" i="2" s="1"/>
  <c r="F122" i="2" a="1"/>
  <c r="F122" i="2" s="1"/>
  <c r="F121" i="2" a="1"/>
  <c r="F121" i="2"/>
  <c r="F120" i="2" a="1"/>
  <c r="F120" i="2"/>
  <c r="F119" i="2" a="1"/>
  <c r="F119" i="2" s="1"/>
  <c r="F118" i="2" a="1"/>
  <c r="F118" i="2"/>
  <c r="F117" i="2" a="1"/>
  <c r="F117" i="2" s="1"/>
  <c r="F116" i="2" a="1"/>
  <c r="F116" i="2" s="1"/>
  <c r="F115" i="2" a="1"/>
  <c r="F115" i="2"/>
  <c r="F114" i="2" a="1"/>
  <c r="F114" i="2"/>
  <c r="F113" i="2" a="1"/>
  <c r="F113" i="2" s="1"/>
  <c r="F112" i="2" a="1"/>
  <c r="F112" i="2"/>
  <c r="F111" i="2" a="1"/>
  <c r="F111" i="2" s="1"/>
  <c r="F110" i="2" a="1"/>
  <c r="F110" i="2"/>
  <c r="F109" i="2" a="1"/>
  <c r="F109" i="2" s="1"/>
  <c r="F108" i="2" a="1"/>
  <c r="F108" i="2"/>
  <c r="F107" i="2" a="1"/>
  <c r="F107" i="2"/>
  <c r="F106" i="2" a="1"/>
  <c r="F106" i="2" s="1"/>
  <c r="F105" i="2" a="1"/>
  <c r="F105" i="2" s="1"/>
  <c r="F104" i="2" a="1"/>
  <c r="F104" i="2"/>
  <c r="F103" i="2" a="1"/>
  <c r="F103" i="2" s="1"/>
  <c r="F102" i="2" a="1"/>
  <c r="F102" i="2"/>
  <c r="F101" i="2" a="1"/>
  <c r="F101" i="2"/>
  <c r="F100" i="2" a="1"/>
  <c r="F100" i="2" s="1"/>
  <c r="F99" i="2" a="1"/>
  <c r="F99" i="2" s="1"/>
  <c r="F98" i="2" a="1"/>
  <c r="F98" i="2"/>
  <c r="F97" i="2" a="1"/>
  <c r="F97" i="2"/>
  <c r="F96" i="2" a="1"/>
  <c r="F96" i="2" s="1"/>
  <c r="F95" i="2" a="1"/>
  <c r="F95" i="2"/>
  <c r="F94" i="2" a="1"/>
  <c r="F94" i="2"/>
  <c r="F93" i="2" a="1"/>
  <c r="F93" i="2" s="1"/>
  <c r="F92" i="2" a="1"/>
  <c r="F92" i="2"/>
  <c r="F91" i="2" a="1"/>
  <c r="F91" i="2"/>
  <c r="F90" i="2" a="1"/>
  <c r="F90" i="2" s="1"/>
  <c r="F89" i="2" a="1"/>
  <c r="F89" i="2"/>
  <c r="F88" i="2" a="1"/>
  <c r="F88" i="2"/>
  <c r="F87" i="2" a="1"/>
  <c r="F87" i="2" s="1"/>
  <c r="F86" i="2" a="1"/>
  <c r="F86" i="2" s="1"/>
  <c r="F85" i="2" a="1"/>
  <c r="F85" i="2"/>
  <c r="F84" i="2" a="1"/>
  <c r="F84" i="2"/>
  <c r="F83" i="2" a="1"/>
  <c r="F83" i="2" s="1"/>
  <c r="F82" i="2" a="1"/>
  <c r="F82" i="2"/>
  <c r="F81" i="2" a="1"/>
  <c r="F81" i="2" s="1"/>
  <c r="F80" i="2" a="1"/>
  <c r="F80" i="2" s="1"/>
  <c r="F79" i="2" a="1"/>
  <c r="F79" i="2"/>
  <c r="F78" i="2" a="1"/>
  <c r="F78" i="2"/>
  <c r="F77" i="2" a="1"/>
  <c r="F77" i="2" s="1"/>
  <c r="F76" i="2" a="1"/>
  <c r="F76" i="2"/>
  <c r="F75" i="2" a="1"/>
  <c r="F75" i="2" s="1"/>
  <c r="F74" i="2" a="1"/>
  <c r="F74" i="2"/>
  <c r="F73" i="2" a="1"/>
  <c r="F73" i="2" s="1"/>
  <c r="F72" i="2" a="1"/>
  <c r="F72" i="2"/>
  <c r="F71" i="2" a="1"/>
  <c r="F71" i="2"/>
  <c r="F70" i="2" a="1"/>
  <c r="F70" i="2" s="1"/>
  <c r="F69" i="2" a="1"/>
  <c r="F69" i="2" s="1"/>
  <c r="F68" i="2" a="1"/>
  <c r="F68" i="2"/>
  <c r="F67" i="2" a="1"/>
  <c r="F67" i="2" s="1"/>
  <c r="F66" i="2" a="1"/>
  <c r="F66" i="2"/>
  <c r="F65" i="2" a="1"/>
  <c r="F65" i="2"/>
  <c r="F64" i="2" a="1"/>
  <c r="F64" i="2" s="1"/>
  <c r="F63" i="2" a="1"/>
  <c r="F63" i="2" s="1"/>
  <c r="F62" i="2" a="1"/>
  <c r="F62" i="2"/>
  <c r="F61" i="2" a="1"/>
  <c r="F61" i="2"/>
  <c r="F60" i="2" a="1"/>
  <c r="F60" i="2" s="1"/>
  <c r="F59" i="2" a="1"/>
  <c r="F59" i="2"/>
  <c r="F58" i="2" a="1"/>
  <c r="F58" i="2"/>
  <c r="F57" i="2" a="1"/>
  <c r="F57" i="2" s="1"/>
  <c r="F56" i="2" a="1"/>
  <c r="F56" i="2"/>
  <c r="F55" i="2" a="1"/>
  <c r="F55" i="2"/>
  <c r="F54" i="2" a="1"/>
  <c r="F54" i="2" s="1"/>
  <c r="F53" i="2" a="1"/>
  <c r="F53" i="2"/>
  <c r="F52" i="2" a="1"/>
  <c r="F52" i="2"/>
  <c r="F51" i="2" a="1"/>
  <c r="F51" i="2" s="1"/>
  <c r="F50" i="2" a="1"/>
  <c r="F50" i="2" s="1"/>
  <c r="F49" i="2" a="1"/>
  <c r="F49" i="2"/>
  <c r="F48" i="2" a="1"/>
  <c r="F48" i="2"/>
  <c r="F47" i="2" a="1"/>
  <c r="F47" i="2" s="1"/>
  <c r="F46" i="2" a="1"/>
  <c r="F46" i="2"/>
  <c r="F45" i="2" a="1"/>
  <c r="F45" i="2" s="1"/>
  <c r="F44" i="2" a="1"/>
  <c r="F44" i="2" s="1"/>
  <c r="F43" i="2" a="1"/>
  <c r="F43" i="2"/>
  <c r="F42" i="2" a="1"/>
  <c r="F42" i="2"/>
  <c r="F41" i="2" a="1"/>
  <c r="F41" i="2" s="1"/>
  <c r="F40" i="2" a="1"/>
  <c r="F40" i="2"/>
  <c r="F39" i="2" a="1"/>
  <c r="F39" i="2" s="1"/>
  <c r="F38" i="2" a="1"/>
  <c r="F38" i="2"/>
  <c r="F37" i="2" a="1"/>
  <c r="F37" i="2" s="1"/>
  <c r="F36" i="2" a="1"/>
  <c r="F36" i="2"/>
  <c r="F35" i="2" a="1"/>
  <c r="F35" i="2"/>
  <c r="F34" i="2" a="1"/>
  <c r="F34" i="2" s="1"/>
  <c r="F33" i="2" a="1"/>
  <c r="F33" i="2" s="1"/>
  <c r="F32" i="2" a="1"/>
  <c r="F32" i="2"/>
  <c r="F31" i="2" a="1"/>
  <c r="F31" i="2" s="1"/>
  <c r="F30" i="2" a="1"/>
  <c r="F30" i="2"/>
  <c r="F29" i="2" a="1"/>
  <c r="F29" i="2"/>
  <c r="F28" i="2" a="1"/>
  <c r="F28" i="2" s="1"/>
  <c r="F27" i="2" a="1"/>
  <c r="F27" i="2" s="1"/>
  <c r="F26" i="2" a="1"/>
  <c r="F26" i="2"/>
  <c r="F25" i="2" a="1"/>
  <c r="F25" i="2"/>
  <c r="F24" i="2" a="1"/>
  <c r="F24" i="2" s="1"/>
  <c r="F23" i="2" a="1"/>
  <c r="F23" i="2"/>
  <c r="F22" i="2" a="1"/>
  <c r="F22" i="2"/>
  <c r="F21" i="2" a="1"/>
  <c r="F21" i="2" s="1"/>
  <c r="F20" i="2" a="1"/>
  <c r="F20" i="2"/>
  <c r="F19" i="2" a="1"/>
  <c r="F19" i="2"/>
  <c r="F18" i="2" a="1"/>
  <c r="F18" i="2" s="1"/>
  <c r="F17" i="2" a="1"/>
  <c r="F17" i="2"/>
  <c r="F16" i="2" a="1"/>
  <c r="F16" i="2"/>
  <c r="F15" i="2" a="1"/>
  <c r="F15" i="2" s="1"/>
  <c r="F14" i="2" a="1"/>
  <c r="F14" i="2" s="1"/>
  <c r="F13" i="2" a="1"/>
  <c r="F13" i="2"/>
  <c r="F12" i="2" a="1"/>
  <c r="F12" i="2"/>
  <c r="F11" i="2" a="1"/>
  <c r="F11" i="2" s="1"/>
  <c r="F10" i="2" a="1"/>
  <c r="F10" i="2"/>
  <c r="F9" i="2" a="1"/>
  <c r="F9" i="2" s="1"/>
  <c r="F8" i="2" a="1"/>
  <c r="F8" i="2" s="1"/>
  <c r="F7" i="2" a="1"/>
  <c r="F7" i="2"/>
  <c r="F6" i="2" a="1"/>
  <c r="F6" i="2"/>
  <c r="F5" i="2" a="1"/>
  <c r="F5" i="2" s="1"/>
  <c r="F4" i="2" a="1"/>
  <c r="F4" i="2"/>
  <c r="F3" i="2" a="1"/>
  <c r="F3" i="2" s="1"/>
  <c r="F2" i="2" a="1"/>
  <c r="F2" i="2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A33" i="6"/>
  <c r="A33" i="7"/>
  <c r="A49" i="5"/>
  <c r="A33" i="5"/>
  <c r="A49" i="7"/>
  <c r="E5" i="8"/>
  <c r="A49" i="6"/>
  <c r="S28" i="5" l="1"/>
  <c r="S81" i="5"/>
  <c r="S25" i="5"/>
  <c r="S67" i="5"/>
  <c r="G47" i="5"/>
  <c r="M47" i="5"/>
  <c r="I4" i="6"/>
  <c r="G3" i="6"/>
  <c r="J3" i="6"/>
  <c r="K3" i="6" a="1"/>
  <c r="K3" i="6" s="1"/>
  <c r="G2" i="6"/>
  <c r="M3" i="6"/>
  <c r="J2" i="6"/>
  <c r="M2" i="7"/>
  <c r="N2" i="7" s="1"/>
  <c r="Q2" i="7" s="1"/>
  <c r="R2" i="7" s="1"/>
  <c r="I3" i="7"/>
  <c r="G2" i="7"/>
  <c r="J2" i="7"/>
  <c r="J2" i="5"/>
  <c r="J3" i="5"/>
  <c r="B33" i="5" a="1"/>
  <c r="B33" i="5" s="1"/>
  <c r="B49" i="5" a="1"/>
  <c r="B49" i="5" s="1"/>
  <c r="B33" i="6" a="1"/>
  <c r="B33" i="6" s="1"/>
  <c r="B49" i="6" a="1"/>
  <c r="B49" i="6" s="1"/>
  <c r="B33" i="7" a="1"/>
  <c r="B33" i="7" s="1"/>
  <c r="B49" i="7" a="1"/>
  <c r="B49" i="7" s="1"/>
  <c r="K14" i="7" a="1"/>
  <c r="K14" i="7" s="1"/>
  <c r="K14" i="6" a="1"/>
  <c r="K14" i="6" s="1"/>
  <c r="K15" i="6" a="1"/>
  <c r="K15" i="6" s="1"/>
  <c r="K15" i="5" a="1"/>
  <c r="K15" i="5" s="1"/>
  <c r="K14" i="5" a="1"/>
  <c r="K14" i="5" s="1"/>
  <c r="J33" i="5"/>
  <c r="M33" i="5"/>
  <c r="H33" i="5" a="1"/>
  <c r="H33" i="5" s="1"/>
  <c r="G33" i="5"/>
  <c r="AY34" i="5"/>
  <c r="AY57" i="5"/>
  <c r="J37" i="5"/>
  <c r="M37" i="5"/>
  <c r="H37" i="5" a="1"/>
  <c r="H37" i="5" s="1"/>
  <c r="G37" i="5"/>
  <c r="AY28" i="5"/>
  <c r="W231" i="5"/>
  <c r="W230" i="5"/>
  <c r="W229" i="5"/>
  <c r="W228" i="5"/>
  <c r="W227" i="5"/>
  <c r="W226" i="5"/>
  <c r="W225" i="5"/>
  <c r="W224" i="5"/>
  <c r="W223" i="5"/>
  <c r="W222" i="5"/>
  <c r="W221" i="5"/>
  <c r="W220" i="5"/>
  <c r="W219" i="5"/>
  <c r="W218" i="5"/>
  <c r="W217" i="5"/>
  <c r="W216" i="5"/>
  <c r="W215" i="5"/>
  <c r="W214" i="5"/>
  <c r="W213" i="5"/>
  <c r="W212" i="5"/>
  <c r="W211" i="5"/>
  <c r="W210" i="5"/>
  <c r="W209" i="5"/>
  <c r="W208" i="5"/>
  <c r="W207" i="5"/>
  <c r="W206" i="5"/>
  <c r="W205" i="5"/>
  <c r="W204" i="5"/>
  <c r="W203" i="5"/>
  <c r="W202" i="5"/>
  <c r="W201" i="5"/>
  <c r="W200" i="5"/>
  <c r="W199" i="5"/>
  <c r="W198" i="5"/>
  <c r="W197" i="5"/>
  <c r="W196" i="5"/>
  <c r="W195" i="5"/>
  <c r="W194" i="5"/>
  <c r="W193" i="5"/>
  <c r="W190" i="5"/>
  <c r="W188" i="5"/>
  <c r="W182" i="5"/>
  <c r="W176" i="5"/>
  <c r="W170" i="5"/>
  <c r="W164" i="5"/>
  <c r="W183" i="5"/>
  <c r="W177" i="5"/>
  <c r="W171" i="5"/>
  <c r="W192" i="5"/>
  <c r="W184" i="5"/>
  <c r="W178" i="5"/>
  <c r="W189" i="5"/>
  <c r="W185" i="5"/>
  <c r="W179" i="5"/>
  <c r="W173" i="5"/>
  <c r="W167" i="5"/>
  <c r="W160" i="5"/>
  <c r="W157" i="5"/>
  <c r="W133" i="5"/>
  <c r="W127" i="5"/>
  <c r="W126" i="5"/>
  <c r="W125" i="5"/>
  <c r="W124" i="5"/>
  <c r="W123" i="5"/>
  <c r="W122" i="5"/>
  <c r="W121" i="5"/>
  <c r="W120" i="5"/>
  <c r="W119" i="5"/>
  <c r="W118" i="5"/>
  <c r="W117" i="5"/>
  <c r="W116" i="5"/>
  <c r="W115" i="5"/>
  <c r="W114" i="5"/>
  <c r="W113" i="5"/>
  <c r="W112" i="5"/>
  <c r="W111" i="5"/>
  <c r="W110" i="5"/>
  <c r="W109" i="5"/>
  <c r="W108" i="5"/>
  <c r="W107" i="5"/>
  <c r="W106" i="5"/>
  <c r="W105" i="5"/>
  <c r="W104" i="5"/>
  <c r="W103" i="5"/>
  <c r="W102" i="5"/>
  <c r="W101" i="5"/>
  <c r="W169" i="5"/>
  <c r="W154" i="5"/>
  <c r="W150" i="5"/>
  <c r="W146" i="5"/>
  <c r="W142" i="5"/>
  <c r="W138" i="5"/>
  <c r="W134" i="5"/>
  <c r="W128" i="5"/>
  <c r="W166" i="5"/>
  <c r="W172" i="5"/>
  <c r="W168" i="5"/>
  <c r="W161" i="5"/>
  <c r="W158" i="5"/>
  <c r="W155" i="5"/>
  <c r="W151" i="5"/>
  <c r="W147" i="5"/>
  <c r="W143" i="5"/>
  <c r="W139" i="5"/>
  <c r="W135" i="5"/>
  <c r="W129" i="5"/>
  <c r="W186" i="5"/>
  <c r="W163" i="5"/>
  <c r="W130" i="5"/>
  <c r="W152" i="5"/>
  <c r="W148" i="5"/>
  <c r="W144" i="5"/>
  <c r="W140" i="5"/>
  <c r="W136" i="5"/>
  <c r="W187" i="5"/>
  <c r="W180" i="5"/>
  <c r="W175" i="5"/>
  <c r="W174" i="5"/>
  <c r="W165" i="5"/>
  <c r="W159" i="5"/>
  <c r="W156" i="5"/>
  <c r="W131" i="5"/>
  <c r="W162" i="5"/>
  <c r="W181" i="5"/>
  <c r="W153" i="5"/>
  <c r="W27" i="5"/>
  <c r="W62" i="5"/>
  <c r="W58" i="5"/>
  <c r="W54" i="5"/>
  <c r="W50" i="5"/>
  <c r="W43" i="5"/>
  <c r="W141" i="5"/>
  <c r="W98" i="5"/>
  <c r="W95" i="5"/>
  <c r="W92" i="5"/>
  <c r="W89" i="5"/>
  <c r="W86" i="5"/>
  <c r="W85" i="5"/>
  <c r="W84" i="5"/>
  <c r="W83" i="5"/>
  <c r="W82" i="5"/>
  <c r="W81" i="5"/>
  <c r="W80" i="5"/>
  <c r="W79" i="5"/>
  <c r="W78" i="5"/>
  <c r="W77" i="5"/>
  <c r="W76" i="5"/>
  <c r="W75" i="5"/>
  <c r="W74" i="5"/>
  <c r="W73" i="5"/>
  <c r="W72" i="5"/>
  <c r="W71" i="5"/>
  <c r="W70" i="5"/>
  <c r="W69" i="5"/>
  <c r="W68" i="5"/>
  <c r="W67" i="5"/>
  <c r="W66" i="5"/>
  <c r="W25" i="5"/>
  <c r="W65" i="5"/>
  <c r="W61" i="5"/>
  <c r="W149" i="5"/>
  <c r="W191" i="5"/>
  <c r="W99" i="5"/>
  <c r="W96" i="5"/>
  <c r="W93" i="5"/>
  <c r="W90" i="5"/>
  <c r="W87" i="5"/>
  <c r="W64" i="5"/>
  <c r="W60" i="5"/>
  <c r="W132" i="5"/>
  <c r="W137" i="5"/>
  <c r="W49" i="5"/>
  <c r="W28" i="5"/>
  <c r="W97" i="5"/>
  <c r="W88" i="5"/>
  <c r="W53" i="5"/>
  <c r="W45" i="5"/>
  <c r="W56" i="5"/>
  <c r="W55" i="5"/>
  <c r="W40" i="5"/>
  <c r="W37" i="5"/>
  <c r="W34" i="5"/>
  <c r="W38" i="5"/>
  <c r="W145" i="5"/>
  <c r="W100" i="5"/>
  <c r="W91" i="5"/>
  <c r="W44" i="5"/>
  <c r="W24" i="5"/>
  <c r="W52" i="5"/>
  <c r="W48" i="5"/>
  <c r="W47" i="5"/>
  <c r="W26" i="5"/>
  <c r="W59" i="5"/>
  <c r="W42" i="5"/>
  <c r="W36" i="5"/>
  <c r="W32" i="5"/>
  <c r="W33" i="5"/>
  <c r="W29" i="5"/>
  <c r="W94" i="5"/>
  <c r="W51" i="5"/>
  <c r="W46" i="5"/>
  <c r="W63" i="5"/>
  <c r="W41" i="5"/>
  <c r="W57" i="5"/>
  <c r="AY27" i="5"/>
  <c r="W39" i="5"/>
  <c r="AI227" i="5"/>
  <c r="AI221" i="5"/>
  <c r="AI215" i="5"/>
  <c r="AI209" i="5"/>
  <c r="AI203" i="5"/>
  <c r="AI197" i="5"/>
  <c r="AI192" i="5"/>
  <c r="AI184" i="5"/>
  <c r="AI178" i="5"/>
  <c r="AI226" i="5"/>
  <c r="AI220" i="5"/>
  <c r="AI214" i="5"/>
  <c r="AI208" i="5"/>
  <c r="AI202" i="5"/>
  <c r="AI196" i="5"/>
  <c r="AI189" i="5"/>
  <c r="AI185" i="5"/>
  <c r="AI179" i="5"/>
  <c r="AI173" i="5"/>
  <c r="AI167" i="5"/>
  <c r="AI231" i="5"/>
  <c r="AI225" i="5"/>
  <c r="AI219" i="5"/>
  <c r="AI213" i="5"/>
  <c r="AI207" i="5"/>
  <c r="AI201" i="5"/>
  <c r="AI195" i="5"/>
  <c r="AI230" i="5"/>
  <c r="AI224" i="5"/>
  <c r="AI218" i="5"/>
  <c r="AI212" i="5"/>
  <c r="AI206" i="5"/>
  <c r="AI200" i="5"/>
  <c r="AI194" i="5"/>
  <c r="AI193" i="5"/>
  <c r="AI190" i="5"/>
  <c r="AI188" i="5"/>
  <c r="AI182" i="5"/>
  <c r="AI216" i="5"/>
  <c r="AI210" i="5"/>
  <c r="AI166" i="5"/>
  <c r="AI151" i="5"/>
  <c r="AI147" i="5"/>
  <c r="AI143" i="5"/>
  <c r="AI139" i="5"/>
  <c r="AI135" i="5"/>
  <c r="AI129" i="5"/>
  <c r="AI229" i="5"/>
  <c r="AI199" i="5"/>
  <c r="AI168" i="5"/>
  <c r="AI163" i="5"/>
  <c r="AI161" i="5"/>
  <c r="AI158" i="5"/>
  <c r="AI155" i="5"/>
  <c r="AI223" i="5"/>
  <c r="AI186" i="5"/>
  <c r="AI183" i="5"/>
  <c r="AI172" i="5"/>
  <c r="AI217" i="5"/>
  <c r="AI152" i="5"/>
  <c r="AI148" i="5"/>
  <c r="AI144" i="5"/>
  <c r="AI140" i="5"/>
  <c r="AI136" i="5"/>
  <c r="AI211" i="5"/>
  <c r="AI204" i="5"/>
  <c r="AI177" i="5"/>
  <c r="AI176" i="5"/>
  <c r="AI175" i="5"/>
  <c r="AI187" i="5"/>
  <c r="AI180" i="5"/>
  <c r="AI174" i="5"/>
  <c r="AI171" i="5"/>
  <c r="AI165" i="5"/>
  <c r="AI159" i="5"/>
  <c r="AI156" i="5"/>
  <c r="AI162" i="5"/>
  <c r="AI153" i="5"/>
  <c r="AI149" i="5"/>
  <c r="AI145" i="5"/>
  <c r="AI141" i="5"/>
  <c r="AI137" i="5"/>
  <c r="AI132" i="5"/>
  <c r="AI191" i="5"/>
  <c r="AI170" i="5"/>
  <c r="AI205" i="5"/>
  <c r="AI181" i="5"/>
  <c r="AI133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222" i="5"/>
  <c r="AI134" i="5"/>
  <c r="AI128" i="5"/>
  <c r="AI228" i="5"/>
  <c r="AI198" i="5"/>
  <c r="AI154" i="5"/>
  <c r="AI131" i="5"/>
  <c r="AI65" i="5"/>
  <c r="AI61" i="5"/>
  <c r="AI57" i="5"/>
  <c r="AI53" i="5"/>
  <c r="AI49" i="5"/>
  <c r="AI42" i="5"/>
  <c r="AI28" i="5"/>
  <c r="AI142" i="5"/>
  <c r="AI64" i="5"/>
  <c r="AI169" i="5"/>
  <c r="AI45" i="5"/>
  <c r="AI160" i="5"/>
  <c r="AI150" i="5"/>
  <c r="AI130" i="5"/>
  <c r="AI63" i="5"/>
  <c r="AI164" i="5"/>
  <c r="AI14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0" i="5"/>
  <c r="AI55" i="5"/>
  <c r="AI34" i="5"/>
  <c r="AI56" i="5"/>
  <c r="AI54" i="5"/>
  <c r="AI138" i="5"/>
  <c r="AI44" i="5"/>
  <c r="AI62" i="5"/>
  <c r="AI48" i="5"/>
  <c r="AI29" i="5"/>
  <c r="AI52" i="5"/>
  <c r="AI41" i="5"/>
  <c r="AI35" i="5"/>
  <c r="AI26" i="5"/>
  <c r="AI51" i="5"/>
  <c r="AI47" i="5"/>
  <c r="AI157" i="5"/>
  <c r="AI46" i="5"/>
  <c r="AI36" i="5"/>
  <c r="AI32" i="5"/>
  <c r="AI40" i="5"/>
  <c r="AI37" i="5"/>
  <c r="AI27" i="5"/>
  <c r="AI58" i="5"/>
  <c r="AI59" i="5"/>
  <c r="AI38" i="5"/>
  <c r="AI24" i="5"/>
  <c r="AI18" i="5" s="1"/>
  <c r="AH18" i="5" s="1"/>
  <c r="AI39" i="5"/>
  <c r="AI25" i="5"/>
  <c r="AI33" i="5"/>
  <c r="S231" i="5"/>
  <c r="S230" i="5"/>
  <c r="S229" i="5"/>
  <c r="S228" i="5"/>
  <c r="S227" i="5"/>
  <c r="S226" i="5"/>
  <c r="S225" i="5"/>
  <c r="S224" i="5"/>
  <c r="S223" i="5"/>
  <c r="S222" i="5"/>
  <c r="S221" i="5"/>
  <c r="S220" i="5"/>
  <c r="S219" i="5"/>
  <c r="S218" i="5"/>
  <c r="S217" i="5"/>
  <c r="S216" i="5"/>
  <c r="S215" i="5"/>
  <c r="S214" i="5"/>
  <c r="S213" i="5"/>
  <c r="S212" i="5"/>
  <c r="S211" i="5"/>
  <c r="S210" i="5"/>
  <c r="S209" i="5"/>
  <c r="S208" i="5"/>
  <c r="S207" i="5"/>
  <c r="S206" i="5"/>
  <c r="S205" i="5"/>
  <c r="S204" i="5"/>
  <c r="S203" i="5"/>
  <c r="S202" i="5"/>
  <c r="S201" i="5"/>
  <c r="S200" i="5"/>
  <c r="S199" i="5"/>
  <c r="S198" i="5"/>
  <c r="S197" i="5"/>
  <c r="S196" i="5"/>
  <c r="S195" i="5"/>
  <c r="S194" i="5"/>
  <c r="S193" i="5"/>
  <c r="S192" i="5"/>
  <c r="S191" i="5"/>
  <c r="S190" i="5"/>
  <c r="S189" i="5"/>
  <c r="S188" i="5"/>
  <c r="S182" i="5"/>
  <c r="S183" i="5"/>
  <c r="S177" i="5"/>
  <c r="S171" i="5"/>
  <c r="S165" i="5"/>
  <c r="S186" i="5"/>
  <c r="S180" i="5"/>
  <c r="S181" i="5"/>
  <c r="S164" i="5"/>
  <c r="S160" i="5"/>
  <c r="S157" i="5"/>
  <c r="S133" i="5"/>
  <c r="S127" i="5"/>
  <c r="S126" i="5"/>
  <c r="S125" i="5"/>
  <c r="S124" i="5"/>
  <c r="S123" i="5"/>
  <c r="S122" i="5"/>
  <c r="S173" i="5"/>
  <c r="S169" i="5"/>
  <c r="S154" i="5"/>
  <c r="S150" i="5"/>
  <c r="S146" i="5"/>
  <c r="S142" i="5"/>
  <c r="S138" i="5"/>
  <c r="S166" i="5"/>
  <c r="S172" i="5"/>
  <c r="S168" i="5"/>
  <c r="S161" i="5"/>
  <c r="S158" i="5"/>
  <c r="S155" i="5"/>
  <c r="S151" i="5"/>
  <c r="S147" i="5"/>
  <c r="S143" i="5"/>
  <c r="S184" i="5"/>
  <c r="S163" i="5"/>
  <c r="S178" i="5"/>
  <c r="S130" i="5"/>
  <c r="S185" i="5"/>
  <c r="S176" i="5"/>
  <c r="S152" i="5"/>
  <c r="S148" i="5"/>
  <c r="S144" i="5"/>
  <c r="S140" i="5"/>
  <c r="S136" i="5"/>
  <c r="S187" i="5"/>
  <c r="S179" i="5"/>
  <c r="S175" i="5"/>
  <c r="S174" i="5"/>
  <c r="S159" i="5"/>
  <c r="S156" i="5"/>
  <c r="S131" i="5"/>
  <c r="S170" i="5"/>
  <c r="S167" i="5"/>
  <c r="S153" i="5"/>
  <c r="S149" i="5"/>
  <c r="S145" i="5"/>
  <c r="S141" i="5"/>
  <c r="S137" i="5"/>
  <c r="S132" i="5"/>
  <c r="S114" i="5"/>
  <c r="S111" i="5"/>
  <c r="S108" i="5"/>
  <c r="S105" i="5"/>
  <c r="S102" i="5"/>
  <c r="S162" i="5"/>
  <c r="S134" i="5"/>
  <c r="S121" i="5"/>
  <c r="S117" i="5"/>
  <c r="S62" i="5"/>
  <c r="S58" i="5"/>
  <c r="S54" i="5"/>
  <c r="S50" i="5"/>
  <c r="S43" i="5"/>
  <c r="S39" i="5"/>
  <c r="S35" i="5"/>
  <c r="S129" i="5"/>
  <c r="S113" i="5"/>
  <c r="S110" i="5"/>
  <c r="S107" i="5"/>
  <c r="S104" i="5"/>
  <c r="S101" i="5"/>
  <c r="S120" i="5"/>
  <c r="S116" i="5"/>
  <c r="S65" i="5"/>
  <c r="S61" i="5"/>
  <c r="S57" i="5"/>
  <c r="S53" i="5"/>
  <c r="S49" i="5"/>
  <c r="S42" i="5"/>
  <c r="S135" i="5"/>
  <c r="S99" i="5"/>
  <c r="S96" i="5"/>
  <c r="S93" i="5"/>
  <c r="S90" i="5"/>
  <c r="S87" i="5"/>
  <c r="S119" i="5"/>
  <c r="S115" i="5"/>
  <c r="S112" i="5"/>
  <c r="S109" i="5"/>
  <c r="S106" i="5"/>
  <c r="S103" i="5"/>
  <c r="S64" i="5"/>
  <c r="S60" i="5"/>
  <c r="S56" i="5"/>
  <c r="S128" i="5"/>
  <c r="S118" i="5"/>
  <c r="S100" i="5"/>
  <c r="S97" i="5"/>
  <c r="S94" i="5"/>
  <c r="S91" i="5"/>
  <c r="S88" i="5"/>
  <c r="S63" i="5"/>
  <c r="S59" i="5"/>
  <c r="S55" i="5"/>
  <c r="S51" i="5"/>
  <c r="S44" i="5"/>
  <c r="S40" i="5"/>
  <c r="S36" i="5"/>
  <c r="L36" i="5" s="1"/>
  <c r="S92" i="5"/>
  <c r="S32" i="5"/>
  <c r="L32" i="5" s="1"/>
  <c r="S45" i="5"/>
  <c r="S33" i="5"/>
  <c r="L33" i="5" s="1"/>
  <c r="S37" i="5"/>
  <c r="L37" i="5" s="1"/>
  <c r="S34" i="5"/>
  <c r="S95" i="5"/>
  <c r="S86" i="5"/>
  <c r="S84" i="5"/>
  <c r="S82" i="5"/>
  <c r="S80" i="5"/>
  <c r="S78" i="5"/>
  <c r="S76" i="5"/>
  <c r="S74" i="5"/>
  <c r="S72" i="5"/>
  <c r="S70" i="5"/>
  <c r="S68" i="5"/>
  <c r="S66" i="5"/>
  <c r="S38" i="5"/>
  <c r="S139" i="5"/>
  <c r="S27" i="5"/>
  <c r="S98" i="5"/>
  <c r="S89" i="5"/>
  <c r="S41" i="5"/>
  <c r="L41" i="5" s="1"/>
  <c r="S29" i="5"/>
  <c r="S46" i="5"/>
  <c r="S26" i="5"/>
  <c r="AM27" i="5"/>
  <c r="BS35" i="5"/>
  <c r="S52" i="5"/>
  <c r="BS55" i="5"/>
  <c r="S71" i="5"/>
  <c r="AM85" i="5"/>
  <c r="BO231" i="5"/>
  <c r="BO230" i="5"/>
  <c r="BO229" i="5"/>
  <c r="BO228" i="5"/>
  <c r="BO227" i="5"/>
  <c r="BO226" i="5"/>
  <c r="BO225" i="5"/>
  <c r="BO224" i="5"/>
  <c r="BO223" i="5"/>
  <c r="BO222" i="5"/>
  <c r="BO221" i="5"/>
  <c r="BO220" i="5"/>
  <c r="BO219" i="5"/>
  <c r="BO218" i="5"/>
  <c r="BO217" i="5"/>
  <c r="BO216" i="5"/>
  <c r="BO215" i="5"/>
  <c r="BO214" i="5"/>
  <c r="BO213" i="5"/>
  <c r="BO212" i="5"/>
  <c r="BO211" i="5"/>
  <c r="BO210" i="5"/>
  <c r="BO209" i="5"/>
  <c r="BO208" i="5"/>
  <c r="BO207" i="5"/>
  <c r="BO206" i="5"/>
  <c r="BO205" i="5"/>
  <c r="BO204" i="5"/>
  <c r="BO203" i="5"/>
  <c r="BO202" i="5"/>
  <c r="BO201" i="5"/>
  <c r="BO200" i="5"/>
  <c r="BO199" i="5"/>
  <c r="BO198" i="5"/>
  <c r="BO197" i="5"/>
  <c r="BO196" i="5"/>
  <c r="BO195" i="5"/>
  <c r="BO194" i="5"/>
  <c r="BO193" i="5"/>
  <c r="BO192" i="5"/>
  <c r="BO191" i="5"/>
  <c r="BO190" i="5"/>
  <c r="BO189" i="5"/>
  <c r="BO188" i="5"/>
  <c r="BO187" i="5"/>
  <c r="BO181" i="5"/>
  <c r="BO175" i="5"/>
  <c r="BO169" i="5"/>
  <c r="BO163" i="5"/>
  <c r="BO182" i="5"/>
  <c r="BO176" i="5"/>
  <c r="BO170" i="5"/>
  <c r="BO183" i="5"/>
  <c r="BO177" i="5"/>
  <c r="BO184" i="5"/>
  <c r="BO178" i="5"/>
  <c r="BO172" i="5"/>
  <c r="BO166" i="5"/>
  <c r="BO171" i="5"/>
  <c r="BO165" i="5"/>
  <c r="BO159" i="5"/>
  <c r="BO156" i="5"/>
  <c r="BO132" i="5"/>
  <c r="BO186" i="5"/>
  <c r="BO153" i="5"/>
  <c r="BO149" i="5"/>
  <c r="BO145" i="5"/>
  <c r="BO141" i="5"/>
  <c r="BO137" i="5"/>
  <c r="BO126" i="5"/>
  <c r="BO125" i="5"/>
  <c r="BO124" i="5"/>
  <c r="BO123" i="5"/>
  <c r="BO122" i="5"/>
  <c r="BO121" i="5"/>
  <c r="BO162" i="5"/>
  <c r="BO133" i="5"/>
  <c r="BO127" i="5"/>
  <c r="BO174" i="5"/>
  <c r="BO167" i="5"/>
  <c r="BO185" i="5"/>
  <c r="BO180" i="5"/>
  <c r="BO160" i="5"/>
  <c r="BO157" i="5"/>
  <c r="BO154" i="5"/>
  <c r="BO150" i="5"/>
  <c r="BO146" i="5"/>
  <c r="BO142" i="5"/>
  <c r="BO138" i="5"/>
  <c r="BO134" i="5"/>
  <c r="BO128" i="5"/>
  <c r="BO179" i="5"/>
  <c r="BO164" i="5"/>
  <c r="BO129" i="5"/>
  <c r="BO173" i="5"/>
  <c r="BO151" i="5"/>
  <c r="BO147" i="5"/>
  <c r="BO143" i="5"/>
  <c r="BO139" i="5"/>
  <c r="BO135" i="5"/>
  <c r="BO161" i="5"/>
  <c r="BO158" i="5"/>
  <c r="BO155" i="5"/>
  <c r="BO130" i="5"/>
  <c r="BO168" i="5"/>
  <c r="BO112" i="5"/>
  <c r="BO109" i="5"/>
  <c r="BO106" i="5"/>
  <c r="BO103" i="5"/>
  <c r="BO119" i="5"/>
  <c r="BO115" i="5"/>
  <c r="BO100" i="5"/>
  <c r="BO97" i="5"/>
  <c r="BO94" i="5"/>
  <c r="BO91" i="5"/>
  <c r="BO88" i="5"/>
  <c r="BO148" i="5"/>
  <c r="BO62" i="5"/>
  <c r="BO58" i="5"/>
  <c r="BO54" i="5"/>
  <c r="BO50" i="5"/>
  <c r="BO43" i="5"/>
  <c r="BO39" i="5"/>
  <c r="BO35" i="5"/>
  <c r="BO118" i="5"/>
  <c r="BO114" i="5"/>
  <c r="BO111" i="5"/>
  <c r="BO108" i="5"/>
  <c r="BO105" i="5"/>
  <c r="BO102" i="5"/>
  <c r="BO98" i="5"/>
  <c r="BO95" i="5"/>
  <c r="BO92" i="5"/>
  <c r="BO89" i="5"/>
  <c r="BO86" i="5"/>
  <c r="BO65" i="5"/>
  <c r="BO61" i="5"/>
  <c r="BO57" i="5"/>
  <c r="BO53" i="5"/>
  <c r="BO49" i="5"/>
  <c r="BO42" i="5"/>
  <c r="BO136" i="5"/>
  <c r="BO144" i="5"/>
  <c r="BO117" i="5"/>
  <c r="BO113" i="5"/>
  <c r="BO110" i="5"/>
  <c r="BO107" i="5"/>
  <c r="BO104" i="5"/>
  <c r="BO101" i="5"/>
  <c r="BO64" i="5"/>
  <c r="BO60" i="5"/>
  <c r="BO56" i="5"/>
  <c r="BO140" i="5"/>
  <c r="BO131" i="5"/>
  <c r="BO63" i="5"/>
  <c r="BO59" i="5"/>
  <c r="BO55" i="5"/>
  <c r="BO51" i="5"/>
  <c r="BO44" i="5"/>
  <c r="BO40" i="5"/>
  <c r="BO36" i="5"/>
  <c r="BO116" i="5"/>
  <c r="BO48" i="5"/>
  <c r="BO41" i="5"/>
  <c r="BO84" i="5"/>
  <c r="BO82" i="5"/>
  <c r="BO80" i="5"/>
  <c r="BO78" i="5"/>
  <c r="BO76" i="5"/>
  <c r="BO74" i="5"/>
  <c r="BO72" i="5"/>
  <c r="BO70" i="5"/>
  <c r="BO68" i="5"/>
  <c r="BO66" i="5"/>
  <c r="BO52" i="5"/>
  <c r="BO152" i="5"/>
  <c r="BO93" i="5"/>
  <c r="BO47" i="5"/>
  <c r="BO32" i="5"/>
  <c r="BO28" i="5"/>
  <c r="BO25" i="5"/>
  <c r="BO46" i="5"/>
  <c r="BO33" i="5"/>
  <c r="BO96" i="5"/>
  <c r="BO87" i="5"/>
  <c r="BO85" i="5"/>
  <c r="BO83" i="5"/>
  <c r="BO81" i="5"/>
  <c r="BO79" i="5"/>
  <c r="BO77" i="5"/>
  <c r="BO75" i="5"/>
  <c r="BO73" i="5"/>
  <c r="BO71" i="5"/>
  <c r="BO69" i="5"/>
  <c r="BO67" i="5"/>
  <c r="BO120" i="5"/>
  <c r="BO24" i="5"/>
  <c r="S24" i="5"/>
  <c r="BC26" i="5"/>
  <c r="BC27" i="5"/>
  <c r="BO29" i="5"/>
  <c r="BO45" i="5"/>
  <c r="AM67" i="5"/>
  <c r="S77" i="5"/>
  <c r="N104" i="5"/>
  <c r="L104" i="5"/>
  <c r="H104" i="5" a="1"/>
  <c r="H104" i="5" s="1"/>
  <c r="M104" i="5"/>
  <c r="K104" i="5" a="1"/>
  <c r="K104" i="5" s="1"/>
  <c r="J104" i="5"/>
  <c r="G104" i="5"/>
  <c r="K132" i="5" a="1"/>
  <c r="K132" i="5" s="1"/>
  <c r="N132" i="5"/>
  <c r="M132" i="5"/>
  <c r="L132" i="5"/>
  <c r="J132" i="5"/>
  <c r="H132" i="5" a="1"/>
  <c r="H132" i="5" s="1"/>
  <c r="G132" i="5"/>
  <c r="AM25" i="5"/>
  <c r="BO27" i="5"/>
  <c r="BS28" i="5"/>
  <c r="BS29" i="5"/>
  <c r="BO34" i="5"/>
  <c r="S47" i="5"/>
  <c r="AA57" i="5"/>
  <c r="AA59" i="5"/>
  <c r="AM77" i="5"/>
  <c r="BS231" i="5"/>
  <c r="BS230" i="5"/>
  <c r="BS229" i="5"/>
  <c r="BS228" i="5"/>
  <c r="BS227" i="5"/>
  <c r="BS226" i="5"/>
  <c r="BS225" i="5"/>
  <c r="BS224" i="5"/>
  <c r="BS223" i="5"/>
  <c r="BS222" i="5"/>
  <c r="BS221" i="5"/>
  <c r="BS220" i="5"/>
  <c r="BS219" i="5"/>
  <c r="BS218" i="5"/>
  <c r="BS217" i="5"/>
  <c r="BS216" i="5"/>
  <c r="BS215" i="5"/>
  <c r="BS214" i="5"/>
  <c r="BS213" i="5"/>
  <c r="BS212" i="5"/>
  <c r="BS211" i="5"/>
  <c r="BS210" i="5"/>
  <c r="BS209" i="5"/>
  <c r="BS208" i="5"/>
  <c r="BS207" i="5"/>
  <c r="BS206" i="5"/>
  <c r="BS205" i="5"/>
  <c r="BS204" i="5"/>
  <c r="BS203" i="5"/>
  <c r="BS202" i="5"/>
  <c r="BS201" i="5"/>
  <c r="BS200" i="5"/>
  <c r="BS199" i="5"/>
  <c r="BS198" i="5"/>
  <c r="BS197" i="5"/>
  <c r="BS196" i="5"/>
  <c r="BS195" i="5"/>
  <c r="BS194" i="5"/>
  <c r="BS191" i="5"/>
  <c r="BS182" i="5"/>
  <c r="BS188" i="5"/>
  <c r="BS183" i="5"/>
  <c r="BS177" i="5"/>
  <c r="BS171" i="5"/>
  <c r="BS165" i="5"/>
  <c r="BS193" i="5"/>
  <c r="BS190" i="5"/>
  <c r="BS189" i="5"/>
  <c r="BS186" i="5"/>
  <c r="BS180" i="5"/>
  <c r="BS153" i="5"/>
  <c r="BS149" i="5"/>
  <c r="BS145" i="5"/>
  <c r="BS141" i="5"/>
  <c r="BS137" i="5"/>
  <c r="BS126" i="5"/>
  <c r="BS125" i="5"/>
  <c r="BS124" i="5"/>
  <c r="BS123" i="5"/>
  <c r="BS122" i="5"/>
  <c r="BS121" i="5"/>
  <c r="BS120" i="5"/>
  <c r="BS119" i="5"/>
  <c r="BS118" i="5"/>
  <c r="BS117" i="5"/>
  <c r="BS116" i="5"/>
  <c r="BS115" i="5"/>
  <c r="BS114" i="5"/>
  <c r="BS113" i="5"/>
  <c r="BS112" i="5"/>
  <c r="BS111" i="5"/>
  <c r="BS110" i="5"/>
  <c r="BS109" i="5"/>
  <c r="BS108" i="5"/>
  <c r="BS107" i="5"/>
  <c r="BS106" i="5"/>
  <c r="BS105" i="5"/>
  <c r="BS104" i="5"/>
  <c r="BS103" i="5"/>
  <c r="BS102" i="5"/>
  <c r="BS101" i="5"/>
  <c r="BS184" i="5"/>
  <c r="BS176" i="5"/>
  <c r="BS162" i="5"/>
  <c r="BS133" i="5"/>
  <c r="BS127" i="5"/>
  <c r="BS192" i="5"/>
  <c r="BS178" i="5"/>
  <c r="BS175" i="5"/>
  <c r="BS174" i="5"/>
  <c r="BS167" i="5"/>
  <c r="BS185" i="5"/>
  <c r="BS170" i="5"/>
  <c r="BS160" i="5"/>
  <c r="BS157" i="5"/>
  <c r="BS187" i="5"/>
  <c r="BS179" i="5"/>
  <c r="BS164" i="5"/>
  <c r="BS173" i="5"/>
  <c r="BS169" i="5"/>
  <c r="BS151" i="5"/>
  <c r="BS147" i="5"/>
  <c r="BS143" i="5"/>
  <c r="BS139" i="5"/>
  <c r="BS135" i="5"/>
  <c r="BS181" i="5"/>
  <c r="BS166" i="5"/>
  <c r="BS161" i="5"/>
  <c r="BS158" i="5"/>
  <c r="BS155" i="5"/>
  <c r="BS130" i="5"/>
  <c r="BS168" i="5"/>
  <c r="BS172" i="5"/>
  <c r="BS163" i="5"/>
  <c r="BS152" i="5"/>
  <c r="BS148" i="5"/>
  <c r="BS144" i="5"/>
  <c r="BS140" i="5"/>
  <c r="BS136" i="5"/>
  <c r="BS131" i="5"/>
  <c r="BS159" i="5"/>
  <c r="BS156" i="5"/>
  <c r="BS132" i="5"/>
  <c r="BS154" i="5"/>
  <c r="BS129" i="5"/>
  <c r="BS100" i="5"/>
  <c r="BS97" i="5"/>
  <c r="BS94" i="5"/>
  <c r="BS91" i="5"/>
  <c r="BS88" i="5"/>
  <c r="BS27" i="5"/>
  <c r="BS62" i="5"/>
  <c r="BS58" i="5"/>
  <c r="BS54" i="5"/>
  <c r="BS50" i="5"/>
  <c r="BS43" i="5"/>
  <c r="BS142" i="5"/>
  <c r="BS85" i="5"/>
  <c r="BS84" i="5"/>
  <c r="BS83" i="5"/>
  <c r="BS82" i="5"/>
  <c r="BS81" i="5"/>
  <c r="BS80" i="5"/>
  <c r="BS79" i="5"/>
  <c r="BS78" i="5"/>
  <c r="BS77" i="5"/>
  <c r="BS76" i="5"/>
  <c r="BS75" i="5"/>
  <c r="BS74" i="5"/>
  <c r="BS73" i="5"/>
  <c r="BS72" i="5"/>
  <c r="BS71" i="5"/>
  <c r="BS70" i="5"/>
  <c r="BS69" i="5"/>
  <c r="BS68" i="5"/>
  <c r="BS67" i="5"/>
  <c r="BS66" i="5"/>
  <c r="BS25" i="5"/>
  <c r="BS18" i="5" s="1"/>
  <c r="BR18" i="5" s="1"/>
  <c r="BS98" i="5"/>
  <c r="BS95" i="5"/>
  <c r="BS92" i="5"/>
  <c r="BS89" i="5"/>
  <c r="BS86" i="5"/>
  <c r="BS65" i="5"/>
  <c r="BS61" i="5"/>
  <c r="BS150" i="5"/>
  <c r="BS138" i="5"/>
  <c r="BS128" i="5"/>
  <c r="BS64" i="5"/>
  <c r="BS60" i="5"/>
  <c r="BS99" i="5"/>
  <c r="BS96" i="5"/>
  <c r="BS93" i="5"/>
  <c r="BS90" i="5"/>
  <c r="BS87" i="5"/>
  <c r="BS52" i="5"/>
  <c r="BS47" i="5"/>
  <c r="BS36" i="5"/>
  <c r="BS51" i="5"/>
  <c r="BS46" i="5"/>
  <c r="BS63" i="5"/>
  <c r="BS42" i="5"/>
  <c r="BS33" i="5"/>
  <c r="BS146" i="5"/>
  <c r="BS57" i="5"/>
  <c r="BS37" i="5"/>
  <c r="BS34" i="5"/>
  <c r="BS134" i="5"/>
  <c r="BS59" i="5"/>
  <c r="BS49" i="5"/>
  <c r="BS45" i="5"/>
  <c r="BS53" i="5"/>
  <c r="BS48" i="5"/>
  <c r="BS41" i="5"/>
  <c r="BS39" i="5"/>
  <c r="AM24" i="5"/>
  <c r="G35" i="5"/>
  <c r="J35" i="5"/>
  <c r="H35" i="5" a="1"/>
  <c r="H35" i="5" s="1"/>
  <c r="M35" i="5"/>
  <c r="AM37" i="5"/>
  <c r="AA47" i="5"/>
  <c r="S73" i="5"/>
  <c r="BO90" i="5"/>
  <c r="AY189" i="5"/>
  <c r="AY161" i="5"/>
  <c r="AY160" i="5"/>
  <c r="AY159" i="5"/>
  <c r="AY158" i="5"/>
  <c r="AY157" i="5"/>
  <c r="AY156" i="5"/>
  <c r="AY155" i="5"/>
  <c r="AY154" i="5"/>
  <c r="AY153" i="5"/>
  <c r="AY152" i="5"/>
  <c r="AY151" i="5"/>
  <c r="AY150" i="5"/>
  <c r="AY149" i="5"/>
  <c r="AY148" i="5"/>
  <c r="AY147" i="5"/>
  <c r="AY146" i="5"/>
  <c r="AY145" i="5"/>
  <c r="AY144" i="5"/>
  <c r="AY143" i="5"/>
  <c r="AY142" i="5"/>
  <c r="AY141" i="5"/>
  <c r="AY140" i="5"/>
  <c r="AY139" i="5"/>
  <c r="AY138" i="5"/>
  <c r="AY137" i="5"/>
  <c r="AY136" i="5"/>
  <c r="AY135" i="5"/>
  <c r="AY134" i="5"/>
  <c r="AY133" i="5"/>
  <c r="AY132" i="5"/>
  <c r="AY131" i="5"/>
  <c r="AY130" i="5"/>
  <c r="AY129" i="5"/>
  <c r="AY128" i="5"/>
  <c r="AY127" i="5"/>
  <c r="AY231" i="5"/>
  <c r="AY225" i="5"/>
  <c r="AY219" i="5"/>
  <c r="AY213" i="5"/>
  <c r="AY207" i="5"/>
  <c r="AY201" i="5"/>
  <c r="AY195" i="5"/>
  <c r="AY186" i="5"/>
  <c r="AY180" i="5"/>
  <c r="AY191" i="5"/>
  <c r="AY230" i="5"/>
  <c r="AY224" i="5"/>
  <c r="AY218" i="5"/>
  <c r="AY212" i="5"/>
  <c r="AY206" i="5"/>
  <c r="AY200" i="5"/>
  <c r="AY194" i="5"/>
  <c r="AY187" i="5"/>
  <c r="AY181" i="5"/>
  <c r="AY175" i="5"/>
  <c r="AY169" i="5"/>
  <c r="AY163" i="5"/>
  <c r="AY229" i="5"/>
  <c r="AY223" i="5"/>
  <c r="AY217" i="5"/>
  <c r="AY211" i="5"/>
  <c r="AY193" i="5"/>
  <c r="AY190" i="5"/>
  <c r="AY188" i="5"/>
  <c r="AY227" i="5"/>
  <c r="AY221" i="5"/>
  <c r="AY215" i="5"/>
  <c r="AY209" i="5"/>
  <c r="AY203" i="5"/>
  <c r="AY197" i="5"/>
  <c r="AY184" i="5"/>
  <c r="AY178" i="5"/>
  <c r="AY226" i="5"/>
  <c r="AY220" i="5"/>
  <c r="AY214" i="5"/>
  <c r="AY208" i="5"/>
  <c r="AY202" i="5"/>
  <c r="AY196" i="5"/>
  <c r="AY199" i="5"/>
  <c r="AY183" i="5"/>
  <c r="AY172" i="5"/>
  <c r="AY177" i="5"/>
  <c r="AY176" i="5"/>
  <c r="AY171" i="5"/>
  <c r="AY165" i="5"/>
  <c r="AY204" i="5"/>
  <c r="AY192" i="5"/>
  <c r="AY162" i="5"/>
  <c r="AY174" i="5"/>
  <c r="AY170" i="5"/>
  <c r="AY185" i="5"/>
  <c r="AY167" i="5"/>
  <c r="AY205" i="5"/>
  <c r="AY179" i="5"/>
  <c r="AY164" i="5"/>
  <c r="AY228" i="5"/>
  <c r="AY198" i="5"/>
  <c r="AY222" i="5"/>
  <c r="AY210" i="5"/>
  <c r="AY168" i="5"/>
  <c r="AY166" i="5"/>
  <c r="AY120" i="5"/>
  <c r="AY116" i="5"/>
  <c r="AY99" i="5"/>
  <c r="AY96" i="5"/>
  <c r="AY93" i="5"/>
  <c r="AY90" i="5"/>
  <c r="AY87" i="5"/>
  <c r="AY64" i="5"/>
  <c r="AY60" i="5"/>
  <c r="AY56" i="5"/>
  <c r="AY52" i="5"/>
  <c r="AY48" i="5"/>
  <c r="AY47" i="5"/>
  <c r="AY46" i="5"/>
  <c r="AY41" i="5"/>
  <c r="AY37" i="5"/>
  <c r="AY33" i="5"/>
  <c r="AY26" i="5"/>
  <c r="AY216" i="5"/>
  <c r="AY45" i="5"/>
  <c r="AY112" i="5"/>
  <c r="AY109" i="5"/>
  <c r="AY106" i="5"/>
  <c r="AY103" i="5"/>
  <c r="AY24" i="5"/>
  <c r="AY182" i="5"/>
  <c r="AY173" i="5"/>
  <c r="AY100" i="5"/>
  <c r="AY97" i="5"/>
  <c r="AY94" i="5"/>
  <c r="AY91" i="5"/>
  <c r="AY88" i="5"/>
  <c r="AY118" i="5"/>
  <c r="AY114" i="5"/>
  <c r="AY111" i="5"/>
  <c r="AY108" i="5"/>
  <c r="AY105" i="5"/>
  <c r="AY102" i="5"/>
  <c r="AY62" i="5"/>
  <c r="AY58" i="5"/>
  <c r="AY54" i="5"/>
  <c r="AY50" i="5"/>
  <c r="AY126" i="5"/>
  <c r="AY125" i="5"/>
  <c r="AY124" i="5"/>
  <c r="AY123" i="5"/>
  <c r="AY85" i="5"/>
  <c r="AY84" i="5"/>
  <c r="AY83" i="5"/>
  <c r="AY82" i="5"/>
  <c r="AY81" i="5"/>
  <c r="AY80" i="5"/>
  <c r="AY79" i="5"/>
  <c r="AY78" i="5"/>
  <c r="AY77" i="5"/>
  <c r="AY76" i="5"/>
  <c r="AY75" i="5"/>
  <c r="AY74" i="5"/>
  <c r="AY73" i="5"/>
  <c r="AY72" i="5"/>
  <c r="AY71" i="5"/>
  <c r="AY70" i="5"/>
  <c r="AY69" i="5"/>
  <c r="AY68" i="5"/>
  <c r="AY67" i="5"/>
  <c r="AY66" i="5"/>
  <c r="AY122" i="5"/>
  <c r="AY98" i="5"/>
  <c r="AY95" i="5"/>
  <c r="AY92" i="5"/>
  <c r="AY89" i="5"/>
  <c r="AY86" i="5"/>
  <c r="AY29" i="5"/>
  <c r="AY121" i="5"/>
  <c r="AY39" i="5"/>
  <c r="AY119" i="5"/>
  <c r="AY107" i="5"/>
  <c r="AY43" i="5"/>
  <c r="AY51" i="5"/>
  <c r="AY36" i="5"/>
  <c r="AY32" i="5"/>
  <c r="AY117" i="5"/>
  <c r="AY63" i="5"/>
  <c r="AY115" i="5"/>
  <c r="AY113" i="5"/>
  <c r="AY104" i="5"/>
  <c r="AY65" i="5"/>
  <c r="AY61" i="5"/>
  <c r="AY42" i="5"/>
  <c r="AY40" i="5"/>
  <c r="AY110" i="5"/>
  <c r="AY101" i="5"/>
  <c r="AY44" i="5"/>
  <c r="AY38" i="5"/>
  <c r="AY25" i="5"/>
  <c r="BS26" i="5"/>
  <c r="AA42" i="5"/>
  <c r="K48" i="5" a="1"/>
  <c r="K48" i="5" s="1"/>
  <c r="J48" i="5"/>
  <c r="L48" i="5"/>
  <c r="G48" i="5"/>
  <c r="N48" i="5"/>
  <c r="H48" i="5" a="1"/>
  <c r="H48" i="5" s="1"/>
  <c r="BS56" i="5"/>
  <c r="AY59" i="5"/>
  <c r="AM73" i="5"/>
  <c r="S83" i="5"/>
  <c r="AY49" i="5"/>
  <c r="S69" i="5"/>
  <c r="AM83" i="5"/>
  <c r="L98" i="5"/>
  <c r="H98" i="5" a="1"/>
  <c r="H98" i="5" s="1"/>
  <c r="N98" i="5"/>
  <c r="M98" i="5"/>
  <c r="K98" i="5" a="1"/>
  <c r="K98" i="5" s="1"/>
  <c r="J98" i="5"/>
  <c r="G98" i="5"/>
  <c r="N113" i="5"/>
  <c r="L113" i="5"/>
  <c r="H113" i="5" a="1"/>
  <c r="H113" i="5" s="1"/>
  <c r="M113" i="5"/>
  <c r="K113" i="5" a="1"/>
  <c r="K113" i="5" s="1"/>
  <c r="J113" i="5"/>
  <c r="G113" i="5"/>
  <c r="AA118" i="5"/>
  <c r="BC231" i="5"/>
  <c r="BC230" i="5"/>
  <c r="BC229" i="5"/>
  <c r="BC228" i="5"/>
  <c r="BC227" i="5"/>
  <c r="BC226" i="5"/>
  <c r="BC225" i="5"/>
  <c r="BC224" i="5"/>
  <c r="BC223" i="5"/>
  <c r="BC222" i="5"/>
  <c r="BC221" i="5"/>
  <c r="BC220" i="5"/>
  <c r="BC219" i="5"/>
  <c r="BC218" i="5"/>
  <c r="BC217" i="5"/>
  <c r="BC216" i="5"/>
  <c r="BC215" i="5"/>
  <c r="BC214" i="5"/>
  <c r="BC213" i="5"/>
  <c r="BC212" i="5"/>
  <c r="BC211" i="5"/>
  <c r="BC210" i="5"/>
  <c r="BC209" i="5"/>
  <c r="BC208" i="5"/>
  <c r="BC207" i="5"/>
  <c r="BC206" i="5"/>
  <c r="BC205" i="5"/>
  <c r="BC204" i="5"/>
  <c r="BC203" i="5"/>
  <c r="BC202" i="5"/>
  <c r="BC201" i="5"/>
  <c r="BC200" i="5"/>
  <c r="BC199" i="5"/>
  <c r="BC198" i="5"/>
  <c r="BC197" i="5"/>
  <c r="BC196" i="5"/>
  <c r="BC195" i="5"/>
  <c r="BC194" i="5"/>
  <c r="BC193" i="5"/>
  <c r="BC192" i="5"/>
  <c r="BC191" i="5"/>
  <c r="BC190" i="5"/>
  <c r="BC189" i="5"/>
  <c r="BC188" i="5"/>
  <c r="BC187" i="5"/>
  <c r="BC186" i="5"/>
  <c r="BC185" i="5"/>
  <c r="BC184" i="5"/>
  <c r="BC183" i="5"/>
  <c r="BC182" i="5"/>
  <c r="BC181" i="5"/>
  <c r="BC180" i="5"/>
  <c r="BC179" i="5"/>
  <c r="BC178" i="5"/>
  <c r="BC177" i="5"/>
  <c r="BC176" i="5"/>
  <c r="BC175" i="5"/>
  <c r="BC174" i="5"/>
  <c r="BC173" i="5"/>
  <c r="BC172" i="5"/>
  <c r="BC171" i="5"/>
  <c r="BC170" i="5"/>
  <c r="BC169" i="5"/>
  <c r="BC168" i="5"/>
  <c r="BC167" i="5"/>
  <c r="BC166" i="5"/>
  <c r="BC165" i="5"/>
  <c r="BC164" i="5"/>
  <c r="BC163" i="5"/>
  <c r="BC162" i="5"/>
  <c r="BC152" i="5"/>
  <c r="BC148" i="5"/>
  <c r="BC144" i="5"/>
  <c r="BC140" i="5"/>
  <c r="BC136" i="5"/>
  <c r="BC131" i="5"/>
  <c r="BC159" i="5"/>
  <c r="BC156" i="5"/>
  <c r="BC153" i="5"/>
  <c r="BC149" i="5"/>
  <c r="BC145" i="5"/>
  <c r="BC141" i="5"/>
  <c r="BC137" i="5"/>
  <c r="BC126" i="5"/>
  <c r="BC125" i="5"/>
  <c r="BC124" i="5"/>
  <c r="BC123" i="5"/>
  <c r="BC122" i="5"/>
  <c r="BC121" i="5"/>
  <c r="BC120" i="5"/>
  <c r="BC119" i="5"/>
  <c r="BC118" i="5"/>
  <c r="BC117" i="5"/>
  <c r="BC116" i="5"/>
  <c r="BC115" i="5"/>
  <c r="BC114" i="5"/>
  <c r="BC113" i="5"/>
  <c r="BC112" i="5"/>
  <c r="BC111" i="5"/>
  <c r="BC110" i="5"/>
  <c r="BC109" i="5"/>
  <c r="BC108" i="5"/>
  <c r="BC107" i="5"/>
  <c r="BC106" i="5"/>
  <c r="BC105" i="5"/>
  <c r="BC104" i="5"/>
  <c r="BC103" i="5"/>
  <c r="BC102" i="5"/>
  <c r="BC101" i="5"/>
  <c r="BC100" i="5"/>
  <c r="BC99" i="5"/>
  <c r="BC98" i="5"/>
  <c r="BC97" i="5"/>
  <c r="BC96" i="5"/>
  <c r="BC95" i="5"/>
  <c r="BC94" i="5"/>
  <c r="BC93" i="5"/>
  <c r="BC92" i="5"/>
  <c r="BC91" i="5"/>
  <c r="BC90" i="5"/>
  <c r="BC89" i="5"/>
  <c r="BC88" i="5"/>
  <c r="BC87" i="5"/>
  <c r="BC86" i="5"/>
  <c r="BC160" i="5"/>
  <c r="BC157" i="5"/>
  <c r="BC154" i="5"/>
  <c r="BC150" i="5"/>
  <c r="BC146" i="5"/>
  <c r="BC142" i="5"/>
  <c r="BC138" i="5"/>
  <c r="BC134" i="5"/>
  <c r="BC128" i="5"/>
  <c r="BC129" i="5"/>
  <c r="BC161" i="5"/>
  <c r="BC158" i="5"/>
  <c r="BC155" i="5"/>
  <c r="BC130" i="5"/>
  <c r="BC147" i="5"/>
  <c r="BC45" i="5"/>
  <c r="BC63" i="5"/>
  <c r="BC59" i="5"/>
  <c r="BC55" i="5"/>
  <c r="BC51" i="5"/>
  <c r="BC44" i="5"/>
  <c r="BC40" i="5"/>
  <c r="BC36" i="5"/>
  <c r="BC32" i="5"/>
  <c r="BC29" i="5"/>
  <c r="BC18" i="5" s="1"/>
  <c r="BB18" i="5" s="1"/>
  <c r="BC143" i="5"/>
  <c r="BC135" i="5"/>
  <c r="BC62" i="5"/>
  <c r="BC58" i="5"/>
  <c r="BC54" i="5"/>
  <c r="BC50" i="5"/>
  <c r="BC43" i="5"/>
  <c r="BC39" i="5"/>
  <c r="BC132" i="5"/>
  <c r="BC85" i="5"/>
  <c r="BC84" i="5"/>
  <c r="BC83" i="5"/>
  <c r="BC82" i="5"/>
  <c r="BC81" i="5"/>
  <c r="BC80" i="5"/>
  <c r="BC79" i="5"/>
  <c r="BC78" i="5"/>
  <c r="BC77" i="5"/>
  <c r="BC76" i="5"/>
  <c r="BC75" i="5"/>
  <c r="BC74" i="5"/>
  <c r="BC73" i="5"/>
  <c r="BC72" i="5"/>
  <c r="BC71" i="5"/>
  <c r="BC70" i="5"/>
  <c r="BC69" i="5"/>
  <c r="BC68" i="5"/>
  <c r="BC67" i="5"/>
  <c r="BC66" i="5"/>
  <c r="BC151" i="5"/>
  <c r="BC139" i="5"/>
  <c r="BC127" i="5"/>
  <c r="BC65" i="5"/>
  <c r="BC61" i="5"/>
  <c r="BC57" i="5"/>
  <c r="BC53" i="5"/>
  <c r="BC133" i="5"/>
  <c r="BC64" i="5"/>
  <c r="BC60" i="5"/>
  <c r="BC56" i="5"/>
  <c r="BC52" i="5"/>
  <c r="BC48" i="5"/>
  <c r="BC47" i="5"/>
  <c r="BC46" i="5"/>
  <c r="BC41" i="5"/>
  <c r="BC37" i="5"/>
  <c r="BC33" i="5"/>
  <c r="BC35" i="5"/>
  <c r="BC49" i="5"/>
  <c r="BO37" i="5"/>
  <c r="BO38" i="5"/>
  <c r="J40" i="5"/>
  <c r="M40" i="5"/>
  <c r="AA41" i="5"/>
  <c r="BC42" i="5"/>
  <c r="BS44" i="5"/>
  <c r="S48" i="5"/>
  <c r="AM69" i="5"/>
  <c r="S79" i="5"/>
  <c r="AA46" i="5"/>
  <c r="AM58" i="5"/>
  <c r="AA61" i="5"/>
  <c r="AM79" i="5"/>
  <c r="AM40" i="5"/>
  <c r="K52" i="5" a="1"/>
  <c r="K52" i="5" s="1"/>
  <c r="J52" i="5"/>
  <c r="G52" i="5"/>
  <c r="L52" i="5"/>
  <c r="N52" i="5"/>
  <c r="H52" i="5" a="1"/>
  <c r="H52" i="5" s="1"/>
  <c r="AY53" i="5"/>
  <c r="S75" i="5"/>
  <c r="AM192" i="5"/>
  <c r="AM184" i="5"/>
  <c r="AM178" i="5"/>
  <c r="AM172" i="5"/>
  <c r="AM166" i="5"/>
  <c r="AM226" i="5"/>
  <c r="AM220" i="5"/>
  <c r="AM214" i="5"/>
  <c r="AM208" i="5"/>
  <c r="AM202" i="5"/>
  <c r="AM196" i="5"/>
  <c r="AM189" i="5"/>
  <c r="AM185" i="5"/>
  <c r="AM179" i="5"/>
  <c r="AM173" i="5"/>
  <c r="AM231" i="5"/>
  <c r="AM225" i="5"/>
  <c r="AM219" i="5"/>
  <c r="AM213" i="5"/>
  <c r="AM207" i="5"/>
  <c r="AM201" i="5"/>
  <c r="AM195" i="5"/>
  <c r="AM161" i="5"/>
  <c r="AM160" i="5"/>
  <c r="AM159" i="5"/>
  <c r="AM158" i="5"/>
  <c r="AM157" i="5"/>
  <c r="AM156" i="5"/>
  <c r="AM155" i="5"/>
  <c r="AM154" i="5"/>
  <c r="AM153" i="5"/>
  <c r="AM152" i="5"/>
  <c r="AM151" i="5"/>
  <c r="AM150" i="5"/>
  <c r="AM149" i="5"/>
  <c r="AM148" i="5"/>
  <c r="AM147" i="5"/>
  <c r="AM146" i="5"/>
  <c r="AM145" i="5"/>
  <c r="AM144" i="5"/>
  <c r="AM143" i="5"/>
  <c r="AM142" i="5"/>
  <c r="AM141" i="5"/>
  <c r="AM140" i="5"/>
  <c r="AM139" i="5"/>
  <c r="AM138" i="5"/>
  <c r="AM137" i="5"/>
  <c r="AM136" i="5"/>
  <c r="AM135" i="5"/>
  <c r="AM191" i="5"/>
  <c r="AM186" i="5"/>
  <c r="AM180" i="5"/>
  <c r="AM174" i="5"/>
  <c r="AM230" i="5"/>
  <c r="AM224" i="5"/>
  <c r="AM218" i="5"/>
  <c r="AM212" i="5"/>
  <c r="AM187" i="5"/>
  <c r="AM181" i="5"/>
  <c r="AM175" i="5"/>
  <c r="AM169" i="5"/>
  <c r="AM163" i="5"/>
  <c r="AM228" i="5"/>
  <c r="AM222" i="5"/>
  <c r="AM216" i="5"/>
  <c r="AM210" i="5"/>
  <c r="AM204" i="5"/>
  <c r="AM198" i="5"/>
  <c r="AM227" i="5"/>
  <c r="AM221" i="5"/>
  <c r="AM215" i="5"/>
  <c r="AM209" i="5"/>
  <c r="AM203" i="5"/>
  <c r="AM197" i="5"/>
  <c r="AM182" i="5"/>
  <c r="AM129" i="5"/>
  <c r="AM229" i="5"/>
  <c r="AM199" i="5"/>
  <c r="AM168" i="5"/>
  <c r="AM223" i="5"/>
  <c r="AM183" i="5"/>
  <c r="AM130" i="5"/>
  <c r="AM217" i="5"/>
  <c r="AM211" i="5"/>
  <c r="AM200" i="5"/>
  <c r="AM177" i="5"/>
  <c r="AM176" i="5"/>
  <c r="AM131" i="5"/>
  <c r="AM171" i="5"/>
  <c r="AM165" i="5"/>
  <c r="AM190" i="5"/>
  <c r="AM162" i="5"/>
  <c r="AM132" i="5"/>
  <c r="AM193" i="5"/>
  <c r="AM170" i="5"/>
  <c r="AM205" i="5"/>
  <c r="AM167" i="5"/>
  <c r="AM133" i="5"/>
  <c r="AM127" i="5"/>
  <c r="AM126" i="5"/>
  <c r="AM125" i="5"/>
  <c r="AM124" i="5"/>
  <c r="AM123" i="5"/>
  <c r="AM122" i="5"/>
  <c r="AM121" i="5"/>
  <c r="AM120" i="5"/>
  <c r="AM119" i="5"/>
  <c r="AM118" i="5"/>
  <c r="AM117" i="5"/>
  <c r="AM116" i="5"/>
  <c r="AM115" i="5"/>
  <c r="AM194" i="5"/>
  <c r="AM188" i="5"/>
  <c r="AM164" i="5"/>
  <c r="AM206" i="5"/>
  <c r="AM134" i="5"/>
  <c r="AM65" i="5"/>
  <c r="AM61" i="5"/>
  <c r="AM57" i="5"/>
  <c r="AM53" i="5"/>
  <c r="AM49" i="5"/>
  <c r="AM42" i="5"/>
  <c r="AM38" i="5"/>
  <c r="AM34" i="5"/>
  <c r="AM113" i="5"/>
  <c r="AM110" i="5"/>
  <c r="AM107" i="5"/>
  <c r="AM104" i="5"/>
  <c r="AM101" i="5"/>
  <c r="AM112" i="5"/>
  <c r="AM109" i="5"/>
  <c r="AM106" i="5"/>
  <c r="AM103" i="5"/>
  <c r="AM63" i="5"/>
  <c r="AM59" i="5"/>
  <c r="AM55" i="5"/>
  <c r="AM51" i="5"/>
  <c r="AM100" i="5"/>
  <c r="AM97" i="5"/>
  <c r="AM94" i="5"/>
  <c r="AM91" i="5"/>
  <c r="AM88" i="5"/>
  <c r="AM98" i="5"/>
  <c r="AM95" i="5"/>
  <c r="AM92" i="5"/>
  <c r="AM89" i="5"/>
  <c r="AM86" i="5"/>
  <c r="AM114" i="5"/>
  <c r="AM105" i="5"/>
  <c r="AM99" i="5"/>
  <c r="AM90" i="5"/>
  <c r="AM56" i="5"/>
  <c r="AM54" i="5"/>
  <c r="AM44" i="5"/>
  <c r="AM62" i="5"/>
  <c r="AM84" i="5"/>
  <c r="AM82" i="5"/>
  <c r="AM80" i="5"/>
  <c r="AM78" i="5"/>
  <c r="AM76" i="5"/>
  <c r="AM74" i="5"/>
  <c r="AM72" i="5"/>
  <c r="AM70" i="5"/>
  <c r="AM68" i="5"/>
  <c r="AM66" i="5"/>
  <c r="AM48" i="5"/>
  <c r="AM29" i="5"/>
  <c r="AM111" i="5"/>
  <c r="AM102" i="5"/>
  <c r="AM93" i="5"/>
  <c r="AM52" i="5"/>
  <c r="AM41" i="5"/>
  <c r="AM35" i="5"/>
  <c r="AM26" i="5"/>
  <c r="AM47" i="5"/>
  <c r="AM39" i="5"/>
  <c r="AM43" i="5"/>
  <c r="AM128" i="5"/>
  <c r="AM108" i="5"/>
  <c r="AM96" i="5"/>
  <c r="AM87" i="5"/>
  <c r="AM64" i="5"/>
  <c r="AM60" i="5"/>
  <c r="M52" i="5"/>
  <c r="AY55" i="5"/>
  <c r="AM75" i="5"/>
  <c r="S85" i="5"/>
  <c r="L89" i="5"/>
  <c r="H89" i="5" a="1"/>
  <c r="H89" i="5" s="1"/>
  <c r="N89" i="5"/>
  <c r="M89" i="5"/>
  <c r="K89" i="5" a="1"/>
  <c r="K89" i="5" s="1"/>
  <c r="J89" i="5"/>
  <c r="G89" i="5"/>
  <c r="AU34" i="5"/>
  <c r="BG35" i="5"/>
  <c r="AE45" i="5"/>
  <c r="L45" i="5" s="1"/>
  <c r="AA49" i="5"/>
  <c r="AU53" i="5"/>
  <c r="AU54" i="5"/>
  <c r="AU55" i="5"/>
  <c r="BG56" i="5"/>
  <c r="BG88" i="5"/>
  <c r="BK90" i="5"/>
  <c r="AQ92" i="5"/>
  <c r="BG97" i="5"/>
  <c r="BK99" i="5"/>
  <c r="AU103" i="5"/>
  <c r="AU112" i="5"/>
  <c r="AE126" i="5"/>
  <c r="L187" i="5"/>
  <c r="N187" i="5"/>
  <c r="M187" i="5"/>
  <c r="K187" i="5" a="1"/>
  <c r="K187" i="5" s="1"/>
  <c r="J187" i="5"/>
  <c r="H187" i="5" a="1"/>
  <c r="H187" i="5" s="1"/>
  <c r="G187" i="5"/>
  <c r="AU25" i="5"/>
  <c r="BG27" i="5"/>
  <c r="AU28" i="5"/>
  <c r="AU33" i="5"/>
  <c r="BG34" i="5"/>
  <c r="BG37" i="5"/>
  <c r="BK38" i="5"/>
  <c r="M44" i="5"/>
  <c r="J44" i="5"/>
  <c r="BK45" i="5"/>
  <c r="AQ50" i="5"/>
  <c r="AA51" i="5"/>
  <c r="AU57" i="5"/>
  <c r="AU58" i="5"/>
  <c r="AU59" i="5"/>
  <c r="AQ67" i="5"/>
  <c r="AQ69" i="5"/>
  <c r="AQ71" i="5"/>
  <c r="AQ73" i="5"/>
  <c r="AQ75" i="5"/>
  <c r="AQ77" i="5"/>
  <c r="AQ79" i="5"/>
  <c r="AQ81" i="5"/>
  <c r="AQ83" i="5"/>
  <c r="AQ85" i="5"/>
  <c r="AA94" i="5"/>
  <c r="AA104" i="5"/>
  <c r="AA113" i="5"/>
  <c r="AA125" i="5"/>
  <c r="BK87" i="5"/>
  <c r="AQ89" i="5"/>
  <c r="BG94" i="5"/>
  <c r="BK96" i="5"/>
  <c r="AQ98" i="5"/>
  <c r="AU106" i="5"/>
  <c r="AE125" i="5"/>
  <c r="L172" i="5"/>
  <c r="H172" i="5" a="1"/>
  <c r="H172" i="5" s="1"/>
  <c r="G172" i="5"/>
  <c r="N172" i="5"/>
  <c r="M172" i="5"/>
  <c r="K172" i="5" a="1"/>
  <c r="K172" i="5" s="1"/>
  <c r="J172" i="5"/>
  <c r="BG46" i="5"/>
  <c r="BG50" i="5"/>
  <c r="BG57" i="5"/>
  <c r="BK58" i="5"/>
  <c r="AA63" i="5"/>
  <c r="G66" i="5"/>
  <c r="N66" i="5"/>
  <c r="M66" i="5"/>
  <c r="L66" i="5"/>
  <c r="K66" i="5" a="1"/>
  <c r="K66" i="5" s="1"/>
  <c r="H66" i="5" a="1"/>
  <c r="H66" i="5" s="1"/>
  <c r="G68" i="5"/>
  <c r="N68" i="5"/>
  <c r="M68" i="5"/>
  <c r="L68" i="5"/>
  <c r="K68" i="5" a="1"/>
  <c r="K68" i="5" s="1"/>
  <c r="H68" i="5" a="1"/>
  <c r="H68" i="5" s="1"/>
  <c r="G70" i="5"/>
  <c r="N70" i="5"/>
  <c r="M70" i="5"/>
  <c r="L70" i="5"/>
  <c r="K70" i="5" a="1"/>
  <c r="K70" i="5" s="1"/>
  <c r="H70" i="5" a="1"/>
  <c r="H70" i="5" s="1"/>
  <c r="G72" i="5"/>
  <c r="N72" i="5"/>
  <c r="M72" i="5"/>
  <c r="L72" i="5"/>
  <c r="K72" i="5" a="1"/>
  <c r="K72" i="5" s="1"/>
  <c r="H72" i="5" a="1"/>
  <c r="H72" i="5" s="1"/>
  <c r="G74" i="5"/>
  <c r="N74" i="5"/>
  <c r="M74" i="5"/>
  <c r="L74" i="5"/>
  <c r="K74" i="5" a="1"/>
  <c r="K74" i="5" s="1"/>
  <c r="H74" i="5" a="1"/>
  <c r="H74" i="5" s="1"/>
  <c r="G76" i="5"/>
  <c r="N76" i="5"/>
  <c r="M76" i="5"/>
  <c r="L76" i="5"/>
  <c r="K76" i="5" a="1"/>
  <c r="K76" i="5" s="1"/>
  <c r="H76" i="5" a="1"/>
  <c r="H76" i="5" s="1"/>
  <c r="G78" i="5"/>
  <c r="N78" i="5"/>
  <c r="M78" i="5"/>
  <c r="L78" i="5"/>
  <c r="K78" i="5" a="1"/>
  <c r="K78" i="5" s="1"/>
  <c r="H78" i="5" a="1"/>
  <c r="H78" i="5" s="1"/>
  <c r="G80" i="5"/>
  <c r="N80" i="5"/>
  <c r="M80" i="5"/>
  <c r="L80" i="5"/>
  <c r="K80" i="5" a="1"/>
  <c r="K80" i="5" s="1"/>
  <c r="H80" i="5" a="1"/>
  <c r="H80" i="5" s="1"/>
  <c r="G82" i="5"/>
  <c r="N82" i="5"/>
  <c r="M82" i="5"/>
  <c r="L82" i="5"/>
  <c r="K82" i="5" a="1"/>
  <c r="K82" i="5" s="1"/>
  <c r="H82" i="5" a="1"/>
  <c r="H82" i="5" s="1"/>
  <c r="G84" i="5"/>
  <c r="N84" i="5"/>
  <c r="M84" i="5"/>
  <c r="L84" i="5"/>
  <c r="K84" i="5" a="1"/>
  <c r="K84" i="5" s="1"/>
  <c r="H84" i="5" a="1"/>
  <c r="H84" i="5" s="1"/>
  <c r="G86" i="5"/>
  <c r="N86" i="5"/>
  <c r="M86" i="5"/>
  <c r="L86" i="5"/>
  <c r="K86" i="5" a="1"/>
  <c r="K86" i="5" s="1"/>
  <c r="H86" i="5" a="1"/>
  <c r="H86" i="5" s="1"/>
  <c r="AU89" i="5"/>
  <c r="AU98" i="5"/>
  <c r="BG104" i="5"/>
  <c r="BG113" i="5"/>
  <c r="AU117" i="5"/>
  <c r="AQ122" i="5"/>
  <c r="BG128" i="5"/>
  <c r="BG25" i="5"/>
  <c r="BG28" i="5"/>
  <c r="AE29" i="5"/>
  <c r="AU32" i="5"/>
  <c r="AU36" i="5"/>
  <c r="BK42" i="5"/>
  <c r="AQ43" i="5"/>
  <c r="H45" i="5" a="1"/>
  <c r="H45" i="5" s="1"/>
  <c r="M45" i="5"/>
  <c r="BK46" i="5"/>
  <c r="AA48" i="5"/>
  <c r="BK50" i="5"/>
  <c r="AU51" i="5"/>
  <c r="G54" i="5"/>
  <c r="L54" i="5"/>
  <c r="K54" i="5" a="1"/>
  <c r="K54" i="5" s="1"/>
  <c r="J54" i="5"/>
  <c r="K56" i="5" a="1"/>
  <c r="K56" i="5" s="1"/>
  <c r="J56" i="5"/>
  <c r="G56" i="5"/>
  <c r="L56" i="5"/>
  <c r="G62" i="5"/>
  <c r="M62" i="5"/>
  <c r="L62" i="5"/>
  <c r="K62" i="5" a="1"/>
  <c r="K62" i="5" s="1"/>
  <c r="J62" i="5"/>
  <c r="J66" i="5"/>
  <c r="J68" i="5"/>
  <c r="J70" i="5"/>
  <c r="J72" i="5"/>
  <c r="J74" i="5"/>
  <c r="J76" i="5"/>
  <c r="J78" i="5"/>
  <c r="J80" i="5"/>
  <c r="J82" i="5"/>
  <c r="J84" i="5"/>
  <c r="J86" i="5"/>
  <c r="L95" i="5"/>
  <c r="H95" i="5" a="1"/>
  <c r="H95" i="5" s="1"/>
  <c r="N95" i="5"/>
  <c r="M95" i="5"/>
  <c r="K95" i="5" a="1"/>
  <c r="K95" i="5" s="1"/>
  <c r="J95" i="5"/>
  <c r="G95" i="5"/>
  <c r="AE102" i="5"/>
  <c r="N107" i="5"/>
  <c r="L107" i="5"/>
  <c r="H107" i="5" a="1"/>
  <c r="H107" i="5" s="1"/>
  <c r="M107" i="5"/>
  <c r="K107" i="5" a="1"/>
  <c r="K107" i="5" s="1"/>
  <c r="J107" i="5"/>
  <c r="G107" i="5"/>
  <c r="AE111" i="5"/>
  <c r="AU122" i="5"/>
  <c r="AA205" i="5"/>
  <c r="AA24" i="5"/>
  <c r="BK25" i="5"/>
  <c r="AA27" i="5"/>
  <c r="BK28" i="5"/>
  <c r="J32" i="5"/>
  <c r="AU43" i="5"/>
  <c r="AA44" i="5"/>
  <c r="AA91" i="5"/>
  <c r="AA100" i="5"/>
  <c r="AA107" i="5"/>
  <c r="AE127" i="5"/>
  <c r="AA228" i="5"/>
  <c r="AA222" i="5"/>
  <c r="AA216" i="5"/>
  <c r="AA210" i="5"/>
  <c r="AA204" i="5"/>
  <c r="AA198" i="5"/>
  <c r="AA183" i="5"/>
  <c r="AA227" i="5"/>
  <c r="AA221" i="5"/>
  <c r="AA215" i="5"/>
  <c r="AA209" i="5"/>
  <c r="AA203" i="5"/>
  <c r="AA197" i="5"/>
  <c r="AA192" i="5"/>
  <c r="AA184" i="5"/>
  <c r="AA178" i="5"/>
  <c r="AA172" i="5"/>
  <c r="AA166" i="5"/>
  <c r="AA226" i="5"/>
  <c r="AA220" i="5"/>
  <c r="AA214" i="5"/>
  <c r="AA208" i="5"/>
  <c r="AA202" i="5"/>
  <c r="AA196" i="5"/>
  <c r="AA231" i="5"/>
  <c r="AA225" i="5"/>
  <c r="AA219" i="5"/>
  <c r="AA213" i="5"/>
  <c r="AA207" i="5"/>
  <c r="AA201" i="5"/>
  <c r="AA195" i="5"/>
  <c r="AA161" i="5"/>
  <c r="AA160" i="5"/>
  <c r="AA159" i="5"/>
  <c r="AA158" i="5"/>
  <c r="AA157" i="5"/>
  <c r="AA156" i="5"/>
  <c r="AA155" i="5"/>
  <c r="AA187" i="5"/>
  <c r="AA181" i="5"/>
  <c r="AA193" i="5"/>
  <c r="AA169" i="5"/>
  <c r="AA164" i="5"/>
  <c r="AA154" i="5"/>
  <c r="AA150" i="5"/>
  <c r="AA146" i="5"/>
  <c r="AA142" i="5"/>
  <c r="AA138" i="5"/>
  <c r="AA206" i="5"/>
  <c r="AA173" i="5"/>
  <c r="AA134" i="5"/>
  <c r="AA128" i="5"/>
  <c r="AA189" i="5"/>
  <c r="AA182" i="5"/>
  <c r="AA229" i="5"/>
  <c r="AA199" i="5"/>
  <c r="AA168" i="5"/>
  <c r="AA223" i="5"/>
  <c r="AA186" i="5"/>
  <c r="AA163" i="5"/>
  <c r="AA217" i="5"/>
  <c r="AA211" i="5"/>
  <c r="AA200" i="5"/>
  <c r="AA177" i="5"/>
  <c r="AA152" i="5"/>
  <c r="AA148" i="5"/>
  <c r="AA144" i="5"/>
  <c r="AA140" i="5"/>
  <c r="AA136" i="5"/>
  <c r="AA230" i="5"/>
  <c r="AA185" i="5"/>
  <c r="AA180" i="5"/>
  <c r="AA176" i="5"/>
  <c r="AA175" i="5"/>
  <c r="AA174" i="5"/>
  <c r="AA171" i="5"/>
  <c r="AA165" i="5"/>
  <c r="AA131" i="5"/>
  <c r="AA224" i="5"/>
  <c r="AA190" i="5"/>
  <c r="AA179" i="5"/>
  <c r="AA162" i="5"/>
  <c r="AA218" i="5"/>
  <c r="AA191" i="5"/>
  <c r="AA153" i="5"/>
  <c r="AA149" i="5"/>
  <c r="AA145" i="5"/>
  <c r="AA141" i="5"/>
  <c r="AA137" i="5"/>
  <c r="AA132" i="5"/>
  <c r="AA194" i="5"/>
  <c r="AA188" i="5"/>
  <c r="AA133" i="5"/>
  <c r="AA127" i="5"/>
  <c r="AA122" i="5"/>
  <c r="AA62" i="5"/>
  <c r="AA58" i="5"/>
  <c r="AA54" i="5"/>
  <c r="AA50" i="5"/>
  <c r="AA43" i="5"/>
  <c r="AA39" i="5"/>
  <c r="AA35" i="5"/>
  <c r="AA170" i="5"/>
  <c r="AA147" i="5"/>
  <c r="AA121" i="5"/>
  <c r="AA117" i="5"/>
  <c r="AA98" i="5"/>
  <c r="AA95" i="5"/>
  <c r="AA92" i="5"/>
  <c r="AA89" i="5"/>
  <c r="AA86" i="5"/>
  <c r="AA85" i="5"/>
  <c r="AA84" i="5"/>
  <c r="AA83" i="5"/>
  <c r="AA82" i="5"/>
  <c r="AA81" i="5"/>
  <c r="AA80" i="5"/>
  <c r="AA79" i="5"/>
  <c r="AA78" i="5"/>
  <c r="AA77" i="5"/>
  <c r="AA76" i="5"/>
  <c r="AA75" i="5"/>
  <c r="AA74" i="5"/>
  <c r="AA73" i="5"/>
  <c r="AA72" i="5"/>
  <c r="AA71" i="5"/>
  <c r="AA70" i="5"/>
  <c r="AA69" i="5"/>
  <c r="AA68" i="5"/>
  <c r="AA67" i="5"/>
  <c r="AA66" i="5"/>
  <c r="AA129" i="5"/>
  <c r="AA167" i="5"/>
  <c r="AA120" i="5"/>
  <c r="AA116" i="5"/>
  <c r="AA143" i="5"/>
  <c r="AA135" i="5"/>
  <c r="AA99" i="5"/>
  <c r="AA96" i="5"/>
  <c r="AA93" i="5"/>
  <c r="AA90" i="5"/>
  <c r="AA87" i="5"/>
  <c r="AA212" i="5"/>
  <c r="AA64" i="5"/>
  <c r="AA60" i="5"/>
  <c r="AA56" i="5"/>
  <c r="AA52" i="5"/>
  <c r="AA130" i="5"/>
  <c r="AA119" i="5"/>
  <c r="AA115" i="5"/>
  <c r="AA112" i="5"/>
  <c r="AA109" i="5"/>
  <c r="AA106" i="5"/>
  <c r="AA103" i="5"/>
  <c r="AA151" i="5"/>
  <c r="AA123" i="5"/>
  <c r="AA114" i="5"/>
  <c r="AA111" i="5"/>
  <c r="AA108" i="5"/>
  <c r="AA105" i="5"/>
  <c r="AA102" i="5"/>
  <c r="AQ226" i="5"/>
  <c r="AQ220" i="5"/>
  <c r="AQ214" i="5"/>
  <c r="AQ208" i="5"/>
  <c r="AQ202" i="5"/>
  <c r="AQ196" i="5"/>
  <c r="AQ189" i="5"/>
  <c r="AQ185" i="5"/>
  <c r="AQ179" i="5"/>
  <c r="AQ231" i="5"/>
  <c r="AQ225" i="5"/>
  <c r="AQ219" i="5"/>
  <c r="AQ213" i="5"/>
  <c r="AQ207" i="5"/>
  <c r="AQ201" i="5"/>
  <c r="AQ195" i="5"/>
  <c r="AQ191" i="5"/>
  <c r="AQ186" i="5"/>
  <c r="AQ180" i="5"/>
  <c r="AQ174" i="5"/>
  <c r="AQ168" i="5"/>
  <c r="AQ162" i="5"/>
  <c r="AQ230" i="5"/>
  <c r="AQ224" i="5"/>
  <c r="AQ218" i="5"/>
  <c r="AQ212" i="5"/>
  <c r="AQ206" i="5"/>
  <c r="AQ200" i="5"/>
  <c r="AQ194" i="5"/>
  <c r="AQ229" i="5"/>
  <c r="AQ223" i="5"/>
  <c r="AQ217" i="5"/>
  <c r="AQ211" i="5"/>
  <c r="AQ205" i="5"/>
  <c r="AQ199" i="5"/>
  <c r="AQ183" i="5"/>
  <c r="AQ177" i="5"/>
  <c r="AQ192" i="5"/>
  <c r="AQ210" i="5"/>
  <c r="AQ203" i="5"/>
  <c r="AQ166" i="5"/>
  <c r="AQ151" i="5"/>
  <c r="AQ147" i="5"/>
  <c r="AQ143" i="5"/>
  <c r="AQ139" i="5"/>
  <c r="AQ135" i="5"/>
  <c r="AQ163" i="5"/>
  <c r="AQ161" i="5"/>
  <c r="AQ158" i="5"/>
  <c r="AQ155" i="5"/>
  <c r="AQ130" i="5"/>
  <c r="AQ172" i="5"/>
  <c r="AQ176" i="5"/>
  <c r="AQ204" i="5"/>
  <c r="AQ175" i="5"/>
  <c r="AQ171" i="5"/>
  <c r="AQ165" i="5"/>
  <c r="AQ227" i="5"/>
  <c r="AQ197" i="5"/>
  <c r="AQ190" i="5"/>
  <c r="AQ187" i="5"/>
  <c r="AQ184" i="5"/>
  <c r="AQ159" i="5"/>
  <c r="AQ156" i="5"/>
  <c r="AQ221" i="5"/>
  <c r="AQ193" i="5"/>
  <c r="AQ178" i="5"/>
  <c r="AQ170" i="5"/>
  <c r="AQ153" i="5"/>
  <c r="AQ149" i="5"/>
  <c r="AQ145" i="5"/>
  <c r="AQ141" i="5"/>
  <c r="AQ137" i="5"/>
  <c r="AQ215" i="5"/>
  <c r="AQ167" i="5"/>
  <c r="AQ133" i="5"/>
  <c r="AQ127" i="5"/>
  <c r="AQ126" i="5"/>
  <c r="AQ125" i="5"/>
  <c r="AQ124" i="5"/>
  <c r="AQ209" i="5"/>
  <c r="AQ188" i="5"/>
  <c r="AQ181" i="5"/>
  <c r="AQ164" i="5"/>
  <c r="AQ228" i="5"/>
  <c r="AQ198" i="5"/>
  <c r="AQ169" i="5"/>
  <c r="AQ160" i="5"/>
  <c r="AQ157" i="5"/>
  <c r="AQ154" i="5"/>
  <c r="AQ150" i="5"/>
  <c r="AQ146" i="5"/>
  <c r="AQ142" i="5"/>
  <c r="AQ138" i="5"/>
  <c r="AQ134" i="5"/>
  <c r="AQ128" i="5"/>
  <c r="AQ216" i="5"/>
  <c r="AQ182" i="5"/>
  <c r="AQ173" i="5"/>
  <c r="AQ129" i="5"/>
  <c r="AQ140" i="5"/>
  <c r="AQ131" i="5"/>
  <c r="AQ113" i="5"/>
  <c r="AQ110" i="5"/>
  <c r="AQ107" i="5"/>
  <c r="AQ104" i="5"/>
  <c r="AQ101" i="5"/>
  <c r="AQ28" i="5"/>
  <c r="AQ222" i="5"/>
  <c r="AQ120" i="5"/>
  <c r="AQ116" i="5"/>
  <c r="AQ99" i="5"/>
  <c r="AQ96" i="5"/>
  <c r="AQ93" i="5"/>
  <c r="AQ90" i="5"/>
  <c r="AQ87" i="5"/>
  <c r="AQ64" i="5"/>
  <c r="AQ60" i="5"/>
  <c r="AQ56" i="5"/>
  <c r="AQ52" i="5"/>
  <c r="AQ48" i="5"/>
  <c r="AQ47" i="5"/>
  <c r="AQ46" i="5"/>
  <c r="AQ41" i="5"/>
  <c r="AQ37" i="5"/>
  <c r="AQ33" i="5"/>
  <c r="AQ26" i="5"/>
  <c r="AQ148" i="5"/>
  <c r="AQ112" i="5"/>
  <c r="AQ109" i="5"/>
  <c r="AQ106" i="5"/>
  <c r="AQ103" i="5"/>
  <c r="AQ119" i="5"/>
  <c r="AQ115" i="5"/>
  <c r="AQ63" i="5"/>
  <c r="AQ59" i="5"/>
  <c r="AQ55" i="5"/>
  <c r="AQ51" i="5"/>
  <c r="AQ44" i="5"/>
  <c r="AQ40" i="5"/>
  <c r="AQ100" i="5"/>
  <c r="AQ97" i="5"/>
  <c r="AQ94" i="5"/>
  <c r="AQ91" i="5"/>
  <c r="AQ88" i="5"/>
  <c r="AQ136" i="5"/>
  <c r="AQ132" i="5"/>
  <c r="AQ144" i="5"/>
  <c r="AQ118" i="5"/>
  <c r="AQ114" i="5"/>
  <c r="AQ111" i="5"/>
  <c r="AQ108" i="5"/>
  <c r="AQ105" i="5"/>
  <c r="AQ102" i="5"/>
  <c r="AQ62" i="5"/>
  <c r="AQ58" i="5"/>
  <c r="AQ54" i="5"/>
  <c r="AQ121" i="5"/>
  <c r="AQ117" i="5"/>
  <c r="AQ65" i="5"/>
  <c r="AQ61" i="5"/>
  <c r="AQ57" i="5"/>
  <c r="AQ53" i="5"/>
  <c r="AQ49" i="5"/>
  <c r="AQ42" i="5"/>
  <c r="AQ38" i="5"/>
  <c r="AQ34" i="5"/>
  <c r="BG231" i="5"/>
  <c r="BG230" i="5"/>
  <c r="BG229" i="5"/>
  <c r="BG228" i="5"/>
  <c r="BG227" i="5"/>
  <c r="BG226" i="5"/>
  <c r="BG225" i="5"/>
  <c r="BG224" i="5"/>
  <c r="BG223" i="5"/>
  <c r="BG222" i="5"/>
  <c r="BG221" i="5"/>
  <c r="BG220" i="5"/>
  <c r="BG219" i="5"/>
  <c r="BG218" i="5"/>
  <c r="BG217" i="5"/>
  <c r="BG216" i="5"/>
  <c r="BG215" i="5"/>
  <c r="BG214" i="5"/>
  <c r="BG213" i="5"/>
  <c r="BG212" i="5"/>
  <c r="BG211" i="5"/>
  <c r="BG210" i="5"/>
  <c r="BG209" i="5"/>
  <c r="BG208" i="5"/>
  <c r="BG207" i="5"/>
  <c r="BG206" i="5"/>
  <c r="BG205" i="5"/>
  <c r="BG204" i="5"/>
  <c r="BG203" i="5"/>
  <c r="BG202" i="5"/>
  <c r="BG201" i="5"/>
  <c r="BG200" i="5"/>
  <c r="BG199" i="5"/>
  <c r="BG198" i="5"/>
  <c r="BG197" i="5"/>
  <c r="BG196" i="5"/>
  <c r="BG195" i="5"/>
  <c r="BG194" i="5"/>
  <c r="BG193" i="5"/>
  <c r="BG192" i="5"/>
  <c r="BG191" i="5"/>
  <c r="BG190" i="5"/>
  <c r="BG186" i="5"/>
  <c r="BG180" i="5"/>
  <c r="BG174" i="5"/>
  <c r="BG168" i="5"/>
  <c r="BG162" i="5"/>
  <c r="BG187" i="5"/>
  <c r="BG181" i="5"/>
  <c r="BG175" i="5"/>
  <c r="BG169" i="5"/>
  <c r="BG182" i="5"/>
  <c r="BG176" i="5"/>
  <c r="BG183" i="5"/>
  <c r="BG177" i="5"/>
  <c r="BG171" i="5"/>
  <c r="BG165" i="5"/>
  <c r="BG152" i="5"/>
  <c r="BG148" i="5"/>
  <c r="BG144" i="5"/>
  <c r="BG140" i="5"/>
  <c r="BG136" i="5"/>
  <c r="BG131" i="5"/>
  <c r="BG189" i="5"/>
  <c r="BG159" i="5"/>
  <c r="BG156" i="5"/>
  <c r="BG132" i="5"/>
  <c r="BG184" i="5"/>
  <c r="BG178" i="5"/>
  <c r="BG170" i="5"/>
  <c r="BG133" i="5"/>
  <c r="BG127" i="5"/>
  <c r="BG185" i="5"/>
  <c r="BG167" i="5"/>
  <c r="BG179" i="5"/>
  <c r="BG164" i="5"/>
  <c r="BG160" i="5"/>
  <c r="BG157" i="5"/>
  <c r="BG154" i="5"/>
  <c r="BG150" i="5"/>
  <c r="BG146" i="5"/>
  <c r="BG142" i="5"/>
  <c r="BG138" i="5"/>
  <c r="BG134" i="5"/>
  <c r="BG188" i="5"/>
  <c r="BG129" i="5"/>
  <c r="BG173" i="5"/>
  <c r="BG166" i="5"/>
  <c r="BG151" i="5"/>
  <c r="BG147" i="5"/>
  <c r="BG143" i="5"/>
  <c r="BG139" i="5"/>
  <c r="BG135" i="5"/>
  <c r="BG172" i="5"/>
  <c r="BG163" i="5"/>
  <c r="BG158" i="5"/>
  <c r="BG24" i="5"/>
  <c r="BG141" i="5"/>
  <c r="BG112" i="5"/>
  <c r="BG109" i="5"/>
  <c r="BG106" i="5"/>
  <c r="BG103" i="5"/>
  <c r="BG63" i="5"/>
  <c r="BG59" i="5"/>
  <c r="BG55" i="5"/>
  <c r="BG51" i="5"/>
  <c r="BG44" i="5"/>
  <c r="BG155" i="5"/>
  <c r="BG119" i="5"/>
  <c r="BG115" i="5"/>
  <c r="BG149" i="5"/>
  <c r="BG62" i="5"/>
  <c r="BG130" i="5"/>
  <c r="BG118" i="5"/>
  <c r="BG114" i="5"/>
  <c r="BG111" i="5"/>
  <c r="BG108" i="5"/>
  <c r="BG105" i="5"/>
  <c r="BG102" i="5"/>
  <c r="BG85" i="5"/>
  <c r="BG84" i="5"/>
  <c r="BG83" i="5"/>
  <c r="BG82" i="5"/>
  <c r="BG81" i="5"/>
  <c r="BG80" i="5"/>
  <c r="BG79" i="5"/>
  <c r="BG78" i="5"/>
  <c r="BG77" i="5"/>
  <c r="BG76" i="5"/>
  <c r="BG75" i="5"/>
  <c r="BG74" i="5"/>
  <c r="BG73" i="5"/>
  <c r="BG72" i="5"/>
  <c r="BG71" i="5"/>
  <c r="BG70" i="5"/>
  <c r="BG69" i="5"/>
  <c r="BG68" i="5"/>
  <c r="BG67" i="5"/>
  <c r="BG66" i="5"/>
  <c r="BG126" i="5"/>
  <c r="BG125" i="5"/>
  <c r="BG124" i="5"/>
  <c r="BG123" i="5"/>
  <c r="BG137" i="5"/>
  <c r="BG122" i="5"/>
  <c r="BG98" i="5"/>
  <c r="BG95" i="5"/>
  <c r="BG92" i="5"/>
  <c r="BG89" i="5"/>
  <c r="BG86" i="5"/>
  <c r="BG65" i="5"/>
  <c r="BG61" i="5"/>
  <c r="BG121" i="5"/>
  <c r="BG117" i="5"/>
  <c r="BG153" i="5"/>
  <c r="BG120" i="5"/>
  <c r="BG116" i="5"/>
  <c r="BG99" i="5"/>
  <c r="BG96" i="5"/>
  <c r="BG93" i="5"/>
  <c r="BG90" i="5"/>
  <c r="BG87" i="5"/>
  <c r="BG45" i="5"/>
  <c r="AE24" i="5"/>
  <c r="AU26" i="5"/>
  <c r="AE27" i="5"/>
  <c r="BG32" i="5"/>
  <c r="AQ35" i="5"/>
  <c r="BG36" i="5"/>
  <c r="H39" i="5" a="1"/>
  <c r="H39" i="5" s="1"/>
  <c r="AU39" i="5"/>
  <c r="AU41" i="5"/>
  <c r="AE44" i="5"/>
  <c r="L44" i="5" s="1"/>
  <c r="H46" i="5" a="1"/>
  <c r="H46" i="5" s="1"/>
  <c r="M46" i="5"/>
  <c r="BK47" i="5"/>
  <c r="G50" i="5"/>
  <c r="L50" i="5"/>
  <c r="K50" i="5" a="1"/>
  <c r="K50" i="5" s="1"/>
  <c r="BG52" i="5"/>
  <c r="M54" i="5"/>
  <c r="N56" i="5"/>
  <c r="K60" i="5" a="1"/>
  <c r="K60" i="5" s="1"/>
  <c r="J60" i="5"/>
  <c r="G60" i="5"/>
  <c r="L60" i="5"/>
  <c r="AQ86" i="5"/>
  <c r="BG91" i="5"/>
  <c r="BK93" i="5"/>
  <c r="AQ95" i="5"/>
  <c r="BG100" i="5"/>
  <c r="AU109" i="5"/>
  <c r="AA124" i="5"/>
  <c r="AU127" i="5"/>
  <c r="BK133" i="5"/>
  <c r="BG145" i="5"/>
  <c r="AQ152" i="5"/>
  <c r="AU35" i="5"/>
  <c r="AA38" i="5"/>
  <c r="BG41" i="5"/>
  <c r="BG43" i="5"/>
  <c r="BG48" i="5"/>
  <c r="BK52" i="5"/>
  <c r="G58" i="5"/>
  <c r="L58" i="5"/>
  <c r="K58" i="5" a="1"/>
  <c r="K58" i="5" s="1"/>
  <c r="J58" i="5"/>
  <c r="K64" i="5" a="1"/>
  <c r="K64" i="5" s="1"/>
  <c r="J64" i="5"/>
  <c r="H64" i="5" a="1"/>
  <c r="H64" i="5" s="1"/>
  <c r="G64" i="5"/>
  <c r="L64" i="5"/>
  <c r="AQ66" i="5"/>
  <c r="AQ68" i="5"/>
  <c r="AQ70" i="5"/>
  <c r="AQ72" i="5"/>
  <c r="AQ74" i="5"/>
  <c r="AQ76" i="5"/>
  <c r="AQ78" i="5"/>
  <c r="AQ80" i="5"/>
  <c r="AQ82" i="5"/>
  <c r="AQ84" i="5"/>
  <c r="AU86" i="5"/>
  <c r="AU95" i="5"/>
  <c r="BG107" i="5"/>
  <c r="AE124" i="5"/>
  <c r="G43" i="5"/>
  <c r="BK43" i="5"/>
  <c r="BK48" i="5"/>
  <c r="AA55" i="5"/>
  <c r="L92" i="5"/>
  <c r="H92" i="5" a="1"/>
  <c r="H92" i="5" s="1"/>
  <c r="N92" i="5"/>
  <c r="M92" i="5"/>
  <c r="K92" i="5" a="1"/>
  <c r="K92" i="5" s="1"/>
  <c r="J92" i="5"/>
  <c r="G92" i="5"/>
  <c r="N101" i="5"/>
  <c r="L101" i="5"/>
  <c r="H101" i="5" a="1"/>
  <c r="H101" i="5" s="1"/>
  <c r="M101" i="5"/>
  <c r="K101" i="5" a="1"/>
  <c r="K101" i="5" s="1"/>
  <c r="J101" i="5"/>
  <c r="G101" i="5"/>
  <c r="AE105" i="5"/>
  <c r="N110" i="5"/>
  <c r="L110" i="5"/>
  <c r="H110" i="5" a="1"/>
  <c r="H110" i="5" s="1"/>
  <c r="M110" i="5"/>
  <c r="K110" i="5" a="1"/>
  <c r="K110" i="5" s="1"/>
  <c r="J110" i="5"/>
  <c r="G110" i="5"/>
  <c r="AE114" i="5"/>
  <c r="AE183" i="5"/>
  <c r="AE177" i="5"/>
  <c r="AE171" i="5"/>
  <c r="AE165" i="5"/>
  <c r="AE227" i="5"/>
  <c r="AE221" i="5"/>
  <c r="AE215" i="5"/>
  <c r="AE209" i="5"/>
  <c r="AE203" i="5"/>
  <c r="AE197" i="5"/>
  <c r="AE192" i="5"/>
  <c r="AE184" i="5"/>
  <c r="AE178" i="5"/>
  <c r="AE172" i="5"/>
  <c r="AE226" i="5"/>
  <c r="AE220" i="5"/>
  <c r="AE214" i="5"/>
  <c r="AE208" i="5"/>
  <c r="AE202" i="5"/>
  <c r="AE196" i="5"/>
  <c r="AE189" i="5"/>
  <c r="AE185" i="5"/>
  <c r="AE179" i="5"/>
  <c r="AE231" i="5"/>
  <c r="AE225" i="5"/>
  <c r="AE219" i="5"/>
  <c r="AE213" i="5"/>
  <c r="AE191" i="5"/>
  <c r="AE186" i="5"/>
  <c r="AE180" i="5"/>
  <c r="AE174" i="5"/>
  <c r="AE168" i="5"/>
  <c r="AE162" i="5"/>
  <c r="AE229" i="5"/>
  <c r="AE223" i="5"/>
  <c r="AE217" i="5"/>
  <c r="AE211" i="5"/>
  <c r="AE205" i="5"/>
  <c r="AE199" i="5"/>
  <c r="AE228" i="5"/>
  <c r="AE222" i="5"/>
  <c r="AE216" i="5"/>
  <c r="AE210" i="5"/>
  <c r="AE204" i="5"/>
  <c r="AE198" i="5"/>
  <c r="AE206" i="5"/>
  <c r="AE201" i="5"/>
  <c r="AE173" i="5"/>
  <c r="AE134" i="5"/>
  <c r="AE128" i="5"/>
  <c r="AE182" i="5"/>
  <c r="AE166" i="5"/>
  <c r="AE151" i="5"/>
  <c r="AE147" i="5"/>
  <c r="AE143" i="5"/>
  <c r="AE139" i="5"/>
  <c r="AE135" i="5"/>
  <c r="AE129" i="5"/>
  <c r="AE163" i="5"/>
  <c r="AE161" i="5"/>
  <c r="AE158" i="5"/>
  <c r="AE130" i="5"/>
  <c r="AE200" i="5"/>
  <c r="AE195" i="5"/>
  <c r="AE152" i="5"/>
  <c r="AE148" i="5"/>
  <c r="AE144" i="5"/>
  <c r="AE140" i="5"/>
  <c r="AE230" i="5"/>
  <c r="AE176" i="5"/>
  <c r="AE175" i="5"/>
  <c r="AE131" i="5"/>
  <c r="AE224" i="5"/>
  <c r="AE207" i="5"/>
  <c r="AE190" i="5"/>
  <c r="AE187" i="5"/>
  <c r="AE159" i="5"/>
  <c r="AE156" i="5"/>
  <c r="AE218" i="5"/>
  <c r="AE193" i="5"/>
  <c r="AE153" i="5"/>
  <c r="AE149" i="5"/>
  <c r="AE145" i="5"/>
  <c r="AE141" i="5"/>
  <c r="AE137" i="5"/>
  <c r="AE132" i="5"/>
  <c r="AE212" i="5"/>
  <c r="AE170" i="5"/>
  <c r="AE167" i="5"/>
  <c r="AE169" i="5"/>
  <c r="AE164" i="5"/>
  <c r="AE160" i="5"/>
  <c r="AE157" i="5"/>
  <c r="AE154" i="5"/>
  <c r="AE150" i="5"/>
  <c r="AE146" i="5"/>
  <c r="AE142" i="5"/>
  <c r="AE138" i="5"/>
  <c r="AE133" i="5"/>
  <c r="AE121" i="5"/>
  <c r="AE117" i="5"/>
  <c r="AE98" i="5"/>
  <c r="AE95" i="5"/>
  <c r="AE92" i="5"/>
  <c r="AE89" i="5"/>
  <c r="AE86" i="5"/>
  <c r="AE85" i="5"/>
  <c r="AE84" i="5"/>
  <c r="AE83" i="5"/>
  <c r="AE82" i="5"/>
  <c r="AE81" i="5"/>
  <c r="AE80" i="5"/>
  <c r="AE79" i="5"/>
  <c r="AE78" i="5"/>
  <c r="AE77" i="5"/>
  <c r="AE76" i="5"/>
  <c r="AE75" i="5"/>
  <c r="AE74" i="5"/>
  <c r="AE73" i="5"/>
  <c r="AE72" i="5"/>
  <c r="AE71" i="5"/>
  <c r="AE70" i="5"/>
  <c r="AE69" i="5"/>
  <c r="AE68" i="5"/>
  <c r="AE67" i="5"/>
  <c r="AE66" i="5"/>
  <c r="AE25" i="5"/>
  <c r="AE113" i="5"/>
  <c r="AE110" i="5"/>
  <c r="AE107" i="5"/>
  <c r="AE104" i="5"/>
  <c r="AE101" i="5"/>
  <c r="AE65" i="5"/>
  <c r="AE61" i="5"/>
  <c r="AE57" i="5"/>
  <c r="AE53" i="5"/>
  <c r="AE49" i="5"/>
  <c r="AE42" i="5"/>
  <c r="AE38" i="5"/>
  <c r="AE34" i="5"/>
  <c r="AE155" i="5"/>
  <c r="AE99" i="5"/>
  <c r="AE96" i="5"/>
  <c r="AE93" i="5"/>
  <c r="AE90" i="5"/>
  <c r="AE87" i="5"/>
  <c r="AE194" i="5"/>
  <c r="AE64" i="5"/>
  <c r="AE60" i="5"/>
  <c r="AE56" i="5"/>
  <c r="AE52" i="5"/>
  <c r="AE48" i="5"/>
  <c r="AE47" i="5"/>
  <c r="AE46" i="5"/>
  <c r="AE41" i="5"/>
  <c r="AE188" i="5"/>
  <c r="AE119" i="5"/>
  <c r="AE115" i="5"/>
  <c r="AE112" i="5"/>
  <c r="AE109" i="5"/>
  <c r="AE106" i="5"/>
  <c r="AE103" i="5"/>
  <c r="AE181" i="5"/>
  <c r="AE136" i="5"/>
  <c r="AE100" i="5"/>
  <c r="AE97" i="5"/>
  <c r="AE94" i="5"/>
  <c r="AE91" i="5"/>
  <c r="AE88" i="5"/>
  <c r="AE63" i="5"/>
  <c r="AE59" i="5"/>
  <c r="AE55" i="5"/>
  <c r="AE122" i="5"/>
  <c r="AE62" i="5"/>
  <c r="AE58" i="5"/>
  <c r="AE54" i="5"/>
  <c r="AE50" i="5"/>
  <c r="AE43" i="5"/>
  <c r="L43" i="5" s="1"/>
  <c r="AE39" i="5"/>
  <c r="AE35" i="5"/>
  <c r="AU231" i="5"/>
  <c r="AU230" i="5"/>
  <c r="AU229" i="5"/>
  <c r="AU228" i="5"/>
  <c r="AU227" i="5"/>
  <c r="AU226" i="5"/>
  <c r="AU225" i="5"/>
  <c r="AU224" i="5"/>
  <c r="AU223" i="5"/>
  <c r="AU222" i="5"/>
  <c r="AU221" i="5"/>
  <c r="AU220" i="5"/>
  <c r="AU219" i="5"/>
  <c r="AU218" i="5"/>
  <c r="AU217" i="5"/>
  <c r="AU216" i="5"/>
  <c r="AU215" i="5"/>
  <c r="AU214" i="5"/>
  <c r="AU213" i="5"/>
  <c r="AU212" i="5"/>
  <c r="AU211" i="5"/>
  <c r="AU210" i="5"/>
  <c r="AU209" i="5"/>
  <c r="AU208" i="5"/>
  <c r="AU207" i="5"/>
  <c r="AU206" i="5"/>
  <c r="AU205" i="5"/>
  <c r="AU204" i="5"/>
  <c r="AU203" i="5"/>
  <c r="AU202" i="5"/>
  <c r="AU201" i="5"/>
  <c r="AU200" i="5"/>
  <c r="AU199" i="5"/>
  <c r="AU198" i="5"/>
  <c r="AU197" i="5"/>
  <c r="AU196" i="5"/>
  <c r="AU195" i="5"/>
  <c r="AU194" i="5"/>
  <c r="AU193" i="5"/>
  <c r="AU192" i="5"/>
  <c r="AU191" i="5"/>
  <c r="AU190" i="5"/>
  <c r="AU189" i="5"/>
  <c r="AU188" i="5"/>
  <c r="AU185" i="5"/>
  <c r="AU179" i="5"/>
  <c r="AU173" i="5"/>
  <c r="AU167" i="5"/>
  <c r="AU186" i="5"/>
  <c r="AU180" i="5"/>
  <c r="AU174" i="5"/>
  <c r="AU187" i="5"/>
  <c r="AU181" i="5"/>
  <c r="AU175" i="5"/>
  <c r="AU182" i="5"/>
  <c r="AU176" i="5"/>
  <c r="AU170" i="5"/>
  <c r="AU164" i="5"/>
  <c r="AU168" i="5"/>
  <c r="AU163" i="5"/>
  <c r="AU161" i="5"/>
  <c r="AU158" i="5"/>
  <c r="AU155" i="5"/>
  <c r="AU130" i="5"/>
  <c r="AU183" i="5"/>
  <c r="AU172" i="5"/>
  <c r="AU152" i="5"/>
  <c r="AU148" i="5"/>
  <c r="AU144" i="5"/>
  <c r="AU140" i="5"/>
  <c r="AU136" i="5"/>
  <c r="AU131" i="5"/>
  <c r="AU177" i="5"/>
  <c r="AU171" i="5"/>
  <c r="AU165" i="5"/>
  <c r="AU184" i="5"/>
  <c r="AU159" i="5"/>
  <c r="AU156" i="5"/>
  <c r="AU132" i="5"/>
  <c r="AU178" i="5"/>
  <c r="AU162" i="5"/>
  <c r="AU153" i="5"/>
  <c r="AU149" i="5"/>
  <c r="AU145" i="5"/>
  <c r="AU141" i="5"/>
  <c r="AU133" i="5"/>
  <c r="AU169" i="5"/>
  <c r="AU160" i="5"/>
  <c r="AU157" i="5"/>
  <c r="AU154" i="5"/>
  <c r="AU150" i="5"/>
  <c r="AU146" i="5"/>
  <c r="AU142" i="5"/>
  <c r="AU138" i="5"/>
  <c r="AU134" i="5"/>
  <c r="AU128" i="5"/>
  <c r="AU166" i="5"/>
  <c r="AU151" i="5"/>
  <c r="AU147" i="5"/>
  <c r="AU143" i="5"/>
  <c r="AU139" i="5"/>
  <c r="AU135" i="5"/>
  <c r="AU129" i="5"/>
  <c r="AU120" i="5"/>
  <c r="AU116" i="5"/>
  <c r="AU99" i="5"/>
  <c r="AU96" i="5"/>
  <c r="AU93" i="5"/>
  <c r="AU90" i="5"/>
  <c r="AU87" i="5"/>
  <c r="AU64" i="5"/>
  <c r="AU60" i="5"/>
  <c r="AU56" i="5"/>
  <c r="AU52" i="5"/>
  <c r="AU48" i="5"/>
  <c r="AU47" i="5"/>
  <c r="AU46" i="5"/>
  <c r="AU45" i="5"/>
  <c r="AU119" i="5"/>
  <c r="AU115" i="5"/>
  <c r="AU63" i="5"/>
  <c r="AU100" i="5"/>
  <c r="AU97" i="5"/>
  <c r="AU94" i="5"/>
  <c r="AU91" i="5"/>
  <c r="AU88" i="5"/>
  <c r="AU118" i="5"/>
  <c r="AU114" i="5"/>
  <c r="AU111" i="5"/>
  <c r="AU108" i="5"/>
  <c r="AU105" i="5"/>
  <c r="AU102" i="5"/>
  <c r="AU62" i="5"/>
  <c r="AU137" i="5"/>
  <c r="AU126" i="5"/>
  <c r="AU125" i="5"/>
  <c r="AU124" i="5"/>
  <c r="AU123" i="5"/>
  <c r="AU85" i="5"/>
  <c r="AU84" i="5"/>
  <c r="AU83" i="5"/>
  <c r="AU82" i="5"/>
  <c r="AU81" i="5"/>
  <c r="AU80" i="5"/>
  <c r="AU79" i="5"/>
  <c r="AU78" i="5"/>
  <c r="AU77" i="5"/>
  <c r="AU76" i="5"/>
  <c r="AU75" i="5"/>
  <c r="AU74" i="5"/>
  <c r="AU73" i="5"/>
  <c r="AU72" i="5"/>
  <c r="AU71" i="5"/>
  <c r="AU70" i="5"/>
  <c r="AU69" i="5"/>
  <c r="AU68" i="5"/>
  <c r="AU67" i="5"/>
  <c r="AU66" i="5"/>
  <c r="AU113" i="5"/>
  <c r="AU110" i="5"/>
  <c r="AU107" i="5"/>
  <c r="AU104" i="5"/>
  <c r="AU101" i="5"/>
  <c r="BK231" i="5"/>
  <c r="BK225" i="5"/>
  <c r="BK219" i="5"/>
  <c r="BK213" i="5"/>
  <c r="BK207" i="5"/>
  <c r="BK201" i="5"/>
  <c r="BK195" i="5"/>
  <c r="BK191" i="5"/>
  <c r="BK187" i="5"/>
  <c r="BK181" i="5"/>
  <c r="BK230" i="5"/>
  <c r="BK224" i="5"/>
  <c r="BK218" i="5"/>
  <c r="BK212" i="5"/>
  <c r="BK206" i="5"/>
  <c r="BK200" i="5"/>
  <c r="BK194" i="5"/>
  <c r="BK182" i="5"/>
  <c r="BK176" i="5"/>
  <c r="BK170" i="5"/>
  <c r="BK164" i="5"/>
  <c r="BK229" i="5"/>
  <c r="BK223" i="5"/>
  <c r="BK217" i="5"/>
  <c r="BK211" i="5"/>
  <c r="BK205" i="5"/>
  <c r="BK199" i="5"/>
  <c r="BK188" i="5"/>
  <c r="BK228" i="5"/>
  <c r="BK222" i="5"/>
  <c r="BK216" i="5"/>
  <c r="BK210" i="5"/>
  <c r="BK204" i="5"/>
  <c r="BK198" i="5"/>
  <c r="BK192" i="5"/>
  <c r="BK185" i="5"/>
  <c r="BK179" i="5"/>
  <c r="BK226" i="5"/>
  <c r="BK196" i="5"/>
  <c r="BK189" i="5"/>
  <c r="BK220" i="5"/>
  <c r="BK177" i="5"/>
  <c r="BK171" i="5"/>
  <c r="BK165" i="5"/>
  <c r="BK159" i="5"/>
  <c r="BK156" i="5"/>
  <c r="BK132" i="5"/>
  <c r="BK214" i="5"/>
  <c r="BK186" i="5"/>
  <c r="BK184" i="5"/>
  <c r="BK153" i="5"/>
  <c r="BK149" i="5"/>
  <c r="BK145" i="5"/>
  <c r="BK141" i="5"/>
  <c r="BK137" i="5"/>
  <c r="BK126" i="5"/>
  <c r="BK125" i="5"/>
  <c r="BK124" i="5"/>
  <c r="BK123" i="5"/>
  <c r="BK122" i="5"/>
  <c r="BK121" i="5"/>
  <c r="BK120" i="5"/>
  <c r="BK119" i="5"/>
  <c r="BK118" i="5"/>
  <c r="BK117" i="5"/>
  <c r="BK116" i="5"/>
  <c r="BK115" i="5"/>
  <c r="BK114" i="5"/>
  <c r="BK113" i="5"/>
  <c r="BK112" i="5"/>
  <c r="BK111" i="5"/>
  <c r="BK110" i="5"/>
  <c r="BK109" i="5"/>
  <c r="BK108" i="5"/>
  <c r="BK107" i="5"/>
  <c r="BK106" i="5"/>
  <c r="BK105" i="5"/>
  <c r="BK104" i="5"/>
  <c r="BK103" i="5"/>
  <c r="BK102" i="5"/>
  <c r="BK101" i="5"/>
  <c r="BK208" i="5"/>
  <c r="BK178" i="5"/>
  <c r="BK175" i="5"/>
  <c r="BK162" i="5"/>
  <c r="BK227" i="5"/>
  <c r="BK197" i="5"/>
  <c r="BK190" i="5"/>
  <c r="BK174" i="5"/>
  <c r="BK167" i="5"/>
  <c r="BK221" i="5"/>
  <c r="BK193" i="5"/>
  <c r="BK180" i="5"/>
  <c r="BK160" i="5"/>
  <c r="BK157" i="5"/>
  <c r="BK154" i="5"/>
  <c r="BK150" i="5"/>
  <c r="BK146" i="5"/>
  <c r="BK142" i="5"/>
  <c r="BK215" i="5"/>
  <c r="BK209" i="5"/>
  <c r="BK202" i="5"/>
  <c r="BK169" i="5"/>
  <c r="BK129" i="5"/>
  <c r="BK173" i="5"/>
  <c r="BK166" i="5"/>
  <c r="BK151" i="5"/>
  <c r="BK147" i="5"/>
  <c r="BK143" i="5"/>
  <c r="BK139" i="5"/>
  <c r="BK135" i="5"/>
  <c r="BK161" i="5"/>
  <c r="BK158" i="5"/>
  <c r="BK155" i="5"/>
  <c r="BK130" i="5"/>
  <c r="BK203" i="5"/>
  <c r="BK183" i="5"/>
  <c r="BK152" i="5"/>
  <c r="BK148" i="5"/>
  <c r="BK144" i="5"/>
  <c r="BK140" i="5"/>
  <c r="BK136" i="5"/>
  <c r="BK131" i="5"/>
  <c r="BK63" i="5"/>
  <c r="BK59" i="5"/>
  <c r="BK55" i="5"/>
  <c r="BK51" i="5"/>
  <c r="BK44" i="5"/>
  <c r="BK40" i="5"/>
  <c r="BK36" i="5"/>
  <c r="BK32" i="5"/>
  <c r="BK29" i="5"/>
  <c r="BK100" i="5"/>
  <c r="BK97" i="5"/>
  <c r="BK94" i="5"/>
  <c r="BK91" i="5"/>
  <c r="BK88" i="5"/>
  <c r="BK27" i="5"/>
  <c r="BK85" i="5"/>
  <c r="BK84" i="5"/>
  <c r="BK83" i="5"/>
  <c r="BK82" i="5"/>
  <c r="BK81" i="5"/>
  <c r="BK80" i="5"/>
  <c r="BK79" i="5"/>
  <c r="BK78" i="5"/>
  <c r="BK77" i="5"/>
  <c r="BK76" i="5"/>
  <c r="BK75" i="5"/>
  <c r="BK74" i="5"/>
  <c r="BK73" i="5"/>
  <c r="BK72" i="5"/>
  <c r="BK71" i="5"/>
  <c r="BK70" i="5"/>
  <c r="BK69" i="5"/>
  <c r="BK68" i="5"/>
  <c r="BK67" i="5"/>
  <c r="BK66" i="5"/>
  <c r="BK98" i="5"/>
  <c r="BK95" i="5"/>
  <c r="BK92" i="5"/>
  <c r="BK89" i="5"/>
  <c r="BK86" i="5"/>
  <c r="BK65" i="5"/>
  <c r="BK61" i="5"/>
  <c r="BK57" i="5"/>
  <c r="BK53" i="5"/>
  <c r="BK49" i="5"/>
  <c r="BK127" i="5"/>
  <c r="BK172" i="5"/>
  <c r="BK168" i="5"/>
  <c r="BK138" i="5"/>
  <c r="BK128" i="5"/>
  <c r="BK163" i="5"/>
  <c r="BK134" i="5"/>
  <c r="AQ24" i="5"/>
  <c r="AA25" i="5"/>
  <c r="BK26" i="5"/>
  <c r="AQ27" i="5"/>
  <c r="AA33" i="5"/>
  <c r="AE37" i="5"/>
  <c r="AU38" i="5"/>
  <c r="BK39" i="5"/>
  <c r="AE40" i="5"/>
  <c r="L40" i="5" s="1"/>
  <c r="J41" i="5"/>
  <c r="J43" i="5"/>
  <c r="AU44" i="5"/>
  <c r="AA45" i="5"/>
  <c r="K47" i="5" a="1"/>
  <c r="K47" i="5" s="1"/>
  <c r="J47" i="5"/>
  <c r="L47" i="5"/>
  <c r="N47" i="5" s="1"/>
  <c r="M50" i="5"/>
  <c r="AA53" i="5"/>
  <c r="M58" i="5"/>
  <c r="N64" i="5"/>
  <c r="G67" i="5"/>
  <c r="N67" i="5"/>
  <c r="M67" i="5"/>
  <c r="L67" i="5"/>
  <c r="K67" i="5" a="1"/>
  <c r="K67" i="5" s="1"/>
  <c r="H67" i="5" a="1"/>
  <c r="H67" i="5" s="1"/>
  <c r="G69" i="5"/>
  <c r="N69" i="5"/>
  <c r="M69" i="5"/>
  <c r="L69" i="5"/>
  <c r="K69" i="5" a="1"/>
  <c r="K69" i="5" s="1"/>
  <c r="H69" i="5" a="1"/>
  <c r="H69" i="5" s="1"/>
  <c r="G71" i="5"/>
  <c r="N71" i="5"/>
  <c r="M71" i="5"/>
  <c r="L71" i="5"/>
  <c r="K71" i="5" a="1"/>
  <c r="K71" i="5" s="1"/>
  <c r="H71" i="5" a="1"/>
  <c r="H71" i="5" s="1"/>
  <c r="G73" i="5"/>
  <c r="N73" i="5"/>
  <c r="M73" i="5"/>
  <c r="L73" i="5"/>
  <c r="K73" i="5" a="1"/>
  <c r="K73" i="5" s="1"/>
  <c r="H73" i="5" a="1"/>
  <c r="H73" i="5" s="1"/>
  <c r="G75" i="5"/>
  <c r="N75" i="5"/>
  <c r="M75" i="5"/>
  <c r="L75" i="5"/>
  <c r="K75" i="5" a="1"/>
  <c r="K75" i="5" s="1"/>
  <c r="H75" i="5" a="1"/>
  <c r="H75" i="5" s="1"/>
  <c r="G77" i="5"/>
  <c r="N77" i="5"/>
  <c r="M77" i="5"/>
  <c r="L77" i="5"/>
  <c r="K77" i="5" a="1"/>
  <c r="K77" i="5" s="1"/>
  <c r="H77" i="5" a="1"/>
  <c r="H77" i="5" s="1"/>
  <c r="G79" i="5"/>
  <c r="N79" i="5"/>
  <c r="M79" i="5"/>
  <c r="L79" i="5"/>
  <c r="K79" i="5" a="1"/>
  <c r="K79" i="5" s="1"/>
  <c r="H79" i="5" a="1"/>
  <c r="H79" i="5" s="1"/>
  <c r="G81" i="5"/>
  <c r="N81" i="5"/>
  <c r="M81" i="5"/>
  <c r="L81" i="5"/>
  <c r="K81" i="5" a="1"/>
  <c r="K81" i="5" s="1"/>
  <c r="H81" i="5" a="1"/>
  <c r="H81" i="5" s="1"/>
  <c r="G83" i="5"/>
  <c r="N83" i="5"/>
  <c r="M83" i="5"/>
  <c r="L83" i="5"/>
  <c r="K83" i="5" a="1"/>
  <c r="K83" i="5" s="1"/>
  <c r="H83" i="5" a="1"/>
  <c r="H83" i="5" s="1"/>
  <c r="G85" i="5"/>
  <c r="N85" i="5"/>
  <c r="M85" i="5"/>
  <c r="L85" i="5"/>
  <c r="K85" i="5" a="1"/>
  <c r="K85" i="5" s="1"/>
  <c r="H85" i="5" a="1"/>
  <c r="H85" i="5" s="1"/>
  <c r="AA88" i="5"/>
  <c r="AA97" i="5"/>
  <c r="AA101" i="5"/>
  <c r="AA110" i="5"/>
  <c r="AA126" i="5"/>
  <c r="L184" i="5"/>
  <c r="H184" i="5" a="1"/>
  <c r="H184" i="5" s="1"/>
  <c r="G184" i="5"/>
  <c r="N184" i="5"/>
  <c r="M184" i="5"/>
  <c r="K184" i="5" a="1"/>
  <c r="K184" i="5" s="1"/>
  <c r="J184" i="5"/>
  <c r="J51" i="5"/>
  <c r="J55" i="5"/>
  <c r="J59" i="5"/>
  <c r="J63" i="5"/>
  <c r="L88" i="5"/>
  <c r="H88" i="5" a="1"/>
  <c r="H88" i="5" s="1"/>
  <c r="L91" i="5"/>
  <c r="H91" i="5" a="1"/>
  <c r="H91" i="5" s="1"/>
  <c r="L94" i="5"/>
  <c r="H94" i="5" a="1"/>
  <c r="H94" i="5" s="1"/>
  <c r="L97" i="5"/>
  <c r="H97" i="5" a="1"/>
  <c r="H97" i="5" s="1"/>
  <c r="L100" i="5"/>
  <c r="H100" i="5" a="1"/>
  <c r="H100" i="5" s="1"/>
  <c r="N102" i="5"/>
  <c r="L102" i="5"/>
  <c r="H102" i="5" a="1"/>
  <c r="H102" i="5" s="1"/>
  <c r="N105" i="5"/>
  <c r="L105" i="5"/>
  <c r="H105" i="5" a="1"/>
  <c r="H105" i="5" s="1"/>
  <c r="N108" i="5"/>
  <c r="L108" i="5"/>
  <c r="H108" i="5" a="1"/>
  <c r="H108" i="5" s="1"/>
  <c r="N111" i="5"/>
  <c r="L111" i="5"/>
  <c r="H111" i="5" a="1"/>
  <c r="H111" i="5" s="1"/>
  <c r="N114" i="5"/>
  <c r="L114" i="5"/>
  <c r="H114" i="5" a="1"/>
  <c r="H114" i="5" s="1"/>
  <c r="L176" i="5"/>
  <c r="N176" i="5"/>
  <c r="M176" i="5"/>
  <c r="K176" i="5" a="1"/>
  <c r="K176" i="5" s="1"/>
  <c r="J176" i="5"/>
  <c r="G176" i="5"/>
  <c r="H176" i="5" a="1"/>
  <c r="H176" i="5" s="1"/>
  <c r="M207" i="5"/>
  <c r="L207" i="5"/>
  <c r="G207" i="5"/>
  <c r="J207" i="5"/>
  <c r="H207" i="5" a="1"/>
  <c r="H207" i="5" s="1"/>
  <c r="N207" i="5"/>
  <c r="K207" i="5" a="1"/>
  <c r="K207" i="5" s="1"/>
  <c r="K131" i="5" a="1"/>
  <c r="K131" i="5" s="1"/>
  <c r="L131" i="5"/>
  <c r="J131" i="5"/>
  <c r="H131" i="5" a="1"/>
  <c r="H131" i="5" s="1"/>
  <c r="G131" i="5"/>
  <c r="M131" i="5"/>
  <c r="L51" i="5"/>
  <c r="L55" i="5"/>
  <c r="L59" i="5"/>
  <c r="L63" i="5"/>
  <c r="K88" i="5" a="1"/>
  <c r="K88" i="5" s="1"/>
  <c r="K91" i="5" a="1"/>
  <c r="K91" i="5" s="1"/>
  <c r="K94" i="5" a="1"/>
  <c r="K94" i="5" s="1"/>
  <c r="K97" i="5" a="1"/>
  <c r="K97" i="5" s="1"/>
  <c r="K100" i="5" a="1"/>
  <c r="K100" i="5" s="1"/>
  <c r="K102" i="5" a="1"/>
  <c r="K102" i="5" s="1"/>
  <c r="K105" i="5" a="1"/>
  <c r="K105" i="5" s="1"/>
  <c r="K108" i="5" a="1"/>
  <c r="K108" i="5" s="1"/>
  <c r="K111" i="5" a="1"/>
  <c r="K111" i="5" s="1"/>
  <c r="K114" i="5" a="1"/>
  <c r="K114" i="5" s="1"/>
  <c r="N131" i="5"/>
  <c r="M202" i="5"/>
  <c r="L202" i="5"/>
  <c r="K202" i="5" a="1"/>
  <c r="K202" i="5" s="1"/>
  <c r="H202" i="5" a="1"/>
  <c r="H202" i="5" s="1"/>
  <c r="G202" i="5"/>
  <c r="N202" i="5"/>
  <c r="J202" i="5"/>
  <c r="M51" i="5"/>
  <c r="M55" i="5"/>
  <c r="M59" i="5"/>
  <c r="M63" i="5"/>
  <c r="L87" i="5"/>
  <c r="H87" i="5" a="1"/>
  <c r="H87" i="5" s="1"/>
  <c r="M88" i="5"/>
  <c r="L90" i="5"/>
  <c r="H90" i="5" a="1"/>
  <c r="H90" i="5" s="1"/>
  <c r="M91" i="5"/>
  <c r="L93" i="5"/>
  <c r="H93" i="5" a="1"/>
  <c r="H93" i="5" s="1"/>
  <c r="M94" i="5"/>
  <c r="L96" i="5"/>
  <c r="H96" i="5" a="1"/>
  <c r="H96" i="5" s="1"/>
  <c r="M97" i="5"/>
  <c r="L99" i="5"/>
  <c r="H99" i="5" a="1"/>
  <c r="H99" i="5" s="1"/>
  <c r="M100" i="5"/>
  <c r="M102" i="5"/>
  <c r="N103" i="5"/>
  <c r="L103" i="5"/>
  <c r="H103" i="5" a="1"/>
  <c r="H103" i="5" s="1"/>
  <c r="M105" i="5"/>
  <c r="N106" i="5"/>
  <c r="L106" i="5"/>
  <c r="H106" i="5" a="1"/>
  <c r="H106" i="5" s="1"/>
  <c r="M108" i="5"/>
  <c r="N109" i="5"/>
  <c r="L109" i="5"/>
  <c r="H109" i="5" a="1"/>
  <c r="H109" i="5" s="1"/>
  <c r="M111" i="5"/>
  <c r="N112" i="5"/>
  <c r="L112" i="5"/>
  <c r="H112" i="5" a="1"/>
  <c r="H112" i="5" s="1"/>
  <c r="M114" i="5"/>
  <c r="N115" i="5"/>
  <c r="L115" i="5"/>
  <c r="H115" i="5" a="1"/>
  <c r="H115" i="5" s="1"/>
  <c r="J87" i="5"/>
  <c r="N88" i="5"/>
  <c r="J90" i="5"/>
  <c r="N91" i="5"/>
  <c r="J93" i="5"/>
  <c r="N94" i="5"/>
  <c r="J96" i="5"/>
  <c r="N97" i="5"/>
  <c r="J99" i="5"/>
  <c r="N100" i="5"/>
  <c r="J103" i="5"/>
  <c r="J106" i="5"/>
  <c r="J109" i="5"/>
  <c r="J112" i="5"/>
  <c r="J115" i="5"/>
  <c r="L163" i="5"/>
  <c r="N163" i="5"/>
  <c r="H163" i="5" a="1"/>
  <c r="H163" i="5" s="1"/>
  <c r="G163" i="5"/>
  <c r="M163" i="5"/>
  <c r="K163" i="5" a="1"/>
  <c r="K163" i="5" s="1"/>
  <c r="J163" i="5"/>
  <c r="J171" i="5"/>
  <c r="L175" i="5"/>
  <c r="N175" i="5"/>
  <c r="K175" i="5" a="1"/>
  <c r="K175" i="5" s="1"/>
  <c r="J175" i="5"/>
  <c r="H175" i="5" a="1"/>
  <c r="H175" i="5" s="1"/>
  <c r="L178" i="5"/>
  <c r="H178" i="5" a="1"/>
  <c r="H178" i="5" s="1"/>
  <c r="G178" i="5"/>
  <c r="N178" i="5"/>
  <c r="H116" i="5" a="1"/>
  <c r="H116" i="5" s="1"/>
  <c r="H117" i="5" a="1"/>
  <c r="H117" i="5" s="1"/>
  <c r="H118" i="5" a="1"/>
  <c r="H118" i="5" s="1"/>
  <c r="H119" i="5" a="1"/>
  <c r="H119" i="5" s="1"/>
  <c r="H120" i="5" a="1"/>
  <c r="H120" i="5" s="1"/>
  <c r="H121" i="5" a="1"/>
  <c r="H121" i="5" s="1"/>
  <c r="H122" i="5" a="1"/>
  <c r="H122" i="5" s="1"/>
  <c r="H123" i="5" a="1"/>
  <c r="H123" i="5" s="1"/>
  <c r="H124" i="5" a="1"/>
  <c r="H124" i="5" s="1"/>
  <c r="H125" i="5" a="1"/>
  <c r="H125" i="5" s="1"/>
  <c r="H126" i="5" a="1"/>
  <c r="H126" i="5" s="1"/>
  <c r="H127" i="5" a="1"/>
  <c r="H127" i="5" s="1"/>
  <c r="M130" i="5"/>
  <c r="N165" i="5"/>
  <c r="L166" i="5"/>
  <c r="H166" i="5" a="1"/>
  <c r="H166" i="5" s="1"/>
  <c r="N166" i="5"/>
  <c r="M171" i="5"/>
  <c r="K178" i="5" a="1"/>
  <c r="K178" i="5" s="1"/>
  <c r="L190" i="5"/>
  <c r="N190" i="5"/>
  <c r="M190" i="5"/>
  <c r="K190" i="5" a="1"/>
  <c r="K190" i="5" s="1"/>
  <c r="J190" i="5"/>
  <c r="H190" i="5" a="1"/>
  <c r="H190" i="5" s="1"/>
  <c r="L129" i="5"/>
  <c r="N130" i="5"/>
  <c r="H133" i="5" a="1"/>
  <c r="H133" i="5" s="1"/>
  <c r="L135" i="5"/>
  <c r="G164" i="5"/>
  <c r="J166" i="5"/>
  <c r="M178" i="5"/>
  <c r="M195" i="5"/>
  <c r="L195" i="5"/>
  <c r="G195" i="5"/>
  <c r="J195" i="5"/>
  <c r="H195" i="5" a="1"/>
  <c r="H195" i="5" s="1"/>
  <c r="M213" i="5"/>
  <c r="L213" i="5"/>
  <c r="G213" i="5"/>
  <c r="J213" i="5"/>
  <c r="H213" i="5" a="1"/>
  <c r="H213" i="5" s="1"/>
  <c r="M129" i="5"/>
  <c r="M135" i="5"/>
  <c r="L173" i="5"/>
  <c r="J173" i="5"/>
  <c r="H173" i="5" a="1"/>
  <c r="H173" i="5" s="1"/>
  <c r="M219" i="5"/>
  <c r="L219" i="5"/>
  <c r="G219" i="5"/>
  <c r="J219" i="5"/>
  <c r="H219" i="5" a="1"/>
  <c r="H219" i="5" s="1"/>
  <c r="L189" i="5"/>
  <c r="H189" i="5" a="1"/>
  <c r="H189" i="5" s="1"/>
  <c r="G189" i="5"/>
  <c r="K189" i="5" a="1"/>
  <c r="K189" i="5" s="1"/>
  <c r="M192" i="5"/>
  <c r="L192" i="5"/>
  <c r="K192" i="5" a="1"/>
  <c r="K192" i="5" s="1"/>
  <c r="H192" i="5" a="1"/>
  <c r="H192" i="5" s="1"/>
  <c r="G192" i="5"/>
  <c r="K219" i="5" a="1"/>
  <c r="K219" i="5" s="1"/>
  <c r="M225" i="5"/>
  <c r="L225" i="5"/>
  <c r="G225" i="5"/>
  <c r="J225" i="5"/>
  <c r="H225" i="5" a="1"/>
  <c r="H225" i="5" s="1"/>
  <c r="L164" i="5"/>
  <c r="M164" i="5"/>
  <c r="J164" i="5"/>
  <c r="L169" i="5"/>
  <c r="N169" i="5"/>
  <c r="K169" i="5" a="1"/>
  <c r="K169" i="5" s="1"/>
  <c r="H169" i="5" a="1"/>
  <c r="H169" i="5" s="1"/>
  <c r="M208" i="5"/>
  <c r="L208" i="5"/>
  <c r="N208" i="5"/>
  <c r="K208" i="5" a="1"/>
  <c r="K208" i="5" s="1"/>
  <c r="H208" i="5" a="1"/>
  <c r="H208" i="5" s="1"/>
  <c r="G208" i="5"/>
  <c r="M231" i="5"/>
  <c r="L231" i="5"/>
  <c r="G231" i="5"/>
  <c r="J231" i="5"/>
  <c r="H231" i="5" a="1"/>
  <c r="H231" i="5" s="1"/>
  <c r="BS199" i="6"/>
  <c r="BS193" i="6"/>
  <c r="BS187" i="6"/>
  <c r="BS171" i="6"/>
  <c r="BS188" i="6"/>
  <c r="BS180" i="6"/>
  <c r="BS178" i="6"/>
  <c r="BS206" i="6"/>
  <c r="BS186" i="6"/>
  <c r="BS176" i="6"/>
  <c r="BS200" i="6"/>
  <c r="BS185" i="6"/>
  <c r="BS182" i="6"/>
  <c r="BS174" i="6"/>
  <c r="BS172" i="6"/>
  <c r="BS231" i="6"/>
  <c r="BS228" i="6"/>
  <c r="BS225" i="6"/>
  <c r="BS222" i="6"/>
  <c r="BS219" i="6"/>
  <c r="BS216" i="6"/>
  <c r="BS213" i="6"/>
  <c r="BS210" i="6"/>
  <c r="BS201" i="6"/>
  <c r="BS198" i="6"/>
  <c r="BS207" i="6"/>
  <c r="BS202" i="6"/>
  <c r="BS197" i="6"/>
  <c r="BS203" i="6"/>
  <c r="BS196" i="6"/>
  <c r="BS184" i="6"/>
  <c r="BS195" i="6"/>
  <c r="BS181" i="6"/>
  <c r="BS179" i="6"/>
  <c r="BS229" i="6"/>
  <c r="BS226" i="6"/>
  <c r="BS223" i="6"/>
  <c r="BS220" i="6"/>
  <c r="BS217" i="6"/>
  <c r="BS214" i="6"/>
  <c r="BS211" i="6"/>
  <c r="BS208" i="6"/>
  <c r="BS204" i="6"/>
  <c r="BS194" i="6"/>
  <c r="BS177" i="6"/>
  <c r="BS175" i="6"/>
  <c r="BS192" i="6"/>
  <c r="BS173" i="6"/>
  <c r="BS230" i="6"/>
  <c r="BS227" i="6"/>
  <c r="BS224" i="6"/>
  <c r="BS221" i="6"/>
  <c r="BS218" i="6"/>
  <c r="BS215" i="6"/>
  <c r="BS212" i="6"/>
  <c r="BS209" i="6"/>
  <c r="BS189" i="6"/>
  <c r="BS170" i="6"/>
  <c r="BS169" i="6"/>
  <c r="BS168" i="6"/>
  <c r="BS167" i="6"/>
  <c r="BS166" i="6"/>
  <c r="BS165" i="6"/>
  <c r="BS164" i="6"/>
  <c r="BS163" i="6"/>
  <c r="BS162" i="6"/>
  <c r="BS161" i="6"/>
  <c r="BS160" i="6"/>
  <c r="BS159" i="6"/>
  <c r="BS158" i="6"/>
  <c r="BS157" i="6"/>
  <c r="BS156" i="6"/>
  <c r="BS155" i="6"/>
  <c r="BS154" i="6"/>
  <c r="BS153" i="6"/>
  <c r="BS152" i="6"/>
  <c r="BS151" i="6"/>
  <c r="BS150" i="6"/>
  <c r="BS149" i="6"/>
  <c r="BS148" i="6"/>
  <c r="BS147" i="6"/>
  <c r="BS146" i="6"/>
  <c r="BS145" i="6"/>
  <c r="BS144" i="6"/>
  <c r="BS143" i="6"/>
  <c r="BS142" i="6"/>
  <c r="BS141" i="6"/>
  <c r="BS140" i="6"/>
  <c r="BS139" i="6"/>
  <c r="BS138" i="6"/>
  <c r="BS137" i="6"/>
  <c r="BS136" i="6"/>
  <c r="BS135" i="6"/>
  <c r="BS134" i="6"/>
  <c r="BS133" i="6"/>
  <c r="BS132" i="6"/>
  <c r="BS131" i="6"/>
  <c r="BS130" i="6"/>
  <c r="BS129" i="6"/>
  <c r="BS128" i="6"/>
  <c r="BS127" i="6"/>
  <c r="BS126" i="6"/>
  <c r="BS125" i="6"/>
  <c r="BS124" i="6"/>
  <c r="BS123" i="6"/>
  <c r="BS122" i="6"/>
  <c r="BS121" i="6"/>
  <c r="BS120" i="6"/>
  <c r="BS119" i="6"/>
  <c r="BS118" i="6"/>
  <c r="BS117" i="6"/>
  <c r="BS116" i="6"/>
  <c r="BS115" i="6"/>
  <c r="BS114" i="6"/>
  <c r="BS113" i="6"/>
  <c r="BS112" i="6"/>
  <c r="BS111" i="6"/>
  <c r="BS110" i="6"/>
  <c r="BS109" i="6"/>
  <c r="BS108" i="6"/>
  <c r="BS107" i="6"/>
  <c r="BS106" i="6"/>
  <c r="BS105" i="6"/>
  <c r="BS104" i="6"/>
  <c r="BS103" i="6"/>
  <c r="BS102" i="6"/>
  <c r="BS101" i="6"/>
  <c r="BS100" i="6"/>
  <c r="BS99" i="6"/>
  <c r="BS98" i="6"/>
  <c r="BS205" i="6"/>
  <c r="BS191" i="6"/>
  <c r="BS190" i="6"/>
  <c r="BS183" i="6"/>
  <c r="BS64" i="6"/>
  <c r="BS60" i="6"/>
  <c r="BS56" i="6"/>
  <c r="BS52" i="6"/>
  <c r="BS48" i="6"/>
  <c r="BS47" i="6"/>
  <c r="BS46" i="6"/>
  <c r="BS45" i="6"/>
  <c r="BS44" i="6"/>
  <c r="BS40" i="6"/>
  <c r="BS36" i="6"/>
  <c r="BS32" i="6"/>
  <c r="BS29" i="6"/>
  <c r="BS63" i="6"/>
  <c r="BS59" i="6"/>
  <c r="BS55" i="6"/>
  <c r="BS51" i="6"/>
  <c r="BS27" i="6"/>
  <c r="BS43" i="6"/>
  <c r="BS39" i="6"/>
  <c r="BS35" i="6"/>
  <c r="BS62" i="6"/>
  <c r="BS58" i="6"/>
  <c r="BS54" i="6"/>
  <c r="BS50" i="6"/>
  <c r="BS25" i="6"/>
  <c r="BS97" i="6"/>
  <c r="BS96" i="6"/>
  <c r="BS95" i="6"/>
  <c r="BS94" i="6"/>
  <c r="BS93" i="6"/>
  <c r="BS92" i="6"/>
  <c r="BS91" i="6"/>
  <c r="BS90" i="6"/>
  <c r="BS89" i="6"/>
  <c r="BS88" i="6"/>
  <c r="BS87" i="6"/>
  <c r="BS86" i="6"/>
  <c r="BS85" i="6"/>
  <c r="BS84" i="6"/>
  <c r="BS83" i="6"/>
  <c r="BS82" i="6"/>
  <c r="BS81" i="6"/>
  <c r="BS80" i="6"/>
  <c r="BS79" i="6"/>
  <c r="BS78" i="6"/>
  <c r="BS77" i="6"/>
  <c r="BS76" i="6"/>
  <c r="BS75" i="6"/>
  <c r="BS74" i="6"/>
  <c r="BS73" i="6"/>
  <c r="BS72" i="6"/>
  <c r="BS71" i="6"/>
  <c r="BS70" i="6"/>
  <c r="BS69" i="6"/>
  <c r="BS68" i="6"/>
  <c r="BS67" i="6"/>
  <c r="BS66" i="6"/>
  <c r="BS65" i="6"/>
  <c r="BS61" i="6"/>
  <c r="BS57" i="6"/>
  <c r="BS53" i="6"/>
  <c r="BS41" i="6"/>
  <c r="BS37" i="6"/>
  <c r="BS33" i="6"/>
  <c r="BS26" i="6"/>
  <c r="BS49" i="6"/>
  <c r="BS34" i="6"/>
  <c r="BS42" i="6"/>
  <c r="BS28" i="6"/>
  <c r="BS38" i="6"/>
  <c r="BS24" i="6"/>
  <c r="L116" i="5"/>
  <c r="L117" i="5"/>
  <c r="L118" i="5"/>
  <c r="L119" i="5"/>
  <c r="L120" i="5"/>
  <c r="L121" i="5"/>
  <c r="L122" i="5"/>
  <c r="L123" i="5"/>
  <c r="L124" i="5"/>
  <c r="L125" i="5"/>
  <c r="L126" i="5"/>
  <c r="L127" i="5"/>
  <c r="N128" i="5"/>
  <c r="G130" i="5"/>
  <c r="L133" i="5"/>
  <c r="L167" i="5"/>
  <c r="J167" i="5"/>
  <c r="J169" i="5"/>
  <c r="M173" i="5"/>
  <c r="L182" i="5"/>
  <c r="N182" i="5"/>
  <c r="M182" i="5"/>
  <c r="K182" i="5" a="1"/>
  <c r="K182" i="5" s="1"/>
  <c r="J182" i="5"/>
  <c r="M189" i="5"/>
  <c r="N192" i="5"/>
  <c r="J208" i="5"/>
  <c r="M214" i="5"/>
  <c r="L214" i="5"/>
  <c r="N214" i="5"/>
  <c r="K214" i="5" a="1"/>
  <c r="K214" i="5" s="1"/>
  <c r="H214" i="5" a="1"/>
  <c r="H214" i="5" s="1"/>
  <c r="G214" i="5"/>
  <c r="N225" i="5"/>
  <c r="K231" i="5" a="1"/>
  <c r="K231" i="5" s="1"/>
  <c r="M196" i="5"/>
  <c r="L196" i="5"/>
  <c r="K196" i="5" a="1"/>
  <c r="K196" i="5" s="1"/>
  <c r="H196" i="5" a="1"/>
  <c r="H196" i="5" s="1"/>
  <c r="G196" i="5"/>
  <c r="M201" i="5"/>
  <c r="L201" i="5"/>
  <c r="G201" i="5"/>
  <c r="J201" i="5"/>
  <c r="H201" i="5" a="1"/>
  <c r="H201" i="5" s="1"/>
  <c r="M220" i="5"/>
  <c r="L220" i="5"/>
  <c r="N220" i="5"/>
  <c r="K220" i="5" a="1"/>
  <c r="K220" i="5" s="1"/>
  <c r="H220" i="5" a="1"/>
  <c r="H220" i="5" s="1"/>
  <c r="G220" i="5"/>
  <c r="N231" i="5"/>
  <c r="G129" i="5"/>
  <c r="H130" i="5" a="1"/>
  <c r="H130" i="5" s="1"/>
  <c r="N133" i="5"/>
  <c r="G135" i="5"/>
  <c r="N164" i="5"/>
  <c r="L170" i="5"/>
  <c r="N170" i="5"/>
  <c r="M170" i="5"/>
  <c r="J170" i="5"/>
  <c r="J196" i="5"/>
  <c r="K201" i="5" a="1"/>
  <c r="K201" i="5" s="1"/>
  <c r="J220" i="5"/>
  <c r="M226" i="5"/>
  <c r="L226" i="5"/>
  <c r="N226" i="5"/>
  <c r="K226" i="5" a="1"/>
  <c r="K226" i="5" s="1"/>
  <c r="H226" i="5" a="1"/>
  <c r="H226" i="5" s="1"/>
  <c r="G226" i="5"/>
  <c r="AM195" i="6"/>
  <c r="AM189" i="6"/>
  <c r="AM230" i="6"/>
  <c r="AM227" i="6"/>
  <c r="AM224" i="6"/>
  <c r="AM221" i="6"/>
  <c r="AM218" i="6"/>
  <c r="AM215" i="6"/>
  <c r="AM212" i="6"/>
  <c r="AM209" i="6"/>
  <c r="AM192" i="6"/>
  <c r="AM179" i="6"/>
  <c r="AM177" i="6"/>
  <c r="AM191" i="6"/>
  <c r="AM175" i="6"/>
  <c r="AM206" i="6"/>
  <c r="AM190" i="6"/>
  <c r="AM183" i="6"/>
  <c r="AM173" i="6"/>
  <c r="AM188" i="6"/>
  <c r="AM231" i="6"/>
  <c r="AM228" i="6"/>
  <c r="AM225" i="6"/>
  <c r="AM222" i="6"/>
  <c r="AM219" i="6"/>
  <c r="AM216" i="6"/>
  <c r="AM213" i="6"/>
  <c r="AM210" i="6"/>
  <c r="AM187" i="6"/>
  <c r="AM207" i="6"/>
  <c r="AM201" i="6"/>
  <c r="AM200" i="6"/>
  <c r="AM186" i="6"/>
  <c r="AM180" i="6"/>
  <c r="AM202" i="6"/>
  <c r="AM199" i="6"/>
  <c r="AM185" i="6"/>
  <c r="AM182" i="6"/>
  <c r="AM178" i="6"/>
  <c r="AM203" i="6"/>
  <c r="AM198" i="6"/>
  <c r="AM176" i="6"/>
  <c r="AM174" i="6"/>
  <c r="AM171" i="6"/>
  <c r="AM170" i="6"/>
  <c r="AM169" i="6"/>
  <c r="AM168" i="6"/>
  <c r="AM167" i="6"/>
  <c r="AM166" i="6"/>
  <c r="AM165" i="6"/>
  <c r="AM164" i="6"/>
  <c r="AM163" i="6"/>
  <c r="AM162" i="6"/>
  <c r="AM161" i="6"/>
  <c r="AM160" i="6"/>
  <c r="AM159" i="6"/>
  <c r="AM158" i="6"/>
  <c r="AM229" i="6"/>
  <c r="AM226" i="6"/>
  <c r="AM223" i="6"/>
  <c r="AM220" i="6"/>
  <c r="AM217" i="6"/>
  <c r="AM214" i="6"/>
  <c r="AM211" i="6"/>
  <c r="AM208" i="6"/>
  <c r="AM204" i="6"/>
  <c r="AM197" i="6"/>
  <c r="AM205" i="6"/>
  <c r="AM193" i="6"/>
  <c r="AM181" i="6"/>
  <c r="AM196" i="6"/>
  <c r="AM194" i="6"/>
  <c r="AM153" i="6"/>
  <c r="AM147" i="6"/>
  <c r="AM141" i="6"/>
  <c r="AM135" i="6"/>
  <c r="AM129" i="6"/>
  <c r="AM123" i="6"/>
  <c r="AM184" i="6"/>
  <c r="AM172" i="6"/>
  <c r="AM154" i="6"/>
  <c r="AM148" i="6"/>
  <c r="AM142" i="6"/>
  <c r="AM136" i="6"/>
  <c r="AM130" i="6"/>
  <c r="AM124" i="6"/>
  <c r="AM155" i="6"/>
  <c r="AM149" i="6"/>
  <c r="AM143" i="6"/>
  <c r="AM137" i="6"/>
  <c r="AM131" i="6"/>
  <c r="AM125" i="6"/>
  <c r="AM156" i="6"/>
  <c r="AM150" i="6"/>
  <c r="AM117" i="6"/>
  <c r="AM138" i="6"/>
  <c r="AM120" i="6"/>
  <c r="AM114" i="6"/>
  <c r="AM108" i="6"/>
  <c r="AM27" i="6"/>
  <c r="AM145" i="6"/>
  <c r="AM140" i="6"/>
  <c r="AM115" i="6"/>
  <c r="AM109" i="6"/>
  <c r="AM62" i="6"/>
  <c r="AM58" i="6"/>
  <c r="AM54" i="6"/>
  <c r="AM50" i="6"/>
  <c r="AM152" i="6"/>
  <c r="AM127" i="6"/>
  <c r="AM122" i="6"/>
  <c r="AM103" i="6"/>
  <c r="AM102" i="6"/>
  <c r="AM101" i="6"/>
  <c r="AM100" i="6"/>
  <c r="AM99" i="6"/>
  <c r="AM97" i="6"/>
  <c r="AM96" i="6"/>
  <c r="AM95" i="6"/>
  <c r="AM94" i="6"/>
  <c r="AM93" i="6"/>
  <c r="AM92" i="6"/>
  <c r="AM91" i="6"/>
  <c r="AM90" i="6"/>
  <c r="AM89" i="6"/>
  <c r="AM88" i="6"/>
  <c r="AM87" i="6"/>
  <c r="AM86" i="6"/>
  <c r="AM85" i="6"/>
  <c r="AM84" i="6"/>
  <c r="AM83" i="6"/>
  <c r="AM82" i="6"/>
  <c r="AM81" i="6"/>
  <c r="AM80" i="6"/>
  <c r="AM79" i="6"/>
  <c r="AM78" i="6"/>
  <c r="AM77" i="6"/>
  <c r="AM76" i="6"/>
  <c r="AM75" i="6"/>
  <c r="AM74" i="6"/>
  <c r="AM73" i="6"/>
  <c r="AM72" i="6"/>
  <c r="AM71" i="6"/>
  <c r="AM70" i="6"/>
  <c r="AM69" i="6"/>
  <c r="AM68" i="6"/>
  <c r="AM67" i="6"/>
  <c r="AM66" i="6"/>
  <c r="AM132" i="6"/>
  <c r="AM116" i="6"/>
  <c r="AM110" i="6"/>
  <c r="AM104" i="6"/>
  <c r="AM98" i="6"/>
  <c r="AM42" i="6"/>
  <c r="AM38" i="6"/>
  <c r="AM34" i="6"/>
  <c r="AM157" i="6"/>
  <c r="AM119" i="6"/>
  <c r="AM65" i="6"/>
  <c r="AM61" i="6"/>
  <c r="AM57" i="6"/>
  <c r="AM53" i="6"/>
  <c r="AM49" i="6"/>
  <c r="AM144" i="6"/>
  <c r="AM111" i="6"/>
  <c r="AM105" i="6"/>
  <c r="AM146" i="6"/>
  <c r="AM139" i="6"/>
  <c r="AM134" i="6"/>
  <c r="AM121" i="6"/>
  <c r="AM41" i="6"/>
  <c r="AM37" i="6"/>
  <c r="AM33" i="6"/>
  <c r="AM126" i="6"/>
  <c r="AM112" i="6"/>
  <c r="AM106" i="6"/>
  <c r="AM151" i="6"/>
  <c r="AM133" i="6"/>
  <c r="AM128" i="6"/>
  <c r="AM63" i="6"/>
  <c r="AM59" i="6"/>
  <c r="AM55" i="6"/>
  <c r="AM51" i="6"/>
  <c r="AM36" i="6"/>
  <c r="AM113" i="6"/>
  <c r="AM44" i="6"/>
  <c r="AM64" i="6"/>
  <c r="AM60" i="6"/>
  <c r="AM56" i="6"/>
  <c r="AM39" i="6"/>
  <c r="AM47" i="6"/>
  <c r="AM45" i="6"/>
  <c r="AM24" i="6"/>
  <c r="AM52" i="6"/>
  <c r="AM118" i="6"/>
  <c r="AM40" i="6"/>
  <c r="AM35" i="6"/>
  <c r="AM32" i="6"/>
  <c r="AM29" i="6"/>
  <c r="AM28" i="6"/>
  <c r="AM107" i="6"/>
  <c r="AM48" i="6"/>
  <c r="AM46" i="6"/>
  <c r="AM25" i="6"/>
  <c r="AM43" i="6"/>
  <c r="J39" i="6"/>
  <c r="H39" i="6" a="1"/>
  <c r="H39" i="6" s="1"/>
  <c r="G39" i="6"/>
  <c r="N39" i="6"/>
  <c r="M39" i="6"/>
  <c r="K39" i="6" a="1"/>
  <c r="K39" i="6" s="1"/>
  <c r="L39" i="6"/>
  <c r="L165" i="5"/>
  <c r="G165" i="5"/>
  <c r="K165" i="5" a="1"/>
  <c r="K165" i="5" s="1"/>
  <c r="L181" i="5"/>
  <c r="N181" i="5"/>
  <c r="M181" i="5"/>
  <c r="K181" i="5" a="1"/>
  <c r="K181" i="5" s="1"/>
  <c r="J181" i="5"/>
  <c r="H181" i="5" a="1"/>
  <c r="H181" i="5" s="1"/>
  <c r="L188" i="5"/>
  <c r="N188" i="5"/>
  <c r="M188" i="5"/>
  <c r="K188" i="5" a="1"/>
  <c r="K188" i="5" s="1"/>
  <c r="J188" i="5"/>
  <c r="N196" i="5"/>
  <c r="N201" i="5"/>
  <c r="H129" i="5" a="1"/>
  <c r="H129" i="5" s="1"/>
  <c r="J130" i="5"/>
  <c r="H135" i="5" a="1"/>
  <c r="H135" i="5" s="1"/>
  <c r="J165" i="5"/>
  <c r="K170" i="5" a="1"/>
  <c r="K170" i="5" s="1"/>
  <c r="L171" i="5"/>
  <c r="G171" i="5"/>
  <c r="K171" i="5" a="1"/>
  <c r="K171" i="5" s="1"/>
  <c r="N47" i="6"/>
  <c r="M47" i="6"/>
  <c r="L47" i="6"/>
  <c r="K47" i="6" a="1"/>
  <c r="K47" i="6" s="1"/>
  <c r="J47" i="6"/>
  <c r="G47" i="6"/>
  <c r="H47" i="6" a="1"/>
  <c r="H47" i="6" s="1"/>
  <c r="BK128" i="6"/>
  <c r="M179" i="5"/>
  <c r="M185" i="5"/>
  <c r="K177" i="5" a="1"/>
  <c r="K177" i="5" s="1"/>
  <c r="K183" i="5" a="1"/>
  <c r="K183" i="5" s="1"/>
  <c r="M197" i="5"/>
  <c r="L197" i="5"/>
  <c r="M203" i="5"/>
  <c r="L203" i="5"/>
  <c r="M209" i="5"/>
  <c r="L209" i="5"/>
  <c r="M215" i="5"/>
  <c r="L215" i="5"/>
  <c r="M221" i="5"/>
  <c r="L221" i="5"/>
  <c r="M227" i="5"/>
  <c r="L227" i="5"/>
  <c r="N177" i="5"/>
  <c r="G179" i="5"/>
  <c r="N183" i="5"/>
  <c r="G185" i="5"/>
  <c r="M193" i="5"/>
  <c r="L193" i="5"/>
  <c r="M198" i="5"/>
  <c r="L198" i="5"/>
  <c r="M204" i="5"/>
  <c r="L204" i="5"/>
  <c r="M210" i="5"/>
  <c r="L210" i="5"/>
  <c r="M216" i="5"/>
  <c r="L216" i="5"/>
  <c r="M222" i="5"/>
  <c r="L222" i="5"/>
  <c r="M228" i="5"/>
  <c r="L228" i="5"/>
  <c r="J193" i="5"/>
  <c r="N197" i="5"/>
  <c r="J198" i="5"/>
  <c r="N203" i="5"/>
  <c r="J204" i="5"/>
  <c r="N209" i="5"/>
  <c r="J210" i="5"/>
  <c r="N215" i="5"/>
  <c r="J216" i="5"/>
  <c r="N221" i="5"/>
  <c r="J222" i="5"/>
  <c r="N227" i="5"/>
  <c r="J228" i="5"/>
  <c r="N45" i="6"/>
  <c r="M45" i="6"/>
  <c r="L45" i="6"/>
  <c r="K45" i="6" a="1"/>
  <c r="K45" i="6" s="1"/>
  <c r="J45" i="6"/>
  <c r="G45" i="6"/>
  <c r="H45" i="6" a="1"/>
  <c r="H45" i="6" s="1"/>
  <c r="N52" i="6"/>
  <c r="M52" i="6"/>
  <c r="L52" i="6"/>
  <c r="K52" i="6" a="1"/>
  <c r="K52" i="6" s="1"/>
  <c r="J52" i="6"/>
  <c r="H52" i="6" a="1"/>
  <c r="H52" i="6" s="1"/>
  <c r="G52" i="6"/>
  <c r="H179" i="5" a="1"/>
  <c r="H179" i="5" s="1"/>
  <c r="H185" i="5" a="1"/>
  <c r="H185" i="5" s="1"/>
  <c r="M199" i="5"/>
  <c r="L199" i="5"/>
  <c r="M205" i="5"/>
  <c r="L205" i="5"/>
  <c r="M211" i="5"/>
  <c r="L211" i="5"/>
  <c r="M217" i="5"/>
  <c r="L217" i="5"/>
  <c r="M223" i="5"/>
  <c r="L223" i="5"/>
  <c r="M229" i="5"/>
  <c r="L229" i="5"/>
  <c r="W172" i="6"/>
  <c r="W231" i="6"/>
  <c r="W230" i="6"/>
  <c r="W229" i="6"/>
  <c r="W228" i="6"/>
  <c r="W227" i="6"/>
  <c r="W226" i="6"/>
  <c r="W225" i="6"/>
  <c r="W224" i="6"/>
  <c r="W223" i="6"/>
  <c r="W222" i="6"/>
  <c r="W221" i="6"/>
  <c r="W220" i="6"/>
  <c r="W219" i="6"/>
  <c r="W218" i="6"/>
  <c r="W217" i="6"/>
  <c r="W216" i="6"/>
  <c r="W215" i="6"/>
  <c r="W214" i="6"/>
  <c r="W213" i="6"/>
  <c r="W212" i="6"/>
  <c r="W211" i="6"/>
  <c r="W210" i="6"/>
  <c r="W209" i="6"/>
  <c r="W195" i="6"/>
  <c r="W194" i="6"/>
  <c r="W184" i="6"/>
  <c r="W205" i="6"/>
  <c r="W193" i="6"/>
  <c r="W192" i="6"/>
  <c r="W181" i="6"/>
  <c r="W179" i="6"/>
  <c r="W191" i="6"/>
  <c r="W190" i="6"/>
  <c r="W177" i="6"/>
  <c r="W206" i="6"/>
  <c r="W189" i="6"/>
  <c r="W175" i="6"/>
  <c r="W173" i="6"/>
  <c r="W188" i="6"/>
  <c r="W183" i="6"/>
  <c r="W187" i="6"/>
  <c r="W207" i="6"/>
  <c r="W201" i="6"/>
  <c r="W200" i="6"/>
  <c r="W186" i="6"/>
  <c r="W208" i="6"/>
  <c r="W204" i="6"/>
  <c r="W197" i="6"/>
  <c r="W196" i="6"/>
  <c r="W174" i="6"/>
  <c r="W171" i="6"/>
  <c r="W170" i="6"/>
  <c r="W169" i="6"/>
  <c r="W168" i="6"/>
  <c r="W167" i="6"/>
  <c r="W166" i="6"/>
  <c r="W165" i="6"/>
  <c r="W164" i="6"/>
  <c r="W163" i="6"/>
  <c r="W162" i="6"/>
  <c r="W161" i="6"/>
  <c r="W160" i="6"/>
  <c r="W159" i="6"/>
  <c r="W158" i="6"/>
  <c r="W157" i="6"/>
  <c r="W156" i="6"/>
  <c r="W155" i="6"/>
  <c r="W154" i="6"/>
  <c r="W153" i="6"/>
  <c r="W152" i="6"/>
  <c r="W151" i="6"/>
  <c r="W150" i="6"/>
  <c r="W149" i="6"/>
  <c r="W148" i="6"/>
  <c r="W147" i="6"/>
  <c r="W146" i="6"/>
  <c r="W145" i="6"/>
  <c r="W144" i="6"/>
  <c r="W143" i="6"/>
  <c r="W142" i="6"/>
  <c r="W141" i="6"/>
  <c r="W140" i="6"/>
  <c r="W139" i="6"/>
  <c r="W138" i="6"/>
  <c r="W137" i="6"/>
  <c r="W136" i="6"/>
  <c r="W135" i="6"/>
  <c r="W134" i="6"/>
  <c r="W133" i="6"/>
  <c r="W132" i="6"/>
  <c r="W131" i="6"/>
  <c r="W130" i="6"/>
  <c r="W129" i="6"/>
  <c r="W128" i="6"/>
  <c r="W127" i="6"/>
  <c r="W126" i="6"/>
  <c r="W125" i="6"/>
  <c r="W124" i="6"/>
  <c r="W123" i="6"/>
  <c r="W122" i="6"/>
  <c r="W121" i="6"/>
  <c r="W120" i="6"/>
  <c r="W119" i="6"/>
  <c r="W203" i="6"/>
  <c r="W185" i="6"/>
  <c r="W117" i="6"/>
  <c r="W116" i="6"/>
  <c r="W115" i="6"/>
  <c r="W114" i="6"/>
  <c r="W113" i="6"/>
  <c r="W112" i="6"/>
  <c r="W111" i="6"/>
  <c r="W110" i="6"/>
  <c r="W109" i="6"/>
  <c r="W108" i="6"/>
  <c r="W107" i="6"/>
  <c r="W106" i="6"/>
  <c r="W105" i="6"/>
  <c r="W104" i="6"/>
  <c r="W103" i="6"/>
  <c r="W102" i="6"/>
  <c r="W101" i="6"/>
  <c r="W100" i="6"/>
  <c r="W99" i="6"/>
  <c r="W98" i="6"/>
  <c r="W182" i="6"/>
  <c r="W118" i="6"/>
  <c r="W202" i="6"/>
  <c r="W199" i="6"/>
  <c r="W176" i="6"/>
  <c r="W198" i="6"/>
  <c r="W178" i="6"/>
  <c r="W64" i="6"/>
  <c r="W60" i="6"/>
  <c r="W56" i="6"/>
  <c r="W52" i="6"/>
  <c r="W48" i="6"/>
  <c r="W47" i="6"/>
  <c r="W46" i="6"/>
  <c r="W45" i="6"/>
  <c r="W44" i="6"/>
  <c r="W40" i="6"/>
  <c r="W36" i="6"/>
  <c r="W32" i="6"/>
  <c r="L32" i="6" s="1"/>
  <c r="N32" i="6" s="1"/>
  <c r="W29" i="6"/>
  <c r="W63" i="6"/>
  <c r="W59" i="6"/>
  <c r="W55" i="6"/>
  <c r="W51" i="6"/>
  <c r="W180" i="6"/>
  <c r="W27" i="6"/>
  <c r="W43" i="6"/>
  <c r="W39" i="6"/>
  <c r="W35" i="6"/>
  <c r="W62" i="6"/>
  <c r="W58" i="6"/>
  <c r="W54" i="6"/>
  <c r="W50" i="6"/>
  <c r="W97" i="6"/>
  <c r="W96" i="6"/>
  <c r="W95" i="6"/>
  <c r="W94" i="6"/>
  <c r="W93" i="6"/>
  <c r="W92" i="6"/>
  <c r="W91" i="6"/>
  <c r="W90" i="6"/>
  <c r="W89" i="6"/>
  <c r="W88" i="6"/>
  <c r="W87" i="6"/>
  <c r="W86" i="6"/>
  <c r="W85" i="6"/>
  <c r="W84" i="6"/>
  <c r="W83" i="6"/>
  <c r="W82" i="6"/>
  <c r="W81" i="6"/>
  <c r="W80" i="6"/>
  <c r="W79" i="6"/>
  <c r="W78" i="6"/>
  <c r="W77" i="6"/>
  <c r="W76" i="6"/>
  <c r="W75" i="6"/>
  <c r="W74" i="6"/>
  <c r="W73" i="6"/>
  <c r="W72" i="6"/>
  <c r="W71" i="6"/>
  <c r="W70" i="6"/>
  <c r="W69" i="6"/>
  <c r="W68" i="6"/>
  <c r="W67" i="6"/>
  <c r="W66" i="6"/>
  <c r="W65" i="6"/>
  <c r="W61" i="6"/>
  <c r="W57" i="6"/>
  <c r="W53" i="6"/>
  <c r="W41" i="6"/>
  <c r="W37" i="6"/>
  <c r="W33" i="6"/>
  <c r="W26" i="6"/>
  <c r="W38" i="6"/>
  <c r="W25" i="6"/>
  <c r="W49" i="6"/>
  <c r="W42" i="6"/>
  <c r="W24" i="6"/>
  <c r="W28" i="6"/>
  <c r="BC231" i="6"/>
  <c r="BC230" i="6"/>
  <c r="BC229" i="6"/>
  <c r="BC228" i="6"/>
  <c r="BC227" i="6"/>
  <c r="BC226" i="6"/>
  <c r="BC225" i="6"/>
  <c r="BC224" i="6"/>
  <c r="BC223" i="6"/>
  <c r="BC222" i="6"/>
  <c r="BC221" i="6"/>
  <c r="BC220" i="6"/>
  <c r="BC219" i="6"/>
  <c r="BC218" i="6"/>
  <c r="BC217" i="6"/>
  <c r="BC216" i="6"/>
  <c r="BC215" i="6"/>
  <c r="BC214" i="6"/>
  <c r="BC213" i="6"/>
  <c r="BC212" i="6"/>
  <c r="BC211" i="6"/>
  <c r="BC210" i="6"/>
  <c r="BC209" i="6"/>
  <c r="BC208" i="6"/>
  <c r="BC207" i="6"/>
  <c r="BC206" i="6"/>
  <c r="BC205" i="6"/>
  <c r="BC204" i="6"/>
  <c r="BC203" i="6"/>
  <c r="BC202" i="6"/>
  <c r="BC201" i="6"/>
  <c r="BC200" i="6"/>
  <c r="BC194" i="6"/>
  <c r="BC188" i="6"/>
  <c r="BC190" i="6"/>
  <c r="BC189" i="6"/>
  <c r="BC187" i="6"/>
  <c r="BC180" i="6"/>
  <c r="BC178" i="6"/>
  <c r="BC186" i="6"/>
  <c r="BC176" i="6"/>
  <c r="BC171" i="6"/>
  <c r="BC170" i="6"/>
  <c r="BC169" i="6"/>
  <c r="BC168" i="6"/>
  <c r="BC167" i="6"/>
  <c r="BC166" i="6"/>
  <c r="BC165" i="6"/>
  <c r="BC164" i="6"/>
  <c r="BC163" i="6"/>
  <c r="BC162" i="6"/>
  <c r="BC161" i="6"/>
  <c r="BC160" i="6"/>
  <c r="BC159" i="6"/>
  <c r="BC158" i="6"/>
  <c r="BC157" i="6"/>
  <c r="BC156" i="6"/>
  <c r="BC155" i="6"/>
  <c r="BC154" i="6"/>
  <c r="BC153" i="6"/>
  <c r="BC152" i="6"/>
  <c r="BC151" i="6"/>
  <c r="BC150" i="6"/>
  <c r="BC149" i="6"/>
  <c r="BC148" i="6"/>
  <c r="BC147" i="6"/>
  <c r="BC146" i="6"/>
  <c r="BC145" i="6"/>
  <c r="BC144" i="6"/>
  <c r="BC143" i="6"/>
  <c r="BC142" i="6"/>
  <c r="BC141" i="6"/>
  <c r="BC140" i="6"/>
  <c r="BC139" i="6"/>
  <c r="BC138" i="6"/>
  <c r="BC137" i="6"/>
  <c r="BC136" i="6"/>
  <c r="BC135" i="6"/>
  <c r="BC134" i="6"/>
  <c r="BC133" i="6"/>
  <c r="BC132" i="6"/>
  <c r="BC131" i="6"/>
  <c r="BC130" i="6"/>
  <c r="BC129" i="6"/>
  <c r="BC128" i="6"/>
  <c r="BC127" i="6"/>
  <c r="BC126" i="6"/>
  <c r="BC125" i="6"/>
  <c r="BC124" i="6"/>
  <c r="BC123" i="6"/>
  <c r="BC122" i="6"/>
  <c r="BC121" i="6"/>
  <c r="BC120" i="6"/>
  <c r="BC119" i="6"/>
  <c r="BC118" i="6"/>
  <c r="BC199" i="6"/>
  <c r="BC185" i="6"/>
  <c r="BC182" i="6"/>
  <c r="BC174" i="6"/>
  <c r="BC198" i="6"/>
  <c r="BC172" i="6"/>
  <c r="BC197" i="6"/>
  <c r="BC196" i="6"/>
  <c r="BC184" i="6"/>
  <c r="BC195" i="6"/>
  <c r="BC181" i="6"/>
  <c r="BC179" i="6"/>
  <c r="BC191" i="6"/>
  <c r="BC183" i="6"/>
  <c r="BC192" i="6"/>
  <c r="BC117" i="6"/>
  <c r="BC116" i="6"/>
  <c r="BC115" i="6"/>
  <c r="BC114" i="6"/>
  <c r="BC113" i="6"/>
  <c r="BC112" i="6"/>
  <c r="BC111" i="6"/>
  <c r="BC110" i="6"/>
  <c r="BC109" i="6"/>
  <c r="BC108" i="6"/>
  <c r="BC107" i="6"/>
  <c r="BC106" i="6"/>
  <c r="BC105" i="6"/>
  <c r="BC104" i="6"/>
  <c r="BC103" i="6"/>
  <c r="BC102" i="6"/>
  <c r="BC101" i="6"/>
  <c r="BC100" i="6"/>
  <c r="BC99" i="6"/>
  <c r="BC98" i="6"/>
  <c r="BC175" i="6"/>
  <c r="BC173" i="6"/>
  <c r="BC193" i="6"/>
  <c r="BC42" i="6"/>
  <c r="BC38" i="6"/>
  <c r="BC34" i="6"/>
  <c r="BC65" i="6"/>
  <c r="BC61" i="6"/>
  <c r="BC57" i="6"/>
  <c r="BC53" i="6"/>
  <c r="BC49" i="6"/>
  <c r="BC41" i="6"/>
  <c r="BC37" i="6"/>
  <c r="BC64" i="6"/>
  <c r="BC60" i="6"/>
  <c r="BC56" i="6"/>
  <c r="BC52" i="6"/>
  <c r="BC48" i="6"/>
  <c r="BC47" i="6"/>
  <c r="BC46" i="6"/>
  <c r="BC45" i="6"/>
  <c r="BC44" i="6"/>
  <c r="BC40" i="6"/>
  <c r="BC36" i="6"/>
  <c r="BC32" i="6"/>
  <c r="BC29" i="6"/>
  <c r="BC63" i="6"/>
  <c r="BC59" i="6"/>
  <c r="BC55" i="6"/>
  <c r="BC51" i="6"/>
  <c r="BC177" i="6"/>
  <c r="BC97" i="6"/>
  <c r="BC96" i="6"/>
  <c r="BC95" i="6"/>
  <c r="BC94" i="6"/>
  <c r="BC93" i="6"/>
  <c r="BC92" i="6"/>
  <c r="BC91" i="6"/>
  <c r="BC90" i="6"/>
  <c r="BC89" i="6"/>
  <c r="BC88" i="6"/>
  <c r="BC87" i="6"/>
  <c r="BC86" i="6"/>
  <c r="BC85" i="6"/>
  <c r="BC84" i="6"/>
  <c r="BC83" i="6"/>
  <c r="BC82" i="6"/>
  <c r="BC81" i="6"/>
  <c r="BC80" i="6"/>
  <c r="BC79" i="6"/>
  <c r="BC78" i="6"/>
  <c r="BC77" i="6"/>
  <c r="BC76" i="6"/>
  <c r="BC75" i="6"/>
  <c r="BC74" i="6"/>
  <c r="BC73" i="6"/>
  <c r="BC72" i="6"/>
  <c r="BC71" i="6"/>
  <c r="BC70" i="6"/>
  <c r="BC69" i="6"/>
  <c r="BC68" i="6"/>
  <c r="BC67" i="6"/>
  <c r="BC66" i="6"/>
  <c r="BC62" i="6"/>
  <c r="BC24" i="6"/>
  <c r="BC58" i="6"/>
  <c r="BC39" i="6"/>
  <c r="BC54" i="6"/>
  <c r="BC33" i="6"/>
  <c r="BC50" i="6"/>
  <c r="BC35" i="6"/>
  <c r="BC28" i="6"/>
  <c r="BC27" i="6"/>
  <c r="L35" i="6"/>
  <c r="K162" i="5" a="1"/>
  <c r="K162" i="5" s="1"/>
  <c r="K168" i="5" a="1"/>
  <c r="K168" i="5" s="1"/>
  <c r="K174" i="5" a="1"/>
  <c r="K174" i="5" s="1"/>
  <c r="G177" i="5"/>
  <c r="J179" i="5"/>
  <c r="K180" i="5" a="1"/>
  <c r="K180" i="5" s="1"/>
  <c r="G183" i="5"/>
  <c r="J185" i="5"/>
  <c r="M191" i="5"/>
  <c r="L191" i="5"/>
  <c r="M194" i="5"/>
  <c r="L194" i="5"/>
  <c r="K199" i="5" a="1"/>
  <c r="K199" i="5" s="1"/>
  <c r="M200" i="5"/>
  <c r="L200" i="5"/>
  <c r="K205" i="5" a="1"/>
  <c r="K205" i="5" s="1"/>
  <c r="M206" i="5"/>
  <c r="L206" i="5"/>
  <c r="K211" i="5" a="1"/>
  <c r="K211" i="5" s="1"/>
  <c r="M212" i="5"/>
  <c r="L212" i="5"/>
  <c r="K217" i="5" a="1"/>
  <c r="K217" i="5" s="1"/>
  <c r="M218" i="5"/>
  <c r="L218" i="5"/>
  <c r="K223" i="5" a="1"/>
  <c r="K223" i="5" s="1"/>
  <c r="M224" i="5"/>
  <c r="L224" i="5"/>
  <c r="K229" i="5" a="1"/>
  <c r="K229" i="5" s="1"/>
  <c r="M230" i="5"/>
  <c r="L230" i="5"/>
  <c r="BK24" i="6"/>
  <c r="AI25" i="6"/>
  <c r="AI18" i="6" s="1"/>
  <c r="AH18" i="6" s="1"/>
  <c r="AA26" i="6"/>
  <c r="AA18" i="6" s="1"/>
  <c r="Z18" i="6" s="1"/>
  <c r="AA27" i="6"/>
  <c r="S29" i="6"/>
  <c r="S32" i="6"/>
  <c r="AQ36" i="6"/>
  <c r="BK37" i="6"/>
  <c r="BK38" i="6"/>
  <c r="N40" i="6"/>
  <c r="M40" i="6"/>
  <c r="L40" i="6"/>
  <c r="K40" i="6" a="1"/>
  <c r="K40" i="6" s="1"/>
  <c r="H40" i="6" a="1"/>
  <c r="H40" i="6" s="1"/>
  <c r="AU44" i="6"/>
  <c r="AQ51" i="6"/>
  <c r="AA57" i="6"/>
  <c r="S61" i="6"/>
  <c r="AA126" i="6"/>
  <c r="AQ25" i="6"/>
  <c r="AI26" i="6"/>
  <c r="AU27" i="6"/>
  <c r="AA41" i="6"/>
  <c r="AY43" i="6"/>
  <c r="BO61" i="6"/>
  <c r="AA196" i="6"/>
  <c r="AA190" i="6"/>
  <c r="AA194" i="6"/>
  <c r="AA184" i="6"/>
  <c r="AA172" i="6"/>
  <c r="AA205" i="6"/>
  <c r="AA193" i="6"/>
  <c r="AA230" i="6"/>
  <c r="AA227" i="6"/>
  <c r="AA224" i="6"/>
  <c r="AA221" i="6"/>
  <c r="AA218" i="6"/>
  <c r="AA215" i="6"/>
  <c r="AA212" i="6"/>
  <c r="AA209" i="6"/>
  <c r="AA192" i="6"/>
  <c r="AA181" i="6"/>
  <c r="AA179" i="6"/>
  <c r="AA191" i="6"/>
  <c r="AA177" i="6"/>
  <c r="AA206" i="6"/>
  <c r="AA189" i="6"/>
  <c r="AA175" i="6"/>
  <c r="AA173" i="6"/>
  <c r="AA188" i="6"/>
  <c r="AA183" i="6"/>
  <c r="AA231" i="6"/>
  <c r="AA228" i="6"/>
  <c r="AA225" i="6"/>
  <c r="AA222" i="6"/>
  <c r="AA219" i="6"/>
  <c r="AA216" i="6"/>
  <c r="AA213" i="6"/>
  <c r="AA210" i="6"/>
  <c r="AA187" i="6"/>
  <c r="AA207" i="6"/>
  <c r="AA201" i="6"/>
  <c r="AA200" i="6"/>
  <c r="AA186" i="6"/>
  <c r="AA202" i="6"/>
  <c r="AA199" i="6"/>
  <c r="AA185" i="6"/>
  <c r="AA180" i="6"/>
  <c r="AA195" i="6"/>
  <c r="AA182" i="6"/>
  <c r="AA157" i="6"/>
  <c r="AA151" i="6"/>
  <c r="AA145" i="6"/>
  <c r="AA139" i="6"/>
  <c r="AA133" i="6"/>
  <c r="AA127" i="6"/>
  <c r="AA121" i="6"/>
  <c r="AA120" i="6"/>
  <c r="AA119" i="6"/>
  <c r="AA118" i="6"/>
  <c r="AA214" i="6"/>
  <c r="AA176" i="6"/>
  <c r="AA167" i="6"/>
  <c r="AA162" i="6"/>
  <c r="AA158" i="6"/>
  <c r="AA152" i="6"/>
  <c r="AA146" i="6"/>
  <c r="AA140" i="6"/>
  <c r="AA134" i="6"/>
  <c r="AA128" i="6"/>
  <c r="AA122" i="6"/>
  <c r="AA217" i="6"/>
  <c r="AA165" i="6"/>
  <c r="AA170" i="6"/>
  <c r="AA153" i="6"/>
  <c r="AA147" i="6"/>
  <c r="AA141" i="6"/>
  <c r="AA135" i="6"/>
  <c r="AA129" i="6"/>
  <c r="AA123" i="6"/>
  <c r="AA220" i="6"/>
  <c r="AA198" i="6"/>
  <c r="AA178" i="6"/>
  <c r="AA159" i="6"/>
  <c r="AA168" i="6"/>
  <c r="AA163" i="6"/>
  <c r="AA154" i="6"/>
  <c r="AA148" i="6"/>
  <c r="AA142" i="6"/>
  <c r="AA136" i="6"/>
  <c r="AA130" i="6"/>
  <c r="AA124" i="6"/>
  <c r="AA223" i="6"/>
  <c r="AA204" i="6"/>
  <c r="AA166" i="6"/>
  <c r="AA160" i="6"/>
  <c r="AA155" i="6"/>
  <c r="AA149" i="6"/>
  <c r="AA143" i="6"/>
  <c r="AA137" i="6"/>
  <c r="AA131" i="6"/>
  <c r="AA125" i="6"/>
  <c r="AA208" i="6"/>
  <c r="AA171" i="6"/>
  <c r="AA169" i="6"/>
  <c r="AA226" i="6"/>
  <c r="AA113" i="6"/>
  <c r="AA107" i="6"/>
  <c r="AA138" i="6"/>
  <c r="AA63" i="6"/>
  <c r="AA59" i="6"/>
  <c r="AA55" i="6"/>
  <c r="AA51" i="6"/>
  <c r="AA197" i="6"/>
  <c r="AA164" i="6"/>
  <c r="AA150" i="6"/>
  <c r="AA114" i="6"/>
  <c r="AA108" i="6"/>
  <c r="AA211" i="6"/>
  <c r="AA43" i="6"/>
  <c r="AA39" i="6"/>
  <c r="AA35" i="6"/>
  <c r="AA229" i="6"/>
  <c r="AA115" i="6"/>
  <c r="AA109" i="6"/>
  <c r="AA62" i="6"/>
  <c r="AA58" i="6"/>
  <c r="AA54" i="6"/>
  <c r="AA50" i="6"/>
  <c r="AA132" i="6"/>
  <c r="AA103" i="6"/>
  <c r="AA102" i="6"/>
  <c r="AA101" i="6"/>
  <c r="AA100" i="6"/>
  <c r="AA99" i="6"/>
  <c r="AA97" i="6"/>
  <c r="AA96" i="6"/>
  <c r="AA95" i="6"/>
  <c r="AA94" i="6"/>
  <c r="AA93" i="6"/>
  <c r="AA92" i="6"/>
  <c r="AA91" i="6"/>
  <c r="AA90" i="6"/>
  <c r="AA89" i="6"/>
  <c r="AA88" i="6"/>
  <c r="AA87" i="6"/>
  <c r="AA86" i="6"/>
  <c r="AA85" i="6"/>
  <c r="AA84" i="6"/>
  <c r="AA83" i="6"/>
  <c r="AA82" i="6"/>
  <c r="AA81" i="6"/>
  <c r="AA80" i="6"/>
  <c r="AA79" i="6"/>
  <c r="AA78" i="6"/>
  <c r="AA77" i="6"/>
  <c r="AA76" i="6"/>
  <c r="AA75" i="6"/>
  <c r="AA74" i="6"/>
  <c r="AA73" i="6"/>
  <c r="AA72" i="6"/>
  <c r="AA71" i="6"/>
  <c r="AA70" i="6"/>
  <c r="AA69" i="6"/>
  <c r="AA68" i="6"/>
  <c r="AA67" i="6"/>
  <c r="AA66" i="6"/>
  <c r="AA174" i="6"/>
  <c r="AA116" i="6"/>
  <c r="AA110" i="6"/>
  <c r="AA104" i="6"/>
  <c r="AA98" i="6"/>
  <c r="AA42" i="6"/>
  <c r="AA38" i="6"/>
  <c r="AA34" i="6"/>
  <c r="AA144" i="6"/>
  <c r="AA161" i="6"/>
  <c r="AA117" i="6"/>
  <c r="AA111" i="6"/>
  <c r="AA105" i="6"/>
  <c r="AA203" i="6"/>
  <c r="AA156" i="6"/>
  <c r="AA112" i="6"/>
  <c r="AA106" i="6"/>
  <c r="AA64" i="6"/>
  <c r="AA60" i="6"/>
  <c r="AA56" i="6"/>
  <c r="AA52" i="6"/>
  <c r="AA48" i="6"/>
  <c r="AA47" i="6"/>
  <c r="AA46" i="6"/>
  <c r="AA45" i="6"/>
  <c r="AQ231" i="6"/>
  <c r="AQ230" i="6"/>
  <c r="AQ229" i="6"/>
  <c r="AQ228" i="6"/>
  <c r="AQ227" i="6"/>
  <c r="AQ226" i="6"/>
  <c r="AQ225" i="6"/>
  <c r="AQ224" i="6"/>
  <c r="AQ223" i="6"/>
  <c r="AQ222" i="6"/>
  <c r="AQ221" i="6"/>
  <c r="AQ220" i="6"/>
  <c r="AQ219" i="6"/>
  <c r="AQ218" i="6"/>
  <c r="AQ217" i="6"/>
  <c r="AQ216" i="6"/>
  <c r="AQ215" i="6"/>
  <c r="AQ214" i="6"/>
  <c r="AQ213" i="6"/>
  <c r="AQ212" i="6"/>
  <c r="AQ211" i="6"/>
  <c r="AQ210" i="6"/>
  <c r="AQ209" i="6"/>
  <c r="AQ208" i="6"/>
  <c r="AQ207" i="6"/>
  <c r="AQ206" i="6"/>
  <c r="AQ205" i="6"/>
  <c r="AQ204" i="6"/>
  <c r="AQ203" i="6"/>
  <c r="AQ202" i="6"/>
  <c r="AQ201" i="6"/>
  <c r="AQ200" i="6"/>
  <c r="AQ199" i="6"/>
  <c r="AQ198" i="6"/>
  <c r="AQ197" i="6"/>
  <c r="AQ196" i="6"/>
  <c r="AQ195" i="6"/>
  <c r="AQ194" i="6"/>
  <c r="AQ193" i="6"/>
  <c r="AQ192" i="6"/>
  <c r="AQ191" i="6"/>
  <c r="AQ190" i="6"/>
  <c r="AQ189" i="6"/>
  <c r="AQ188" i="6"/>
  <c r="AQ187" i="6"/>
  <c r="AQ186" i="6"/>
  <c r="AQ185" i="6"/>
  <c r="AQ184" i="6"/>
  <c r="AQ182" i="6"/>
  <c r="AQ175" i="6"/>
  <c r="AQ183" i="6"/>
  <c r="AQ173" i="6"/>
  <c r="AQ180" i="6"/>
  <c r="AQ178" i="6"/>
  <c r="AQ176" i="6"/>
  <c r="AQ174" i="6"/>
  <c r="AQ171" i="6"/>
  <c r="AQ170" i="6"/>
  <c r="AQ169" i="6"/>
  <c r="AQ168" i="6"/>
  <c r="AQ167" i="6"/>
  <c r="AQ166" i="6"/>
  <c r="AQ165" i="6"/>
  <c r="AQ164" i="6"/>
  <c r="AQ163" i="6"/>
  <c r="AQ162" i="6"/>
  <c r="AQ161" i="6"/>
  <c r="AQ160" i="6"/>
  <c r="AQ159" i="6"/>
  <c r="AQ158" i="6"/>
  <c r="AQ157" i="6"/>
  <c r="AQ156" i="6"/>
  <c r="AQ155" i="6"/>
  <c r="AQ154" i="6"/>
  <c r="AQ153" i="6"/>
  <c r="AQ152" i="6"/>
  <c r="AQ151" i="6"/>
  <c r="AQ150" i="6"/>
  <c r="AQ149" i="6"/>
  <c r="AQ148" i="6"/>
  <c r="AQ147" i="6"/>
  <c r="AQ146" i="6"/>
  <c r="AQ145" i="6"/>
  <c r="AQ144" i="6"/>
  <c r="AQ143" i="6"/>
  <c r="AQ142" i="6"/>
  <c r="AQ141" i="6"/>
  <c r="AQ140" i="6"/>
  <c r="AQ139" i="6"/>
  <c r="AQ138" i="6"/>
  <c r="AQ137" i="6"/>
  <c r="AQ136" i="6"/>
  <c r="AQ135" i="6"/>
  <c r="AQ134" i="6"/>
  <c r="AQ133" i="6"/>
  <c r="AQ132" i="6"/>
  <c r="AQ131" i="6"/>
  <c r="AQ130" i="6"/>
  <c r="AQ129" i="6"/>
  <c r="AQ128" i="6"/>
  <c r="AQ127" i="6"/>
  <c r="AQ126" i="6"/>
  <c r="AQ125" i="6"/>
  <c r="AQ124" i="6"/>
  <c r="AQ123" i="6"/>
  <c r="AQ122" i="6"/>
  <c r="AQ121" i="6"/>
  <c r="AQ120" i="6"/>
  <c r="AQ119" i="6"/>
  <c r="AQ118" i="6"/>
  <c r="AQ172" i="6"/>
  <c r="AQ179" i="6"/>
  <c r="AQ177" i="6"/>
  <c r="AQ181" i="6"/>
  <c r="AQ43" i="6"/>
  <c r="AQ39" i="6"/>
  <c r="AQ35" i="6"/>
  <c r="AQ115" i="6"/>
  <c r="AQ109" i="6"/>
  <c r="AQ62" i="6"/>
  <c r="AQ58" i="6"/>
  <c r="AQ54" i="6"/>
  <c r="AQ50" i="6"/>
  <c r="AQ103" i="6"/>
  <c r="AQ102" i="6"/>
  <c r="AQ101" i="6"/>
  <c r="AQ100" i="6"/>
  <c r="AQ99" i="6"/>
  <c r="AQ97" i="6"/>
  <c r="AQ96" i="6"/>
  <c r="AQ95" i="6"/>
  <c r="AQ94" i="6"/>
  <c r="AQ93" i="6"/>
  <c r="AQ92" i="6"/>
  <c r="AQ91" i="6"/>
  <c r="AQ90" i="6"/>
  <c r="AQ89" i="6"/>
  <c r="AQ88" i="6"/>
  <c r="AQ87" i="6"/>
  <c r="AQ86" i="6"/>
  <c r="AQ85" i="6"/>
  <c r="AQ84" i="6"/>
  <c r="AQ83" i="6"/>
  <c r="AQ82" i="6"/>
  <c r="AQ81" i="6"/>
  <c r="AQ80" i="6"/>
  <c r="AQ79" i="6"/>
  <c r="AQ78" i="6"/>
  <c r="AQ77" i="6"/>
  <c r="AQ76" i="6"/>
  <c r="AQ75" i="6"/>
  <c r="AQ74" i="6"/>
  <c r="AQ73" i="6"/>
  <c r="AQ72" i="6"/>
  <c r="AQ71" i="6"/>
  <c r="AQ70" i="6"/>
  <c r="AQ69" i="6"/>
  <c r="AQ68" i="6"/>
  <c r="AQ67" i="6"/>
  <c r="AQ66" i="6"/>
  <c r="AQ116" i="6"/>
  <c r="AQ110" i="6"/>
  <c r="AQ104" i="6"/>
  <c r="AQ98" i="6"/>
  <c r="AQ42" i="6"/>
  <c r="AQ38" i="6"/>
  <c r="AQ34" i="6"/>
  <c r="AQ65" i="6"/>
  <c r="AQ61" i="6"/>
  <c r="AQ57" i="6"/>
  <c r="AQ53" i="6"/>
  <c r="AQ49" i="6"/>
  <c r="AQ28" i="6"/>
  <c r="AQ111" i="6"/>
  <c r="AQ105" i="6"/>
  <c r="AQ117" i="6"/>
  <c r="AQ41" i="6"/>
  <c r="AQ37" i="6"/>
  <c r="AQ33" i="6"/>
  <c r="AQ26" i="6"/>
  <c r="AQ112" i="6"/>
  <c r="AQ106" i="6"/>
  <c r="AQ64" i="6"/>
  <c r="AQ60" i="6"/>
  <c r="AQ56" i="6"/>
  <c r="AQ52" i="6"/>
  <c r="AQ48" i="6"/>
  <c r="AQ47" i="6"/>
  <c r="AQ46" i="6"/>
  <c r="AQ45" i="6"/>
  <c r="AQ113" i="6"/>
  <c r="AQ107" i="6"/>
  <c r="AQ114" i="6"/>
  <c r="AQ108" i="6"/>
  <c r="AQ27" i="6"/>
  <c r="AQ18" i="6" s="1"/>
  <c r="AP18" i="6" s="1"/>
  <c r="BG231" i="6"/>
  <c r="BG230" i="6"/>
  <c r="BG229" i="6"/>
  <c r="BG228" i="6"/>
  <c r="BG227" i="6"/>
  <c r="BG226" i="6"/>
  <c r="BG225" i="6"/>
  <c r="BG224" i="6"/>
  <c r="BG223" i="6"/>
  <c r="BG222" i="6"/>
  <c r="BG221" i="6"/>
  <c r="BG220" i="6"/>
  <c r="BG219" i="6"/>
  <c r="BG218" i="6"/>
  <c r="BG217" i="6"/>
  <c r="BG216" i="6"/>
  <c r="BG215" i="6"/>
  <c r="BG214" i="6"/>
  <c r="BG213" i="6"/>
  <c r="BG212" i="6"/>
  <c r="BG211" i="6"/>
  <c r="BG210" i="6"/>
  <c r="BG209" i="6"/>
  <c r="BG208" i="6"/>
  <c r="BG207" i="6"/>
  <c r="BG206" i="6"/>
  <c r="BG205" i="6"/>
  <c r="BG204" i="6"/>
  <c r="BG203" i="6"/>
  <c r="BG202" i="6"/>
  <c r="BG201" i="6"/>
  <c r="BG200" i="6"/>
  <c r="BG199" i="6"/>
  <c r="BG198" i="6"/>
  <c r="BG197" i="6"/>
  <c r="BG196" i="6"/>
  <c r="BG195" i="6"/>
  <c r="BG194" i="6"/>
  <c r="BG193" i="6"/>
  <c r="BG192" i="6"/>
  <c r="BG191" i="6"/>
  <c r="BG190" i="6"/>
  <c r="BG189" i="6"/>
  <c r="BG188" i="6"/>
  <c r="BG187" i="6"/>
  <c r="BG186" i="6"/>
  <c r="BG185" i="6"/>
  <c r="BG184" i="6"/>
  <c r="BG183" i="6"/>
  <c r="BG182" i="6"/>
  <c r="BG181" i="6"/>
  <c r="BG180" i="6"/>
  <c r="BG179" i="6"/>
  <c r="BG178" i="6"/>
  <c r="BG177" i="6"/>
  <c r="BG176" i="6"/>
  <c r="BG175" i="6"/>
  <c r="BG174" i="6"/>
  <c r="BG173" i="6"/>
  <c r="BG171" i="6"/>
  <c r="BG170" i="6"/>
  <c r="BG169" i="6"/>
  <c r="BG168" i="6"/>
  <c r="BG167" i="6"/>
  <c r="BG166" i="6"/>
  <c r="BG165" i="6"/>
  <c r="BG164" i="6"/>
  <c r="BG163" i="6"/>
  <c r="BG162" i="6"/>
  <c r="BG161" i="6"/>
  <c r="BG160" i="6"/>
  <c r="BG159" i="6"/>
  <c r="BG158" i="6"/>
  <c r="BG157" i="6"/>
  <c r="BG156" i="6"/>
  <c r="BG155" i="6"/>
  <c r="BG154" i="6"/>
  <c r="BG153" i="6"/>
  <c r="BG152" i="6"/>
  <c r="BG151" i="6"/>
  <c r="BG150" i="6"/>
  <c r="BG149" i="6"/>
  <c r="BG148" i="6"/>
  <c r="BG147" i="6"/>
  <c r="BG146" i="6"/>
  <c r="BG145" i="6"/>
  <c r="BG144" i="6"/>
  <c r="BG143" i="6"/>
  <c r="BG142" i="6"/>
  <c r="BG141" i="6"/>
  <c r="BG140" i="6"/>
  <c r="BG139" i="6"/>
  <c r="BG138" i="6"/>
  <c r="BG137" i="6"/>
  <c r="BG136" i="6"/>
  <c r="BG135" i="6"/>
  <c r="BG134" i="6"/>
  <c r="BG133" i="6"/>
  <c r="BG132" i="6"/>
  <c r="BG131" i="6"/>
  <c r="BG130" i="6"/>
  <c r="BG129" i="6"/>
  <c r="BG128" i="6"/>
  <c r="BG127" i="6"/>
  <c r="BG126" i="6"/>
  <c r="BG125" i="6"/>
  <c r="BG124" i="6"/>
  <c r="BG123" i="6"/>
  <c r="BG122" i="6"/>
  <c r="BG121" i="6"/>
  <c r="BG120" i="6"/>
  <c r="BG119" i="6"/>
  <c r="BG118" i="6"/>
  <c r="BG172" i="6"/>
  <c r="BG117" i="6"/>
  <c r="BG116" i="6"/>
  <c r="BG115" i="6"/>
  <c r="BG114" i="6"/>
  <c r="BG113" i="6"/>
  <c r="BG112" i="6"/>
  <c r="BG111" i="6"/>
  <c r="BG110" i="6"/>
  <c r="BG109" i="6"/>
  <c r="BG108" i="6"/>
  <c r="BG107" i="6"/>
  <c r="BG106" i="6"/>
  <c r="BG105" i="6"/>
  <c r="BG104" i="6"/>
  <c r="BG65" i="6"/>
  <c r="BG61" i="6"/>
  <c r="BG57" i="6"/>
  <c r="BG53" i="6"/>
  <c r="BG49" i="6"/>
  <c r="BG28" i="6"/>
  <c r="BG103" i="6"/>
  <c r="BG102" i="6"/>
  <c r="BG101" i="6"/>
  <c r="BG100" i="6"/>
  <c r="BG99" i="6"/>
  <c r="BG98" i="6"/>
  <c r="BG41" i="6"/>
  <c r="BG37" i="6"/>
  <c r="BG33" i="6"/>
  <c r="BG26" i="6"/>
  <c r="BG64" i="6"/>
  <c r="BG60" i="6"/>
  <c r="BG56" i="6"/>
  <c r="BG52" i="6"/>
  <c r="BG48" i="6"/>
  <c r="BG47" i="6"/>
  <c r="BG46" i="6"/>
  <c r="BG45" i="6"/>
  <c r="BG44" i="6"/>
  <c r="BG40" i="6"/>
  <c r="BG36" i="6"/>
  <c r="BG63" i="6"/>
  <c r="BG59" i="6"/>
  <c r="BG55" i="6"/>
  <c r="BG51" i="6"/>
  <c r="BG27" i="6"/>
  <c r="BG62" i="6"/>
  <c r="BG58" i="6"/>
  <c r="BG54" i="6"/>
  <c r="BG50" i="6"/>
  <c r="BG42" i="6"/>
  <c r="BG38" i="6"/>
  <c r="BG34" i="6"/>
  <c r="AE24" i="6"/>
  <c r="BG25" i="6"/>
  <c r="BG18" i="6" s="1"/>
  <c r="BF18" i="6" s="1"/>
  <c r="AU26" i="6"/>
  <c r="AU29" i="6"/>
  <c r="AU32" i="6"/>
  <c r="AE33" i="6"/>
  <c r="S34" i="6"/>
  <c r="L34" i="6" s="1"/>
  <c r="AI41" i="6"/>
  <c r="BG43" i="6"/>
  <c r="AE45" i="6"/>
  <c r="AE47" i="6"/>
  <c r="AE52" i="6"/>
  <c r="AY59" i="6"/>
  <c r="AQ63" i="6"/>
  <c r="AE131" i="6"/>
  <c r="N56" i="6"/>
  <c r="M56" i="6"/>
  <c r="L56" i="6"/>
  <c r="K56" i="6" a="1"/>
  <c r="K56" i="6" s="1"/>
  <c r="J56" i="6"/>
  <c r="H56" i="6" a="1"/>
  <c r="H56" i="6" s="1"/>
  <c r="G56" i="6"/>
  <c r="AE112" i="6"/>
  <c r="G14" i="6"/>
  <c r="BO25" i="6"/>
  <c r="BO18" i="6" s="1"/>
  <c r="BN18" i="6" s="1"/>
  <c r="BK26" i="6"/>
  <c r="BO29" i="6"/>
  <c r="BO32" i="6"/>
  <c r="AU33" i="6"/>
  <c r="AY34" i="6"/>
  <c r="BK42" i="6"/>
  <c r="N44" i="6"/>
  <c r="M44" i="6"/>
  <c r="L44" i="6"/>
  <c r="K44" i="6" a="1"/>
  <c r="K44" i="6" s="1"/>
  <c r="H44" i="6" a="1"/>
  <c r="H44" i="6" s="1"/>
  <c r="N60" i="6"/>
  <c r="M60" i="6"/>
  <c r="L60" i="6"/>
  <c r="K60" i="6" a="1"/>
  <c r="K60" i="6" s="1"/>
  <c r="J60" i="6"/>
  <c r="H60" i="6" a="1"/>
  <c r="H60" i="6" s="1"/>
  <c r="G60" i="6"/>
  <c r="AE205" i="6"/>
  <c r="AE193" i="6"/>
  <c r="AE230" i="6"/>
  <c r="AE227" i="6"/>
  <c r="AE224" i="6"/>
  <c r="AE221" i="6"/>
  <c r="AE218" i="6"/>
  <c r="AE215" i="6"/>
  <c r="AE212" i="6"/>
  <c r="AE209" i="6"/>
  <c r="AE192" i="6"/>
  <c r="AE181" i="6"/>
  <c r="AE179" i="6"/>
  <c r="AE191" i="6"/>
  <c r="AE177" i="6"/>
  <c r="AE206" i="6"/>
  <c r="AE190" i="6"/>
  <c r="AE189" i="6"/>
  <c r="AE175" i="6"/>
  <c r="AE173" i="6"/>
  <c r="AE188" i="6"/>
  <c r="AE183" i="6"/>
  <c r="AE231" i="6"/>
  <c r="AE228" i="6"/>
  <c r="AE225" i="6"/>
  <c r="AE222" i="6"/>
  <c r="AE219" i="6"/>
  <c r="AE216" i="6"/>
  <c r="AE213" i="6"/>
  <c r="AE210" i="6"/>
  <c r="AE187" i="6"/>
  <c r="AE207" i="6"/>
  <c r="AE201" i="6"/>
  <c r="AE200" i="6"/>
  <c r="AE186" i="6"/>
  <c r="AE202" i="6"/>
  <c r="AE199" i="6"/>
  <c r="AE185" i="6"/>
  <c r="AE180" i="6"/>
  <c r="AE203" i="6"/>
  <c r="AE198" i="6"/>
  <c r="AE182" i="6"/>
  <c r="AE178" i="6"/>
  <c r="AE176" i="6"/>
  <c r="AE194" i="6"/>
  <c r="AE184" i="6"/>
  <c r="AE172" i="6"/>
  <c r="AE214" i="6"/>
  <c r="AE167" i="6"/>
  <c r="AE196" i="6"/>
  <c r="AE162" i="6"/>
  <c r="AE158" i="6"/>
  <c r="AE152" i="6"/>
  <c r="AE146" i="6"/>
  <c r="AE140" i="6"/>
  <c r="AE134" i="6"/>
  <c r="AE128" i="6"/>
  <c r="AE122" i="6"/>
  <c r="AE217" i="6"/>
  <c r="AE165" i="6"/>
  <c r="AE170" i="6"/>
  <c r="AE153" i="6"/>
  <c r="AE147" i="6"/>
  <c r="AE141" i="6"/>
  <c r="AE135" i="6"/>
  <c r="AE129" i="6"/>
  <c r="AE123" i="6"/>
  <c r="AE220" i="6"/>
  <c r="AE159" i="6"/>
  <c r="AE168" i="6"/>
  <c r="AE163" i="6"/>
  <c r="AE154" i="6"/>
  <c r="AE148" i="6"/>
  <c r="AE142" i="6"/>
  <c r="AE136" i="6"/>
  <c r="AE130" i="6"/>
  <c r="AE124" i="6"/>
  <c r="AE223" i="6"/>
  <c r="AE195" i="6"/>
  <c r="AE204" i="6"/>
  <c r="AE166" i="6"/>
  <c r="AE160" i="6"/>
  <c r="AE155" i="6"/>
  <c r="AE149" i="6"/>
  <c r="AE226" i="6"/>
  <c r="AE208" i="6"/>
  <c r="AE197" i="6"/>
  <c r="AE171" i="6"/>
  <c r="AE143" i="6"/>
  <c r="AE118" i="6"/>
  <c r="AE113" i="6"/>
  <c r="AE107" i="6"/>
  <c r="AE44" i="6"/>
  <c r="AE40" i="6"/>
  <c r="AE36" i="6"/>
  <c r="AE32" i="6"/>
  <c r="AE29" i="6"/>
  <c r="AE138" i="6"/>
  <c r="AE133" i="6"/>
  <c r="AE63" i="6"/>
  <c r="AE59" i="6"/>
  <c r="AE55" i="6"/>
  <c r="AE51" i="6"/>
  <c r="AE164" i="6"/>
  <c r="AE150" i="6"/>
  <c r="AE125" i="6"/>
  <c r="AE120" i="6"/>
  <c r="AE114" i="6"/>
  <c r="AE108" i="6"/>
  <c r="AE27" i="6"/>
  <c r="AE211" i="6"/>
  <c r="AE145" i="6"/>
  <c r="AE43" i="6"/>
  <c r="AE39" i="6"/>
  <c r="AE35" i="6"/>
  <c r="AE229" i="6"/>
  <c r="AE115" i="6"/>
  <c r="AE109" i="6"/>
  <c r="AE62" i="6"/>
  <c r="AE58" i="6"/>
  <c r="AE54" i="6"/>
  <c r="AE50" i="6"/>
  <c r="AE132" i="6"/>
  <c r="AE127" i="6"/>
  <c r="AE103" i="6"/>
  <c r="AE102" i="6"/>
  <c r="AE101" i="6"/>
  <c r="AE100" i="6"/>
  <c r="AE99" i="6"/>
  <c r="AE97" i="6"/>
  <c r="AE96" i="6"/>
  <c r="AE95" i="6"/>
  <c r="AE94" i="6"/>
  <c r="AE93" i="6"/>
  <c r="AE92" i="6"/>
  <c r="AE91" i="6"/>
  <c r="AE90" i="6"/>
  <c r="AE89" i="6"/>
  <c r="AE88" i="6"/>
  <c r="AE87" i="6"/>
  <c r="AE86" i="6"/>
  <c r="AE85" i="6"/>
  <c r="AE84" i="6"/>
  <c r="AE83" i="6"/>
  <c r="AE82" i="6"/>
  <c r="AE81" i="6"/>
  <c r="AE80" i="6"/>
  <c r="AE79" i="6"/>
  <c r="AE78" i="6"/>
  <c r="AE77" i="6"/>
  <c r="AE76" i="6"/>
  <c r="AE75" i="6"/>
  <c r="AE74" i="6"/>
  <c r="AE73" i="6"/>
  <c r="AE72" i="6"/>
  <c r="AE71" i="6"/>
  <c r="AE70" i="6"/>
  <c r="AE69" i="6"/>
  <c r="AE68" i="6"/>
  <c r="AE67" i="6"/>
  <c r="AE66" i="6"/>
  <c r="AE174" i="6"/>
  <c r="AE137" i="6"/>
  <c r="AE116" i="6"/>
  <c r="AE110" i="6"/>
  <c r="AE104" i="6"/>
  <c r="AE98" i="6"/>
  <c r="AE42" i="6"/>
  <c r="AE38" i="6"/>
  <c r="AE34" i="6"/>
  <c r="AE157" i="6"/>
  <c r="AE144" i="6"/>
  <c r="AE119" i="6"/>
  <c r="AE65" i="6"/>
  <c r="AE61" i="6"/>
  <c r="AE57" i="6"/>
  <c r="AE53" i="6"/>
  <c r="AE49" i="6"/>
  <c r="AE28" i="6"/>
  <c r="AE161" i="6"/>
  <c r="AE117" i="6"/>
  <c r="AE111" i="6"/>
  <c r="AE105" i="6"/>
  <c r="AE139" i="6"/>
  <c r="AE126" i="6"/>
  <c r="AE121" i="6"/>
  <c r="AE169" i="6"/>
  <c r="AE151" i="6"/>
  <c r="AU231" i="6"/>
  <c r="AU230" i="6"/>
  <c r="AU229" i="6"/>
  <c r="AU228" i="6"/>
  <c r="AU227" i="6"/>
  <c r="AU226" i="6"/>
  <c r="AU225" i="6"/>
  <c r="AU224" i="6"/>
  <c r="AU223" i="6"/>
  <c r="AU222" i="6"/>
  <c r="AU221" i="6"/>
  <c r="AU220" i="6"/>
  <c r="AU219" i="6"/>
  <c r="AU218" i="6"/>
  <c r="AU217" i="6"/>
  <c r="AU216" i="6"/>
  <c r="AU215" i="6"/>
  <c r="AU214" i="6"/>
  <c r="AU213" i="6"/>
  <c r="AU212" i="6"/>
  <c r="AU211" i="6"/>
  <c r="AU210" i="6"/>
  <c r="AU209" i="6"/>
  <c r="AU208" i="6"/>
  <c r="AU207" i="6"/>
  <c r="AU206" i="6"/>
  <c r="AU205" i="6"/>
  <c r="AU204" i="6"/>
  <c r="AU203" i="6"/>
  <c r="AU202" i="6"/>
  <c r="AU201" i="6"/>
  <c r="AU200" i="6"/>
  <c r="AU199" i="6"/>
  <c r="AU198" i="6"/>
  <c r="AU197" i="6"/>
  <c r="AU196" i="6"/>
  <c r="AU195" i="6"/>
  <c r="AU194" i="6"/>
  <c r="AU193" i="6"/>
  <c r="AU192" i="6"/>
  <c r="AU191" i="6"/>
  <c r="AU190" i="6"/>
  <c r="AU189" i="6"/>
  <c r="AU188" i="6"/>
  <c r="AU187" i="6"/>
  <c r="AU186" i="6"/>
  <c r="AU185" i="6"/>
  <c r="AU184" i="6"/>
  <c r="AU183" i="6"/>
  <c r="AU182" i="6"/>
  <c r="AU181" i="6"/>
  <c r="AU173" i="6"/>
  <c r="AU180" i="6"/>
  <c r="AU178" i="6"/>
  <c r="AU176" i="6"/>
  <c r="AU174" i="6"/>
  <c r="AU171" i="6"/>
  <c r="AU170" i="6"/>
  <c r="AU169" i="6"/>
  <c r="AU168" i="6"/>
  <c r="AU167" i="6"/>
  <c r="AU166" i="6"/>
  <c r="AU165" i="6"/>
  <c r="AU164" i="6"/>
  <c r="AU163" i="6"/>
  <c r="AU162" i="6"/>
  <c r="AU161" i="6"/>
  <c r="AU160" i="6"/>
  <c r="AU159" i="6"/>
  <c r="AU158" i="6"/>
  <c r="AU157" i="6"/>
  <c r="AU156" i="6"/>
  <c r="AU155" i="6"/>
  <c r="AU154" i="6"/>
  <c r="AU153" i="6"/>
  <c r="AU152" i="6"/>
  <c r="AU151" i="6"/>
  <c r="AU150" i="6"/>
  <c r="AU149" i="6"/>
  <c r="AU148" i="6"/>
  <c r="AU147" i="6"/>
  <c r="AU146" i="6"/>
  <c r="AU145" i="6"/>
  <c r="AU144" i="6"/>
  <c r="AU143" i="6"/>
  <c r="AU142" i="6"/>
  <c r="AU141" i="6"/>
  <c r="AU140" i="6"/>
  <c r="AU139" i="6"/>
  <c r="AU138" i="6"/>
  <c r="AU137" i="6"/>
  <c r="AU136" i="6"/>
  <c r="AU135" i="6"/>
  <c r="AU134" i="6"/>
  <c r="AU133" i="6"/>
  <c r="AU132" i="6"/>
  <c r="AU131" i="6"/>
  <c r="AU130" i="6"/>
  <c r="AU129" i="6"/>
  <c r="AU128" i="6"/>
  <c r="AU127" i="6"/>
  <c r="AU126" i="6"/>
  <c r="AU125" i="6"/>
  <c r="AU124" i="6"/>
  <c r="AU123" i="6"/>
  <c r="AU122" i="6"/>
  <c r="AU121" i="6"/>
  <c r="AU120" i="6"/>
  <c r="AU119" i="6"/>
  <c r="AU118" i="6"/>
  <c r="AU172" i="6"/>
  <c r="AU175" i="6"/>
  <c r="AU179" i="6"/>
  <c r="AU117" i="6"/>
  <c r="AU116" i="6"/>
  <c r="AU115" i="6"/>
  <c r="AU114" i="6"/>
  <c r="AU113" i="6"/>
  <c r="AU112" i="6"/>
  <c r="AU111" i="6"/>
  <c r="AU110" i="6"/>
  <c r="AU109" i="6"/>
  <c r="AU108" i="6"/>
  <c r="AU107" i="6"/>
  <c r="AU106" i="6"/>
  <c r="AU105" i="6"/>
  <c r="AU104" i="6"/>
  <c r="AU103" i="6"/>
  <c r="AU102" i="6"/>
  <c r="AU101" i="6"/>
  <c r="AU100" i="6"/>
  <c r="AU99" i="6"/>
  <c r="AU98" i="6"/>
  <c r="AU177" i="6"/>
  <c r="AU62" i="6"/>
  <c r="AU58" i="6"/>
  <c r="AU54" i="6"/>
  <c r="AU50" i="6"/>
  <c r="AU25" i="6"/>
  <c r="AU97" i="6"/>
  <c r="AU96" i="6"/>
  <c r="AU95" i="6"/>
  <c r="AU94" i="6"/>
  <c r="AU93" i="6"/>
  <c r="AU92" i="6"/>
  <c r="AU91" i="6"/>
  <c r="AU90" i="6"/>
  <c r="AU89" i="6"/>
  <c r="AU88" i="6"/>
  <c r="AU87" i="6"/>
  <c r="AU86" i="6"/>
  <c r="AU85" i="6"/>
  <c r="AU84" i="6"/>
  <c r="AU83" i="6"/>
  <c r="AU82" i="6"/>
  <c r="AU81" i="6"/>
  <c r="AU80" i="6"/>
  <c r="AU79" i="6"/>
  <c r="AU78" i="6"/>
  <c r="AU77" i="6"/>
  <c r="AU76" i="6"/>
  <c r="AU75" i="6"/>
  <c r="AU74" i="6"/>
  <c r="AU73" i="6"/>
  <c r="AU72" i="6"/>
  <c r="AU71" i="6"/>
  <c r="AU70" i="6"/>
  <c r="AU69" i="6"/>
  <c r="AU68" i="6"/>
  <c r="AU67" i="6"/>
  <c r="AU66" i="6"/>
  <c r="AU42" i="6"/>
  <c r="AU38" i="6"/>
  <c r="AU34" i="6"/>
  <c r="AU65" i="6"/>
  <c r="AU61" i="6"/>
  <c r="AU57" i="6"/>
  <c r="AU53" i="6"/>
  <c r="AU49" i="6"/>
  <c r="AU41" i="6"/>
  <c r="AU37" i="6"/>
  <c r="AU64" i="6"/>
  <c r="AU60" i="6"/>
  <c r="AU56" i="6"/>
  <c r="AU52" i="6"/>
  <c r="AU48" i="6"/>
  <c r="AU47" i="6"/>
  <c r="AU46" i="6"/>
  <c r="AU45" i="6"/>
  <c r="AU63" i="6"/>
  <c r="AU59" i="6"/>
  <c r="AU55" i="6"/>
  <c r="AU51" i="6"/>
  <c r="AU43" i="6"/>
  <c r="AU39" i="6"/>
  <c r="AU35" i="6"/>
  <c r="BK231" i="6"/>
  <c r="BK230" i="6"/>
  <c r="BK229" i="6"/>
  <c r="BK228" i="6"/>
  <c r="BK227" i="6"/>
  <c r="BK226" i="6"/>
  <c r="BK225" i="6"/>
  <c r="BK224" i="6"/>
  <c r="BK223" i="6"/>
  <c r="BK222" i="6"/>
  <c r="BK221" i="6"/>
  <c r="BK220" i="6"/>
  <c r="BK219" i="6"/>
  <c r="BK218" i="6"/>
  <c r="BK217" i="6"/>
  <c r="BK216" i="6"/>
  <c r="BK215" i="6"/>
  <c r="BK214" i="6"/>
  <c r="BK213" i="6"/>
  <c r="BK212" i="6"/>
  <c r="BK211" i="6"/>
  <c r="BK210" i="6"/>
  <c r="BK209" i="6"/>
  <c r="BK208" i="6"/>
  <c r="BK207" i="6"/>
  <c r="BK206" i="6"/>
  <c r="BK205" i="6"/>
  <c r="BK204" i="6"/>
  <c r="BK189" i="6"/>
  <c r="BK188" i="6"/>
  <c r="BK187" i="6"/>
  <c r="BK180" i="6"/>
  <c r="BK178" i="6"/>
  <c r="BK171" i="6"/>
  <c r="BK170" i="6"/>
  <c r="BK169" i="6"/>
  <c r="BK168" i="6"/>
  <c r="BK167" i="6"/>
  <c r="BK166" i="6"/>
  <c r="BK165" i="6"/>
  <c r="BK164" i="6"/>
  <c r="BK163" i="6"/>
  <c r="BK162" i="6"/>
  <c r="BK186" i="6"/>
  <c r="BK176" i="6"/>
  <c r="BK200" i="6"/>
  <c r="BK199" i="6"/>
  <c r="BK185" i="6"/>
  <c r="BK182" i="6"/>
  <c r="BK174" i="6"/>
  <c r="BK172" i="6"/>
  <c r="BK201" i="6"/>
  <c r="BK198" i="6"/>
  <c r="BK202" i="6"/>
  <c r="BK197" i="6"/>
  <c r="BK203" i="6"/>
  <c r="BK196" i="6"/>
  <c r="BK184" i="6"/>
  <c r="BK195" i="6"/>
  <c r="BK181" i="6"/>
  <c r="BK179" i="6"/>
  <c r="BK194" i="6"/>
  <c r="BK193" i="6"/>
  <c r="BK177" i="6"/>
  <c r="BK175" i="6"/>
  <c r="BK190" i="6"/>
  <c r="BK153" i="6"/>
  <c r="BK147" i="6"/>
  <c r="BK141" i="6"/>
  <c r="BK135" i="6"/>
  <c r="BK129" i="6"/>
  <c r="BK123" i="6"/>
  <c r="BK159" i="6"/>
  <c r="BK154" i="6"/>
  <c r="BK148" i="6"/>
  <c r="BK142" i="6"/>
  <c r="BK136" i="6"/>
  <c r="BK130" i="6"/>
  <c r="BK124" i="6"/>
  <c r="BK117" i="6"/>
  <c r="BK116" i="6"/>
  <c r="BK115" i="6"/>
  <c r="BK114" i="6"/>
  <c r="BK113" i="6"/>
  <c r="BK112" i="6"/>
  <c r="BK111" i="6"/>
  <c r="BK110" i="6"/>
  <c r="BK109" i="6"/>
  <c r="BK108" i="6"/>
  <c r="BK107" i="6"/>
  <c r="BK106" i="6"/>
  <c r="BK105" i="6"/>
  <c r="BK104" i="6"/>
  <c r="BK103" i="6"/>
  <c r="BK102" i="6"/>
  <c r="BK101" i="6"/>
  <c r="BK100" i="6"/>
  <c r="BK99" i="6"/>
  <c r="BK98" i="6"/>
  <c r="BK191" i="6"/>
  <c r="BK155" i="6"/>
  <c r="BK149" i="6"/>
  <c r="BK143" i="6"/>
  <c r="BK137" i="6"/>
  <c r="BK131" i="6"/>
  <c r="BK125" i="6"/>
  <c r="BK173" i="6"/>
  <c r="BK160" i="6"/>
  <c r="BK156" i="6"/>
  <c r="BK150" i="6"/>
  <c r="BK144" i="6"/>
  <c r="BK138" i="6"/>
  <c r="BK132" i="6"/>
  <c r="BK126" i="6"/>
  <c r="BK161" i="6"/>
  <c r="BK157" i="6"/>
  <c r="BK151" i="6"/>
  <c r="BK145" i="6"/>
  <c r="BK139" i="6"/>
  <c r="BK133" i="6"/>
  <c r="BK127" i="6"/>
  <c r="BK121" i="6"/>
  <c r="BK140" i="6"/>
  <c r="BK152" i="6"/>
  <c r="BK122" i="6"/>
  <c r="BK64" i="6"/>
  <c r="BK60" i="6"/>
  <c r="BK56" i="6"/>
  <c r="BK52" i="6"/>
  <c r="BK48" i="6"/>
  <c r="BK47" i="6"/>
  <c r="BK46" i="6"/>
  <c r="BK45" i="6"/>
  <c r="BK119" i="6"/>
  <c r="BK44" i="6"/>
  <c r="BK40" i="6"/>
  <c r="BK36" i="6"/>
  <c r="BK32" i="6"/>
  <c r="BK29" i="6"/>
  <c r="BK63" i="6"/>
  <c r="BK59" i="6"/>
  <c r="BK55" i="6"/>
  <c r="BK51" i="6"/>
  <c r="BK146" i="6"/>
  <c r="BK134" i="6"/>
  <c r="BK27" i="6"/>
  <c r="BK43" i="6"/>
  <c r="BK39" i="6"/>
  <c r="BK35" i="6"/>
  <c r="BK192" i="6"/>
  <c r="BK183" i="6"/>
  <c r="BK118" i="6"/>
  <c r="BK97" i="6"/>
  <c r="BK96" i="6"/>
  <c r="BK95" i="6"/>
  <c r="BK94" i="6"/>
  <c r="BK93" i="6"/>
  <c r="BK92" i="6"/>
  <c r="BK91" i="6"/>
  <c r="BK90" i="6"/>
  <c r="BK89" i="6"/>
  <c r="BK88" i="6"/>
  <c r="BK87" i="6"/>
  <c r="BK86" i="6"/>
  <c r="BK85" i="6"/>
  <c r="BK84" i="6"/>
  <c r="BK83" i="6"/>
  <c r="BK82" i="6"/>
  <c r="BK81" i="6"/>
  <c r="BK80" i="6"/>
  <c r="BK79" i="6"/>
  <c r="BK78" i="6"/>
  <c r="BK77" i="6"/>
  <c r="BK76" i="6"/>
  <c r="BK75" i="6"/>
  <c r="BK74" i="6"/>
  <c r="BK73" i="6"/>
  <c r="BK72" i="6"/>
  <c r="BK71" i="6"/>
  <c r="BK70" i="6"/>
  <c r="BK69" i="6"/>
  <c r="BK68" i="6"/>
  <c r="BK67" i="6"/>
  <c r="BK66" i="6"/>
  <c r="BK158" i="6"/>
  <c r="BK120" i="6"/>
  <c r="BK65" i="6"/>
  <c r="BK61" i="6"/>
  <c r="BK57" i="6"/>
  <c r="BK53" i="6"/>
  <c r="BK49" i="6"/>
  <c r="BK28" i="6"/>
  <c r="BK34" i="6"/>
  <c r="M36" i="6"/>
  <c r="H36" i="6" a="1"/>
  <c r="H36" i="6" s="1"/>
  <c r="BO42" i="6"/>
  <c r="BK50" i="6"/>
  <c r="AE60" i="6"/>
  <c r="N64" i="6"/>
  <c r="M64" i="6"/>
  <c r="L64" i="6"/>
  <c r="K64" i="6" a="1"/>
  <c r="K64" i="6" s="1"/>
  <c r="J64" i="6"/>
  <c r="H64" i="6" a="1"/>
  <c r="H64" i="6" s="1"/>
  <c r="G64" i="6"/>
  <c r="BG66" i="6"/>
  <c r="BG69" i="6"/>
  <c r="BG72" i="6"/>
  <c r="BG75" i="6"/>
  <c r="BG78" i="6"/>
  <c r="BG81" i="6"/>
  <c r="BG84" i="6"/>
  <c r="BG87" i="6"/>
  <c r="BG90" i="6"/>
  <c r="BG93" i="6"/>
  <c r="BG96" i="6"/>
  <c r="AE106" i="6"/>
  <c r="J14" i="6"/>
  <c r="AU24" i="6"/>
  <c r="L24" i="6" s="1"/>
  <c r="N24" i="6" s="1"/>
  <c r="S25" i="6"/>
  <c r="L25" i="6" s="1"/>
  <c r="N25" i="6" s="1"/>
  <c r="H32" i="6" a="1"/>
  <c r="H32" i="6" s="1"/>
  <c r="BK33" i="6"/>
  <c r="BO34" i="6"/>
  <c r="J36" i="6"/>
  <c r="AY39" i="6"/>
  <c r="BK54" i="6"/>
  <c r="AE64" i="6"/>
  <c r="AA37" i="6"/>
  <c r="S38" i="6"/>
  <c r="J43" i="6"/>
  <c r="H43" i="6" a="1"/>
  <c r="H43" i="6" s="1"/>
  <c r="G43" i="6"/>
  <c r="N43" i="6"/>
  <c r="AA44" i="6"/>
  <c r="N46" i="6"/>
  <c r="M46" i="6"/>
  <c r="L46" i="6"/>
  <c r="K46" i="6" a="1"/>
  <c r="K46" i="6" s="1"/>
  <c r="J46" i="6"/>
  <c r="G46" i="6"/>
  <c r="N48" i="6"/>
  <c r="M48" i="6"/>
  <c r="L48" i="6"/>
  <c r="K48" i="6" a="1"/>
  <c r="K48" i="6" s="1"/>
  <c r="J48" i="6"/>
  <c r="G48" i="6"/>
  <c r="S231" i="6"/>
  <c r="S230" i="6"/>
  <c r="S229" i="6"/>
  <c r="S228" i="6"/>
  <c r="S227" i="6"/>
  <c r="S226" i="6"/>
  <c r="S225" i="6"/>
  <c r="S224" i="6"/>
  <c r="S223" i="6"/>
  <c r="S222" i="6"/>
  <c r="S221" i="6"/>
  <c r="S220" i="6"/>
  <c r="S219" i="6"/>
  <c r="S218" i="6"/>
  <c r="S217" i="6"/>
  <c r="S216" i="6"/>
  <c r="S215" i="6"/>
  <c r="S214" i="6"/>
  <c r="S213" i="6"/>
  <c r="S212" i="6"/>
  <c r="S211" i="6"/>
  <c r="S210" i="6"/>
  <c r="S209" i="6"/>
  <c r="S208" i="6"/>
  <c r="S207" i="6"/>
  <c r="S206" i="6"/>
  <c r="S205" i="6"/>
  <c r="S204" i="6"/>
  <c r="S203" i="6"/>
  <c r="S202" i="6"/>
  <c r="S201" i="6"/>
  <c r="S200" i="6"/>
  <c r="S199" i="6"/>
  <c r="S198" i="6"/>
  <c r="S197" i="6"/>
  <c r="S196" i="6"/>
  <c r="S195" i="6"/>
  <c r="S194" i="6"/>
  <c r="S193" i="6"/>
  <c r="S192" i="6"/>
  <c r="S191" i="6"/>
  <c r="S190" i="6"/>
  <c r="S189" i="6"/>
  <c r="S188" i="6"/>
  <c r="S187" i="6"/>
  <c r="S186" i="6"/>
  <c r="S185" i="6"/>
  <c r="S184" i="6"/>
  <c r="S183" i="6"/>
  <c r="S182" i="6"/>
  <c r="S181" i="6"/>
  <c r="S180" i="6"/>
  <c r="S179" i="6"/>
  <c r="S178" i="6"/>
  <c r="S177" i="6"/>
  <c r="S176" i="6"/>
  <c r="S175" i="6"/>
  <c r="S174" i="6"/>
  <c r="S173" i="6"/>
  <c r="S171" i="6"/>
  <c r="S170" i="6"/>
  <c r="S169" i="6"/>
  <c r="S168" i="6"/>
  <c r="S167" i="6"/>
  <c r="S166" i="6"/>
  <c r="S165" i="6"/>
  <c r="S164" i="6"/>
  <c r="S163" i="6"/>
  <c r="S162" i="6"/>
  <c r="S161" i="6"/>
  <c r="S160" i="6"/>
  <c r="S159" i="6"/>
  <c r="S158" i="6"/>
  <c r="S157" i="6"/>
  <c r="S156" i="6"/>
  <c r="S155" i="6"/>
  <c r="S154" i="6"/>
  <c r="S153" i="6"/>
  <c r="S152" i="6"/>
  <c r="S151" i="6"/>
  <c r="S150" i="6"/>
  <c r="S149" i="6"/>
  <c r="S148" i="6"/>
  <c r="S147" i="6"/>
  <c r="S146" i="6"/>
  <c r="S145" i="6"/>
  <c r="S144" i="6"/>
  <c r="S143" i="6"/>
  <c r="S142" i="6"/>
  <c r="S141" i="6"/>
  <c r="S140" i="6"/>
  <c r="S139" i="6"/>
  <c r="S138" i="6"/>
  <c r="S137" i="6"/>
  <c r="S136" i="6"/>
  <c r="S135" i="6"/>
  <c r="S134" i="6"/>
  <c r="S133" i="6"/>
  <c r="S132" i="6"/>
  <c r="S131" i="6"/>
  <c r="S130" i="6"/>
  <c r="S129" i="6"/>
  <c r="S128" i="6"/>
  <c r="S127" i="6"/>
  <c r="S126" i="6"/>
  <c r="S125" i="6"/>
  <c r="S124" i="6"/>
  <c r="S123" i="6"/>
  <c r="S122" i="6"/>
  <c r="S121" i="6"/>
  <c r="S120" i="6"/>
  <c r="S119" i="6"/>
  <c r="S172" i="6"/>
  <c r="S117" i="6"/>
  <c r="S116" i="6"/>
  <c r="S115" i="6"/>
  <c r="S114" i="6"/>
  <c r="S113" i="6"/>
  <c r="S112" i="6"/>
  <c r="S111" i="6"/>
  <c r="S110" i="6"/>
  <c r="S109" i="6"/>
  <c r="S108" i="6"/>
  <c r="S107" i="6"/>
  <c r="S106" i="6"/>
  <c r="S105" i="6"/>
  <c r="S104" i="6"/>
  <c r="S103" i="6"/>
  <c r="S102" i="6"/>
  <c r="S101" i="6"/>
  <c r="S100" i="6"/>
  <c r="S99" i="6"/>
  <c r="S118" i="6"/>
  <c r="S41" i="6"/>
  <c r="S37" i="6"/>
  <c r="S33" i="6"/>
  <c r="S26" i="6"/>
  <c r="S64" i="6"/>
  <c r="S60" i="6"/>
  <c r="S56" i="6"/>
  <c r="S52" i="6"/>
  <c r="S48" i="6"/>
  <c r="S47" i="6"/>
  <c r="S46" i="6"/>
  <c r="S45" i="6"/>
  <c r="S44" i="6"/>
  <c r="S40" i="6"/>
  <c r="S36" i="6"/>
  <c r="L36" i="6" s="1"/>
  <c r="S63" i="6"/>
  <c r="S59" i="6"/>
  <c r="S55" i="6"/>
  <c r="S51" i="6"/>
  <c r="S43" i="6"/>
  <c r="S39" i="6"/>
  <c r="S35" i="6"/>
  <c r="S62" i="6"/>
  <c r="S58" i="6"/>
  <c r="S54" i="6"/>
  <c r="S50" i="6"/>
  <c r="S98" i="6"/>
  <c r="S97" i="6"/>
  <c r="S96" i="6"/>
  <c r="S95" i="6"/>
  <c r="S94" i="6"/>
  <c r="S93" i="6"/>
  <c r="S92" i="6"/>
  <c r="S91" i="6"/>
  <c r="S90" i="6"/>
  <c r="S89" i="6"/>
  <c r="S88" i="6"/>
  <c r="S87" i="6"/>
  <c r="S86" i="6"/>
  <c r="S85" i="6"/>
  <c r="S84" i="6"/>
  <c r="S83" i="6"/>
  <c r="S82" i="6"/>
  <c r="S81" i="6"/>
  <c r="S80" i="6"/>
  <c r="S79" i="6"/>
  <c r="S78" i="6"/>
  <c r="S77" i="6"/>
  <c r="S76" i="6"/>
  <c r="S75" i="6"/>
  <c r="S74" i="6"/>
  <c r="S73" i="6"/>
  <c r="S72" i="6"/>
  <c r="S71" i="6"/>
  <c r="S70" i="6"/>
  <c r="S69" i="6"/>
  <c r="S68" i="6"/>
  <c r="S67" i="6"/>
  <c r="S66" i="6"/>
  <c r="AI231" i="6"/>
  <c r="AI230" i="6"/>
  <c r="AI229" i="6"/>
  <c r="AI228" i="6"/>
  <c r="AI227" i="6"/>
  <c r="AI226" i="6"/>
  <c r="AI225" i="6"/>
  <c r="AI224" i="6"/>
  <c r="AI223" i="6"/>
  <c r="AI222" i="6"/>
  <c r="AI221" i="6"/>
  <c r="AI220" i="6"/>
  <c r="AI219" i="6"/>
  <c r="AI218" i="6"/>
  <c r="AI217" i="6"/>
  <c r="AI216" i="6"/>
  <c r="AI215" i="6"/>
  <c r="AI214" i="6"/>
  <c r="AI213" i="6"/>
  <c r="AI212" i="6"/>
  <c r="AI211" i="6"/>
  <c r="AI210" i="6"/>
  <c r="AI209" i="6"/>
  <c r="AI208" i="6"/>
  <c r="AI207" i="6"/>
  <c r="AI206" i="6"/>
  <c r="AI205" i="6"/>
  <c r="AI204" i="6"/>
  <c r="AI203" i="6"/>
  <c r="AI202" i="6"/>
  <c r="AI201" i="6"/>
  <c r="AI200" i="6"/>
  <c r="AI199" i="6"/>
  <c r="AI198" i="6"/>
  <c r="AI197" i="6"/>
  <c r="AI196" i="6"/>
  <c r="AI195" i="6"/>
  <c r="AI194" i="6"/>
  <c r="AI193" i="6"/>
  <c r="AI192" i="6"/>
  <c r="AI191" i="6"/>
  <c r="AI190" i="6"/>
  <c r="AI189" i="6"/>
  <c r="AI188" i="6"/>
  <c r="AI187" i="6"/>
  <c r="AI186" i="6"/>
  <c r="AI185" i="6"/>
  <c r="AI179" i="6"/>
  <c r="AI176" i="6"/>
  <c r="AI173" i="6"/>
  <c r="AI181" i="6"/>
  <c r="AI177" i="6"/>
  <c r="AI175" i="6"/>
  <c r="AI183" i="6"/>
  <c r="AI180" i="6"/>
  <c r="AI182" i="6"/>
  <c r="AI178" i="6"/>
  <c r="AI174" i="6"/>
  <c r="AI171" i="6"/>
  <c r="AI170" i="6"/>
  <c r="AI169" i="6"/>
  <c r="AI168" i="6"/>
  <c r="AI167" i="6"/>
  <c r="AI166" i="6"/>
  <c r="AI165" i="6"/>
  <c r="AI164" i="6"/>
  <c r="AI162" i="6"/>
  <c r="AI158" i="6"/>
  <c r="AI152" i="6"/>
  <c r="AI146" i="6"/>
  <c r="AI140" i="6"/>
  <c r="AI134" i="6"/>
  <c r="AI128" i="6"/>
  <c r="AI122" i="6"/>
  <c r="AI153" i="6"/>
  <c r="AI147" i="6"/>
  <c r="AI141" i="6"/>
  <c r="AI135" i="6"/>
  <c r="AI129" i="6"/>
  <c r="AI123" i="6"/>
  <c r="AI159" i="6"/>
  <c r="AI184" i="6"/>
  <c r="AI172" i="6"/>
  <c r="AI163" i="6"/>
  <c r="AI154" i="6"/>
  <c r="AI148" i="6"/>
  <c r="AI142" i="6"/>
  <c r="AI136" i="6"/>
  <c r="AI130" i="6"/>
  <c r="AI124" i="6"/>
  <c r="AI160" i="6"/>
  <c r="AI155" i="6"/>
  <c r="AI149" i="6"/>
  <c r="AI143" i="6"/>
  <c r="AI137" i="6"/>
  <c r="AI131" i="6"/>
  <c r="AI125" i="6"/>
  <c r="AI156" i="6"/>
  <c r="AI150" i="6"/>
  <c r="AI144" i="6"/>
  <c r="AI138" i="6"/>
  <c r="AI132" i="6"/>
  <c r="AI126" i="6"/>
  <c r="AI133" i="6"/>
  <c r="AI63" i="6"/>
  <c r="AI59" i="6"/>
  <c r="AI55" i="6"/>
  <c r="AI51" i="6"/>
  <c r="AI120" i="6"/>
  <c r="AI114" i="6"/>
  <c r="AI108" i="6"/>
  <c r="AI145" i="6"/>
  <c r="AI43" i="6"/>
  <c r="AI39" i="6"/>
  <c r="AI35" i="6"/>
  <c r="AI115" i="6"/>
  <c r="AI109" i="6"/>
  <c r="AI62" i="6"/>
  <c r="AI58" i="6"/>
  <c r="AI54" i="6"/>
  <c r="AI50" i="6"/>
  <c r="AI127" i="6"/>
  <c r="AI103" i="6"/>
  <c r="AI102" i="6"/>
  <c r="AI101" i="6"/>
  <c r="AI100" i="6"/>
  <c r="AI99" i="6"/>
  <c r="AI97" i="6"/>
  <c r="AI96" i="6"/>
  <c r="AI95" i="6"/>
  <c r="AI94" i="6"/>
  <c r="AI93" i="6"/>
  <c r="AI92" i="6"/>
  <c r="AI91" i="6"/>
  <c r="AI90" i="6"/>
  <c r="AI89" i="6"/>
  <c r="AI88" i="6"/>
  <c r="AI87" i="6"/>
  <c r="AI86" i="6"/>
  <c r="AI85" i="6"/>
  <c r="AI84" i="6"/>
  <c r="AI83" i="6"/>
  <c r="AI82" i="6"/>
  <c r="AI81" i="6"/>
  <c r="AI80" i="6"/>
  <c r="AI79" i="6"/>
  <c r="AI78" i="6"/>
  <c r="AI77" i="6"/>
  <c r="AI76" i="6"/>
  <c r="AI75" i="6"/>
  <c r="AI74" i="6"/>
  <c r="AI73" i="6"/>
  <c r="AI72" i="6"/>
  <c r="AI71" i="6"/>
  <c r="AI70" i="6"/>
  <c r="AI69" i="6"/>
  <c r="AI68" i="6"/>
  <c r="AI67" i="6"/>
  <c r="AI66" i="6"/>
  <c r="AI116" i="6"/>
  <c r="AI110" i="6"/>
  <c r="AI104" i="6"/>
  <c r="AI98" i="6"/>
  <c r="AI42" i="6"/>
  <c r="AI38" i="6"/>
  <c r="AI34" i="6"/>
  <c r="AI157" i="6"/>
  <c r="AI119" i="6"/>
  <c r="AI65" i="6"/>
  <c r="AI61" i="6"/>
  <c r="AI57" i="6"/>
  <c r="AI53" i="6"/>
  <c r="AI49" i="6"/>
  <c r="AI28" i="6"/>
  <c r="AI161" i="6"/>
  <c r="AI117" i="6"/>
  <c r="AI111" i="6"/>
  <c r="AI105" i="6"/>
  <c r="AI139" i="6"/>
  <c r="AI121" i="6"/>
  <c r="AI112" i="6"/>
  <c r="AI106" i="6"/>
  <c r="AI64" i="6"/>
  <c r="AI60" i="6"/>
  <c r="AI56" i="6"/>
  <c r="AI52" i="6"/>
  <c r="AI118" i="6"/>
  <c r="AI113" i="6"/>
  <c r="AI107" i="6"/>
  <c r="AI44" i="6"/>
  <c r="AI40" i="6"/>
  <c r="AI36" i="6"/>
  <c r="AI32" i="6"/>
  <c r="AI29" i="6"/>
  <c r="AY231" i="6"/>
  <c r="AY230" i="6"/>
  <c r="AY229" i="6"/>
  <c r="AY228" i="6"/>
  <c r="AY227" i="6"/>
  <c r="AY226" i="6"/>
  <c r="AY225" i="6"/>
  <c r="AY224" i="6"/>
  <c r="AY223" i="6"/>
  <c r="AY222" i="6"/>
  <c r="AY221" i="6"/>
  <c r="AY220" i="6"/>
  <c r="AY219" i="6"/>
  <c r="AY218" i="6"/>
  <c r="AY217" i="6"/>
  <c r="AY216" i="6"/>
  <c r="AY215" i="6"/>
  <c r="AY214" i="6"/>
  <c r="AY213" i="6"/>
  <c r="AY212" i="6"/>
  <c r="AY211" i="6"/>
  <c r="AY210" i="6"/>
  <c r="AY209" i="6"/>
  <c r="AY208" i="6"/>
  <c r="AY207" i="6"/>
  <c r="AY206" i="6"/>
  <c r="AY205" i="6"/>
  <c r="AY204" i="6"/>
  <c r="AY203" i="6"/>
  <c r="AY202" i="6"/>
  <c r="AY201" i="6"/>
  <c r="AY180" i="6"/>
  <c r="AY177" i="6"/>
  <c r="AY174" i="6"/>
  <c r="AY191" i="6"/>
  <c r="AY183" i="6"/>
  <c r="AY190" i="6"/>
  <c r="AY189" i="6"/>
  <c r="AY188" i="6"/>
  <c r="AY187" i="6"/>
  <c r="AY178" i="6"/>
  <c r="AY200" i="6"/>
  <c r="AY186" i="6"/>
  <c r="AY176" i="6"/>
  <c r="AY171" i="6"/>
  <c r="AY170" i="6"/>
  <c r="AY169" i="6"/>
  <c r="AY168" i="6"/>
  <c r="AY167" i="6"/>
  <c r="AY166" i="6"/>
  <c r="AY165" i="6"/>
  <c r="AY164" i="6"/>
  <c r="AY163" i="6"/>
  <c r="AY162" i="6"/>
  <c r="AY161" i="6"/>
  <c r="AY160" i="6"/>
  <c r="AY159" i="6"/>
  <c r="AY158" i="6"/>
  <c r="AY157" i="6"/>
  <c r="AY156" i="6"/>
  <c r="AY155" i="6"/>
  <c r="AY154" i="6"/>
  <c r="AY153" i="6"/>
  <c r="AY152" i="6"/>
  <c r="AY151" i="6"/>
  <c r="AY150" i="6"/>
  <c r="AY149" i="6"/>
  <c r="AY148" i="6"/>
  <c r="AY147" i="6"/>
  <c r="AY146" i="6"/>
  <c r="AY145" i="6"/>
  <c r="AY144" i="6"/>
  <c r="AY143" i="6"/>
  <c r="AY142" i="6"/>
  <c r="AY141" i="6"/>
  <c r="AY140" i="6"/>
  <c r="AY139" i="6"/>
  <c r="AY138" i="6"/>
  <c r="AY137" i="6"/>
  <c r="AY136" i="6"/>
  <c r="AY135" i="6"/>
  <c r="AY134" i="6"/>
  <c r="AY133" i="6"/>
  <c r="AY132" i="6"/>
  <c r="AY131" i="6"/>
  <c r="AY130" i="6"/>
  <c r="AY129" i="6"/>
  <c r="AY128" i="6"/>
  <c r="AY127" i="6"/>
  <c r="AY126" i="6"/>
  <c r="AY125" i="6"/>
  <c r="AY124" i="6"/>
  <c r="AY123" i="6"/>
  <c r="AY122" i="6"/>
  <c r="AY121" i="6"/>
  <c r="AY199" i="6"/>
  <c r="AY185" i="6"/>
  <c r="AY182" i="6"/>
  <c r="AY198" i="6"/>
  <c r="AY172" i="6"/>
  <c r="AY197" i="6"/>
  <c r="AY196" i="6"/>
  <c r="AY184" i="6"/>
  <c r="AY192" i="6"/>
  <c r="AY173" i="6"/>
  <c r="AY194" i="6"/>
  <c r="AY179" i="6"/>
  <c r="AY181" i="6"/>
  <c r="AY195" i="6"/>
  <c r="AY117" i="6"/>
  <c r="AY116" i="6"/>
  <c r="AY115" i="6"/>
  <c r="AY114" i="6"/>
  <c r="AY113" i="6"/>
  <c r="AY112" i="6"/>
  <c r="AY111" i="6"/>
  <c r="AY110" i="6"/>
  <c r="AY109" i="6"/>
  <c r="AY108" i="6"/>
  <c r="AY107" i="6"/>
  <c r="AY106" i="6"/>
  <c r="AY105" i="6"/>
  <c r="AY104" i="6"/>
  <c r="AY103" i="6"/>
  <c r="AY102" i="6"/>
  <c r="AY101" i="6"/>
  <c r="AY100" i="6"/>
  <c r="AY99" i="6"/>
  <c r="AY175" i="6"/>
  <c r="AY193" i="6"/>
  <c r="AY120" i="6"/>
  <c r="AY119" i="6"/>
  <c r="AY118" i="6"/>
  <c r="AY97" i="6"/>
  <c r="AY96" i="6"/>
  <c r="AY95" i="6"/>
  <c r="AY94" i="6"/>
  <c r="AY93" i="6"/>
  <c r="AY92" i="6"/>
  <c r="AY91" i="6"/>
  <c r="AY90" i="6"/>
  <c r="AY89" i="6"/>
  <c r="AY88" i="6"/>
  <c r="AY87" i="6"/>
  <c r="AY86" i="6"/>
  <c r="AY85" i="6"/>
  <c r="AY84" i="6"/>
  <c r="AY83" i="6"/>
  <c r="AY82" i="6"/>
  <c r="AY81" i="6"/>
  <c r="AY80" i="6"/>
  <c r="AY79" i="6"/>
  <c r="AY78" i="6"/>
  <c r="AY77" i="6"/>
  <c r="AY76" i="6"/>
  <c r="AY75" i="6"/>
  <c r="AY74" i="6"/>
  <c r="AY73" i="6"/>
  <c r="AY72" i="6"/>
  <c r="AY71" i="6"/>
  <c r="AY70" i="6"/>
  <c r="AY69" i="6"/>
  <c r="AY68" i="6"/>
  <c r="AY67" i="6"/>
  <c r="AY66" i="6"/>
  <c r="AY98" i="6"/>
  <c r="AY65" i="6"/>
  <c r="AY61" i="6"/>
  <c r="AY57" i="6"/>
  <c r="AY53" i="6"/>
  <c r="AY49" i="6"/>
  <c r="AY28" i="6"/>
  <c r="AY41" i="6"/>
  <c r="AY37" i="6"/>
  <c r="AY33" i="6"/>
  <c r="AY26" i="6"/>
  <c r="AY64" i="6"/>
  <c r="AY60" i="6"/>
  <c r="AY56" i="6"/>
  <c r="AY52" i="6"/>
  <c r="AY48" i="6"/>
  <c r="AY47" i="6"/>
  <c r="AY46" i="6"/>
  <c r="AY45" i="6"/>
  <c r="AY44" i="6"/>
  <c r="AY40" i="6"/>
  <c r="AY36" i="6"/>
  <c r="AY32" i="6"/>
  <c r="AY29" i="6"/>
  <c r="AY62" i="6"/>
  <c r="AY58" i="6"/>
  <c r="AY54" i="6"/>
  <c r="AY50" i="6"/>
  <c r="AY25" i="6"/>
  <c r="AY18" i="6" s="1"/>
  <c r="AX18" i="6" s="1"/>
  <c r="BO231" i="6"/>
  <c r="BO230" i="6"/>
  <c r="BO229" i="6"/>
  <c r="BO228" i="6"/>
  <c r="BO227" i="6"/>
  <c r="BO226" i="6"/>
  <c r="BO225" i="6"/>
  <c r="BO224" i="6"/>
  <c r="BO223" i="6"/>
  <c r="BO222" i="6"/>
  <c r="BO221" i="6"/>
  <c r="BO220" i="6"/>
  <c r="BO219" i="6"/>
  <c r="BO218" i="6"/>
  <c r="BO217" i="6"/>
  <c r="BO216" i="6"/>
  <c r="BO215" i="6"/>
  <c r="BO214" i="6"/>
  <c r="BO213" i="6"/>
  <c r="BO212" i="6"/>
  <c r="BO211" i="6"/>
  <c r="BO210" i="6"/>
  <c r="BO209" i="6"/>
  <c r="BO208" i="6"/>
  <c r="BO207" i="6"/>
  <c r="BO206" i="6"/>
  <c r="BO205" i="6"/>
  <c r="BO204" i="6"/>
  <c r="BO203" i="6"/>
  <c r="BO202" i="6"/>
  <c r="BO201" i="6"/>
  <c r="BO200" i="6"/>
  <c r="BO199" i="6"/>
  <c r="BO198" i="6"/>
  <c r="BO197" i="6"/>
  <c r="BO196" i="6"/>
  <c r="BO195" i="6"/>
  <c r="BO194" i="6"/>
  <c r="BO193" i="6"/>
  <c r="BO192" i="6"/>
  <c r="BO191" i="6"/>
  <c r="BO190" i="6"/>
  <c r="BO189" i="6"/>
  <c r="BO188" i="6"/>
  <c r="BO187" i="6"/>
  <c r="BO186" i="6"/>
  <c r="BO185" i="6"/>
  <c r="BO184" i="6"/>
  <c r="BO183" i="6"/>
  <c r="BO182" i="6"/>
  <c r="BO181" i="6"/>
  <c r="BO180" i="6"/>
  <c r="BO179" i="6"/>
  <c r="BO178" i="6"/>
  <c r="BO177" i="6"/>
  <c r="BO176" i="6"/>
  <c r="BO175" i="6"/>
  <c r="BO174" i="6"/>
  <c r="BO173" i="6"/>
  <c r="BO172" i="6"/>
  <c r="BO171" i="6"/>
  <c r="BO170" i="6"/>
  <c r="BO169" i="6"/>
  <c r="BO168" i="6"/>
  <c r="BO167" i="6"/>
  <c r="BO166" i="6"/>
  <c r="BO165" i="6"/>
  <c r="BO164" i="6"/>
  <c r="BO163" i="6"/>
  <c r="BO162" i="6"/>
  <c r="BO161" i="6"/>
  <c r="BO160" i="6"/>
  <c r="BO159" i="6"/>
  <c r="BO158" i="6"/>
  <c r="BO157" i="6"/>
  <c r="BO156" i="6"/>
  <c r="BO155" i="6"/>
  <c r="BO154" i="6"/>
  <c r="BO153" i="6"/>
  <c r="BO152" i="6"/>
  <c r="BO151" i="6"/>
  <c r="BO150" i="6"/>
  <c r="BO149" i="6"/>
  <c r="BO148" i="6"/>
  <c r="BO147" i="6"/>
  <c r="BO146" i="6"/>
  <c r="BO145" i="6"/>
  <c r="BO144" i="6"/>
  <c r="BO143" i="6"/>
  <c r="BO142" i="6"/>
  <c r="BO141" i="6"/>
  <c r="BO140" i="6"/>
  <c r="BO139" i="6"/>
  <c r="BO138" i="6"/>
  <c r="BO137" i="6"/>
  <c r="BO136" i="6"/>
  <c r="BO135" i="6"/>
  <c r="BO134" i="6"/>
  <c r="BO133" i="6"/>
  <c r="BO132" i="6"/>
  <c r="BO131" i="6"/>
  <c r="BO130" i="6"/>
  <c r="BO129" i="6"/>
  <c r="BO128" i="6"/>
  <c r="BO127" i="6"/>
  <c r="BO126" i="6"/>
  <c r="BO125" i="6"/>
  <c r="BO124" i="6"/>
  <c r="BO123" i="6"/>
  <c r="BO122" i="6"/>
  <c r="BO121" i="6"/>
  <c r="BO120" i="6"/>
  <c r="BO119" i="6"/>
  <c r="BO118" i="6"/>
  <c r="BO117" i="6"/>
  <c r="BO116" i="6"/>
  <c r="BO115" i="6"/>
  <c r="BO114" i="6"/>
  <c r="BO113" i="6"/>
  <c r="BO112" i="6"/>
  <c r="BO111" i="6"/>
  <c r="BO110" i="6"/>
  <c r="BO109" i="6"/>
  <c r="BO108" i="6"/>
  <c r="BO107" i="6"/>
  <c r="BO106" i="6"/>
  <c r="BO105" i="6"/>
  <c r="BO104" i="6"/>
  <c r="BO103" i="6"/>
  <c r="BO102" i="6"/>
  <c r="BO101" i="6"/>
  <c r="BO100" i="6"/>
  <c r="BO99" i="6"/>
  <c r="BO98" i="6"/>
  <c r="BO41" i="6"/>
  <c r="BO37" i="6"/>
  <c r="BO33" i="6"/>
  <c r="BO26" i="6"/>
  <c r="BO64" i="6"/>
  <c r="BO60" i="6"/>
  <c r="BO56" i="6"/>
  <c r="BO52" i="6"/>
  <c r="BO48" i="6"/>
  <c r="BO47" i="6"/>
  <c r="BO46" i="6"/>
  <c r="BO45" i="6"/>
  <c r="BO44" i="6"/>
  <c r="BO40" i="6"/>
  <c r="BO36" i="6"/>
  <c r="BO63" i="6"/>
  <c r="BO59" i="6"/>
  <c r="BO55" i="6"/>
  <c r="BO51" i="6"/>
  <c r="BO43" i="6"/>
  <c r="BO39" i="6"/>
  <c r="BO35" i="6"/>
  <c r="BO62" i="6"/>
  <c r="BO58" i="6"/>
  <c r="BO54" i="6"/>
  <c r="BO50" i="6"/>
  <c r="BO97" i="6"/>
  <c r="BO96" i="6"/>
  <c r="BO95" i="6"/>
  <c r="BO94" i="6"/>
  <c r="BO93" i="6"/>
  <c r="BO92" i="6"/>
  <c r="BO91" i="6"/>
  <c r="BO90" i="6"/>
  <c r="BO89" i="6"/>
  <c r="BO88" i="6"/>
  <c r="BO87" i="6"/>
  <c r="BO86" i="6"/>
  <c r="BO85" i="6"/>
  <c r="BO84" i="6"/>
  <c r="BO83" i="6"/>
  <c r="BO82" i="6"/>
  <c r="BO81" i="6"/>
  <c r="BO80" i="6"/>
  <c r="BO79" i="6"/>
  <c r="BO78" i="6"/>
  <c r="BO77" i="6"/>
  <c r="BO76" i="6"/>
  <c r="BO75" i="6"/>
  <c r="BO74" i="6"/>
  <c r="BO73" i="6"/>
  <c r="BO72" i="6"/>
  <c r="BO71" i="6"/>
  <c r="BO70" i="6"/>
  <c r="BO69" i="6"/>
  <c r="BO68" i="6"/>
  <c r="BO67" i="6"/>
  <c r="BO66" i="6"/>
  <c r="J35" i="6"/>
  <c r="H35" i="6" a="1"/>
  <c r="H35" i="6" s="1"/>
  <c r="G35" i="6"/>
  <c r="N35" i="6"/>
  <c r="AA36" i="6"/>
  <c r="AE37" i="6"/>
  <c r="BG39" i="6"/>
  <c r="K43" i="6" a="1"/>
  <c r="K43" i="6" s="1"/>
  <c r="AE46" i="6"/>
  <c r="AE48" i="6"/>
  <c r="AA53" i="6"/>
  <c r="BK58" i="6"/>
  <c r="AE25" i="6"/>
  <c r="S27" i="6"/>
  <c r="S28" i="6"/>
  <c r="AI37" i="6"/>
  <c r="AY38" i="6"/>
  <c r="G40" i="6"/>
  <c r="L43" i="6"/>
  <c r="AQ44" i="6"/>
  <c r="AI46" i="6"/>
  <c r="AI48" i="6"/>
  <c r="BO53" i="6"/>
  <c r="S57" i="6"/>
  <c r="BK62" i="6"/>
  <c r="BG67" i="6"/>
  <c r="BG70" i="6"/>
  <c r="BG73" i="6"/>
  <c r="BG76" i="6"/>
  <c r="BG79" i="6"/>
  <c r="BG82" i="6"/>
  <c r="BG85" i="6"/>
  <c r="BG88" i="6"/>
  <c r="BG91" i="6"/>
  <c r="BG94" i="6"/>
  <c r="AE156" i="6"/>
  <c r="M34" i="6"/>
  <c r="M38" i="6"/>
  <c r="N49" i="6"/>
  <c r="N53" i="6"/>
  <c r="K54" i="6" a="1"/>
  <c r="K54" i="6" s="1"/>
  <c r="N57" i="6"/>
  <c r="K58" i="6" a="1"/>
  <c r="K58" i="6" s="1"/>
  <c r="N61" i="6"/>
  <c r="K62" i="6" a="1"/>
  <c r="K62" i="6" s="1"/>
  <c r="N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N105" i="6"/>
  <c r="M105" i="6"/>
  <c r="L105" i="6"/>
  <c r="K105" i="6" a="1"/>
  <c r="K105" i="6" s="1"/>
  <c r="N111" i="6"/>
  <c r="M111" i="6"/>
  <c r="L111" i="6"/>
  <c r="K111" i="6" a="1"/>
  <c r="K111" i="6" s="1"/>
  <c r="N131" i="6"/>
  <c r="M183" i="6"/>
  <c r="N183" i="6"/>
  <c r="G183" i="6"/>
  <c r="L183" i="6"/>
  <c r="K183" i="6" a="1"/>
  <c r="K183" i="6" s="1"/>
  <c r="H183" i="6" a="1"/>
  <c r="H183" i="6" s="1"/>
  <c r="N99" i="6"/>
  <c r="L99" i="6"/>
  <c r="K99" i="6" a="1"/>
  <c r="K99" i="6" s="1"/>
  <c r="N100" i="6"/>
  <c r="L100" i="6"/>
  <c r="K100" i="6" a="1"/>
  <c r="K100" i="6" s="1"/>
  <c r="N101" i="6"/>
  <c r="L101" i="6"/>
  <c r="K101" i="6" a="1"/>
  <c r="K101" i="6" s="1"/>
  <c r="N102" i="6"/>
  <c r="L102" i="6"/>
  <c r="K102" i="6" a="1"/>
  <c r="K102" i="6" s="1"/>
  <c r="N103" i="6"/>
  <c r="L103" i="6"/>
  <c r="K103" i="6" a="1"/>
  <c r="K103" i="6" s="1"/>
  <c r="N104" i="6"/>
  <c r="M104" i="6"/>
  <c r="L104" i="6"/>
  <c r="K104" i="6" a="1"/>
  <c r="K104" i="6" s="1"/>
  <c r="N110" i="6"/>
  <c r="M110" i="6"/>
  <c r="L110" i="6"/>
  <c r="K110" i="6" a="1"/>
  <c r="K110" i="6" s="1"/>
  <c r="N116" i="6"/>
  <c r="M116" i="6"/>
  <c r="L116" i="6"/>
  <c r="K116" i="6" a="1"/>
  <c r="K116" i="6" s="1"/>
  <c r="J99" i="6"/>
  <c r="J100" i="6"/>
  <c r="J101" i="6"/>
  <c r="J102" i="6"/>
  <c r="J103" i="6"/>
  <c r="J104" i="6"/>
  <c r="G108" i="6"/>
  <c r="J110" i="6"/>
  <c r="G114" i="6"/>
  <c r="J116" i="6"/>
  <c r="M137" i="6"/>
  <c r="L137" i="6"/>
  <c r="K137" i="6" a="1"/>
  <c r="K137" i="6" s="1"/>
  <c r="J137" i="6"/>
  <c r="G137" i="6"/>
  <c r="M149" i="6"/>
  <c r="L149" i="6"/>
  <c r="K149" i="6" a="1"/>
  <c r="K149" i="6" s="1"/>
  <c r="J149" i="6"/>
  <c r="G149" i="6"/>
  <c r="G34" i="6"/>
  <c r="G38" i="6"/>
  <c r="G42" i="6"/>
  <c r="L51" i="6"/>
  <c r="L55" i="6"/>
  <c r="L59" i="6"/>
  <c r="L63" i="6"/>
  <c r="M99" i="6"/>
  <c r="M100" i="6"/>
  <c r="M101" i="6"/>
  <c r="M102" i="6"/>
  <c r="M103" i="6"/>
  <c r="N109" i="6"/>
  <c r="M109" i="6"/>
  <c r="L109" i="6"/>
  <c r="K109" i="6" a="1"/>
  <c r="K109" i="6" s="1"/>
  <c r="N115" i="6"/>
  <c r="M115" i="6"/>
  <c r="L115" i="6"/>
  <c r="K115" i="6" a="1"/>
  <c r="K115" i="6" s="1"/>
  <c r="N137" i="6"/>
  <c r="N149" i="6"/>
  <c r="J33" i="6"/>
  <c r="J37" i="6"/>
  <c r="J41" i="6"/>
  <c r="H49" i="6" a="1"/>
  <c r="H49" i="6" s="1"/>
  <c r="M51" i="6"/>
  <c r="H53" i="6" a="1"/>
  <c r="H53" i="6" s="1"/>
  <c r="M55" i="6"/>
  <c r="H57" i="6" a="1"/>
  <c r="H57" i="6" s="1"/>
  <c r="M59" i="6"/>
  <c r="H61" i="6" a="1"/>
  <c r="H61" i="6" s="1"/>
  <c r="M63" i="6"/>
  <c r="H65" i="6" a="1"/>
  <c r="H65" i="6" s="1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N108" i="6"/>
  <c r="M108" i="6"/>
  <c r="L108" i="6"/>
  <c r="K108" i="6" a="1"/>
  <c r="K108" i="6" s="1"/>
  <c r="N114" i="6"/>
  <c r="M114" i="6"/>
  <c r="L114" i="6"/>
  <c r="K114" i="6" a="1"/>
  <c r="K114" i="6" s="1"/>
  <c r="M175" i="6"/>
  <c r="N175" i="6"/>
  <c r="G175" i="6"/>
  <c r="L175" i="6"/>
  <c r="K175" i="6" a="1"/>
  <c r="K175" i="6" s="1"/>
  <c r="H175" i="6" a="1"/>
  <c r="H175" i="6" s="1"/>
  <c r="J175" i="6"/>
  <c r="M189" i="6"/>
  <c r="J189" i="6"/>
  <c r="H189" i="6" a="1"/>
  <c r="H189" i="6" s="1"/>
  <c r="N189" i="6"/>
  <c r="L189" i="6"/>
  <c r="K189" i="6" a="1"/>
  <c r="K189" i="6" s="1"/>
  <c r="G189" i="6"/>
  <c r="K37" i="6" a="1"/>
  <c r="K37" i="6" s="1"/>
  <c r="K41" i="6" a="1"/>
  <c r="K41" i="6" s="1"/>
  <c r="J49" i="6"/>
  <c r="J53" i="6"/>
  <c r="J57" i="6"/>
  <c r="J61" i="6"/>
  <c r="J65" i="6"/>
  <c r="H66" i="6" a="1"/>
  <c r="H66" i="6" s="1"/>
  <c r="H67" i="6" a="1"/>
  <c r="H67" i="6" s="1"/>
  <c r="H68" i="6" a="1"/>
  <c r="H68" i="6" s="1"/>
  <c r="H69" i="6" a="1"/>
  <c r="H69" i="6" s="1"/>
  <c r="H70" i="6" a="1"/>
  <c r="H70" i="6" s="1"/>
  <c r="H71" i="6" a="1"/>
  <c r="H71" i="6" s="1"/>
  <c r="H72" i="6" a="1"/>
  <c r="H72" i="6" s="1"/>
  <c r="H73" i="6" a="1"/>
  <c r="H73" i="6" s="1"/>
  <c r="H74" i="6" a="1"/>
  <c r="H74" i="6" s="1"/>
  <c r="H75" i="6" a="1"/>
  <c r="H75" i="6" s="1"/>
  <c r="H76" i="6" a="1"/>
  <c r="H76" i="6" s="1"/>
  <c r="H77" i="6" a="1"/>
  <c r="H77" i="6" s="1"/>
  <c r="H78" i="6" a="1"/>
  <c r="H78" i="6" s="1"/>
  <c r="H79" i="6" a="1"/>
  <c r="H79" i="6" s="1"/>
  <c r="H80" i="6" a="1"/>
  <c r="H80" i="6" s="1"/>
  <c r="H81" i="6" a="1"/>
  <c r="H81" i="6" s="1"/>
  <c r="H82" i="6" a="1"/>
  <c r="H82" i="6" s="1"/>
  <c r="H83" i="6" a="1"/>
  <c r="H83" i="6" s="1"/>
  <c r="H84" i="6" a="1"/>
  <c r="H84" i="6" s="1"/>
  <c r="H85" i="6" a="1"/>
  <c r="H85" i="6" s="1"/>
  <c r="H86" i="6" a="1"/>
  <c r="H86" i="6" s="1"/>
  <c r="H87" i="6" a="1"/>
  <c r="H87" i="6" s="1"/>
  <c r="H88" i="6" a="1"/>
  <c r="H88" i="6" s="1"/>
  <c r="H89" i="6" a="1"/>
  <c r="H89" i="6" s="1"/>
  <c r="H90" i="6" a="1"/>
  <c r="H90" i="6" s="1"/>
  <c r="H91" i="6" a="1"/>
  <c r="H91" i="6" s="1"/>
  <c r="H92" i="6" a="1"/>
  <c r="H92" i="6" s="1"/>
  <c r="H93" i="6" a="1"/>
  <c r="H93" i="6" s="1"/>
  <c r="H94" i="6" a="1"/>
  <c r="H94" i="6" s="1"/>
  <c r="H95" i="6" a="1"/>
  <c r="H95" i="6" s="1"/>
  <c r="H96" i="6" a="1"/>
  <c r="H96" i="6" s="1"/>
  <c r="J108" i="6"/>
  <c r="J114" i="6"/>
  <c r="M125" i="6"/>
  <c r="L125" i="6"/>
  <c r="K125" i="6" a="1"/>
  <c r="K125" i="6" s="1"/>
  <c r="J125" i="6"/>
  <c r="G125" i="6"/>
  <c r="M155" i="6"/>
  <c r="L155" i="6"/>
  <c r="K155" i="6" a="1"/>
  <c r="K155" i="6" s="1"/>
  <c r="J155" i="6"/>
  <c r="G155" i="6"/>
  <c r="N107" i="6"/>
  <c r="M107" i="6"/>
  <c r="L107" i="6"/>
  <c r="K107" i="6" a="1"/>
  <c r="K107" i="6" s="1"/>
  <c r="N113" i="6"/>
  <c r="M113" i="6"/>
  <c r="L113" i="6"/>
  <c r="K113" i="6" a="1"/>
  <c r="K113" i="6" s="1"/>
  <c r="N125" i="6"/>
  <c r="N155" i="6"/>
  <c r="K49" i="6" a="1"/>
  <c r="K49" i="6" s="1"/>
  <c r="G51" i="6"/>
  <c r="K53" i="6" a="1"/>
  <c r="K53" i="6" s="1"/>
  <c r="K57" i="6" a="1"/>
  <c r="K57" i="6" s="1"/>
  <c r="G59" i="6"/>
  <c r="K61" i="6" a="1"/>
  <c r="K61" i="6" s="1"/>
  <c r="G63" i="6"/>
  <c r="K65" i="6" a="1"/>
  <c r="K65" i="6" s="1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M143" i="6"/>
  <c r="L143" i="6"/>
  <c r="K143" i="6" a="1"/>
  <c r="K143" i="6" s="1"/>
  <c r="J143" i="6"/>
  <c r="G143" i="6"/>
  <c r="L49" i="6"/>
  <c r="L53" i="6"/>
  <c r="L57" i="6"/>
  <c r="L61" i="6"/>
  <c r="L65" i="6"/>
  <c r="N106" i="6"/>
  <c r="M106" i="6"/>
  <c r="L106" i="6"/>
  <c r="K106" i="6" a="1"/>
  <c r="K106" i="6" s="1"/>
  <c r="N112" i="6"/>
  <c r="M112" i="6"/>
  <c r="L112" i="6"/>
  <c r="K112" i="6" a="1"/>
  <c r="K112" i="6" s="1"/>
  <c r="N143" i="6"/>
  <c r="M177" i="6"/>
  <c r="J177" i="6"/>
  <c r="G177" i="6"/>
  <c r="N177" i="6"/>
  <c r="L177" i="6"/>
  <c r="K177" i="6" a="1"/>
  <c r="K177" i="6" s="1"/>
  <c r="H177" i="6" a="1"/>
  <c r="H177" i="6" s="1"/>
  <c r="G99" i="6"/>
  <c r="G100" i="6"/>
  <c r="G101" i="6"/>
  <c r="G102" i="6"/>
  <c r="G103" i="6"/>
  <c r="G104" i="6"/>
  <c r="G110" i="6"/>
  <c r="G116" i="6"/>
  <c r="M131" i="6"/>
  <c r="L131" i="6"/>
  <c r="K131" i="6" a="1"/>
  <c r="K131" i="6" s="1"/>
  <c r="J131" i="6"/>
  <c r="G131" i="6"/>
  <c r="M124" i="6"/>
  <c r="L124" i="6"/>
  <c r="K124" i="6" a="1"/>
  <c r="K124" i="6" s="1"/>
  <c r="J124" i="6"/>
  <c r="M130" i="6"/>
  <c r="L130" i="6"/>
  <c r="K130" i="6" a="1"/>
  <c r="K130" i="6" s="1"/>
  <c r="J130" i="6"/>
  <c r="M136" i="6"/>
  <c r="L136" i="6"/>
  <c r="K136" i="6" a="1"/>
  <c r="K136" i="6" s="1"/>
  <c r="J136" i="6"/>
  <c r="M142" i="6"/>
  <c r="L142" i="6"/>
  <c r="K142" i="6" a="1"/>
  <c r="K142" i="6" s="1"/>
  <c r="J142" i="6"/>
  <c r="M148" i="6"/>
  <c r="L148" i="6"/>
  <c r="K148" i="6" a="1"/>
  <c r="K148" i="6" s="1"/>
  <c r="J148" i="6"/>
  <c r="M154" i="6"/>
  <c r="L154" i="6"/>
  <c r="K154" i="6" a="1"/>
  <c r="K154" i="6" s="1"/>
  <c r="J154" i="6"/>
  <c r="AI33" i="7"/>
  <c r="K118" i="6" a="1"/>
  <c r="K118" i="6" s="1"/>
  <c r="G119" i="6"/>
  <c r="G120" i="6"/>
  <c r="G121" i="6"/>
  <c r="M123" i="6"/>
  <c r="L123" i="6"/>
  <c r="K123" i="6" a="1"/>
  <c r="K123" i="6" s="1"/>
  <c r="J123" i="6"/>
  <c r="M129" i="6"/>
  <c r="L129" i="6"/>
  <c r="K129" i="6" a="1"/>
  <c r="K129" i="6" s="1"/>
  <c r="J129" i="6"/>
  <c r="M135" i="6"/>
  <c r="L135" i="6"/>
  <c r="K135" i="6" a="1"/>
  <c r="K135" i="6" s="1"/>
  <c r="J135" i="6"/>
  <c r="M141" i="6"/>
  <c r="L141" i="6"/>
  <c r="K141" i="6" a="1"/>
  <c r="K141" i="6" s="1"/>
  <c r="J141" i="6"/>
  <c r="M147" i="6"/>
  <c r="L147" i="6"/>
  <c r="K147" i="6" a="1"/>
  <c r="K147" i="6" s="1"/>
  <c r="J147" i="6"/>
  <c r="M153" i="6"/>
  <c r="L153" i="6"/>
  <c r="K153" i="6" a="1"/>
  <c r="K153" i="6" s="1"/>
  <c r="J153" i="6"/>
  <c r="K117" i="6" a="1"/>
  <c r="K117" i="6" s="1"/>
  <c r="L118" i="6"/>
  <c r="N123" i="6"/>
  <c r="N129" i="6"/>
  <c r="N135" i="6"/>
  <c r="N141" i="6"/>
  <c r="N147" i="6"/>
  <c r="N153" i="6"/>
  <c r="L117" i="6"/>
  <c r="M118" i="6"/>
  <c r="M122" i="6"/>
  <c r="L122" i="6"/>
  <c r="K122" i="6" a="1"/>
  <c r="K122" i="6" s="1"/>
  <c r="J122" i="6"/>
  <c r="M128" i="6"/>
  <c r="L128" i="6"/>
  <c r="K128" i="6" a="1"/>
  <c r="K128" i="6" s="1"/>
  <c r="J128" i="6"/>
  <c r="M134" i="6"/>
  <c r="L134" i="6"/>
  <c r="K134" i="6" a="1"/>
  <c r="K134" i="6" s="1"/>
  <c r="J134" i="6"/>
  <c r="M140" i="6"/>
  <c r="L140" i="6"/>
  <c r="K140" i="6" a="1"/>
  <c r="K140" i="6" s="1"/>
  <c r="J140" i="6"/>
  <c r="M146" i="6"/>
  <c r="L146" i="6"/>
  <c r="K146" i="6" a="1"/>
  <c r="K146" i="6" s="1"/>
  <c r="J146" i="6"/>
  <c r="M152" i="6"/>
  <c r="L152" i="6"/>
  <c r="K152" i="6" a="1"/>
  <c r="K152" i="6" s="1"/>
  <c r="J152" i="6"/>
  <c r="M117" i="6"/>
  <c r="M119" i="6"/>
  <c r="L119" i="6"/>
  <c r="J119" i="6"/>
  <c r="M120" i="6"/>
  <c r="L120" i="6"/>
  <c r="J120" i="6"/>
  <c r="M121" i="6"/>
  <c r="L121" i="6"/>
  <c r="J121" i="6"/>
  <c r="M179" i="6"/>
  <c r="G179" i="6"/>
  <c r="N179" i="6"/>
  <c r="L179" i="6"/>
  <c r="K179" i="6" a="1"/>
  <c r="K179" i="6" s="1"/>
  <c r="J179" i="6"/>
  <c r="K119" i="6" a="1"/>
  <c r="K119" i="6" s="1"/>
  <c r="K120" i="6" a="1"/>
  <c r="K120" i="6" s="1"/>
  <c r="K121" i="6" a="1"/>
  <c r="K121" i="6" s="1"/>
  <c r="M127" i="6"/>
  <c r="L127" i="6"/>
  <c r="K127" i="6" a="1"/>
  <c r="K127" i="6" s="1"/>
  <c r="J127" i="6"/>
  <c r="M133" i="6"/>
  <c r="L133" i="6"/>
  <c r="K133" i="6" a="1"/>
  <c r="K133" i="6" s="1"/>
  <c r="J133" i="6"/>
  <c r="M139" i="6"/>
  <c r="L139" i="6"/>
  <c r="K139" i="6" a="1"/>
  <c r="K139" i="6" s="1"/>
  <c r="J139" i="6"/>
  <c r="M145" i="6"/>
  <c r="L145" i="6"/>
  <c r="K145" i="6" a="1"/>
  <c r="K145" i="6" s="1"/>
  <c r="J145" i="6"/>
  <c r="M151" i="6"/>
  <c r="L151" i="6"/>
  <c r="K151" i="6" a="1"/>
  <c r="K151" i="6" s="1"/>
  <c r="J151" i="6"/>
  <c r="M157" i="6"/>
  <c r="L157" i="6"/>
  <c r="K157" i="6" a="1"/>
  <c r="K157" i="6" s="1"/>
  <c r="J157" i="6"/>
  <c r="M188" i="6"/>
  <c r="J188" i="6"/>
  <c r="H188" i="6" a="1"/>
  <c r="H188" i="6" s="1"/>
  <c r="G188" i="6"/>
  <c r="N188" i="6"/>
  <c r="L188" i="6"/>
  <c r="N119" i="6"/>
  <c r="N120" i="6"/>
  <c r="N121" i="6"/>
  <c r="N127" i="6"/>
  <c r="N133" i="6"/>
  <c r="N139" i="6"/>
  <c r="N145" i="6"/>
  <c r="N151" i="6"/>
  <c r="N157" i="6"/>
  <c r="K188" i="6" a="1"/>
  <c r="K188" i="6" s="1"/>
  <c r="M126" i="6"/>
  <c r="L126" i="6"/>
  <c r="K126" i="6" a="1"/>
  <c r="K126" i="6" s="1"/>
  <c r="J126" i="6"/>
  <c r="M132" i="6"/>
  <c r="L132" i="6"/>
  <c r="K132" i="6" a="1"/>
  <c r="K132" i="6" s="1"/>
  <c r="J132" i="6"/>
  <c r="M138" i="6"/>
  <c r="L138" i="6"/>
  <c r="K138" i="6" a="1"/>
  <c r="K138" i="6" s="1"/>
  <c r="J138" i="6"/>
  <c r="M144" i="6"/>
  <c r="L144" i="6"/>
  <c r="K144" i="6" a="1"/>
  <c r="K144" i="6" s="1"/>
  <c r="J144" i="6"/>
  <c r="M150" i="6"/>
  <c r="L150" i="6"/>
  <c r="K150" i="6" a="1"/>
  <c r="K150" i="6" s="1"/>
  <c r="J150" i="6"/>
  <c r="M156" i="6"/>
  <c r="L156" i="6"/>
  <c r="K156" i="6" a="1"/>
  <c r="K156" i="6" s="1"/>
  <c r="J156" i="6"/>
  <c r="M207" i="6"/>
  <c r="K207" i="6" a="1"/>
  <c r="K207" i="6" s="1"/>
  <c r="J207" i="6"/>
  <c r="H207" i="6" a="1"/>
  <c r="H207" i="6" s="1"/>
  <c r="L207" i="6"/>
  <c r="G207" i="6"/>
  <c r="G172" i="6"/>
  <c r="M173" i="6"/>
  <c r="G173" i="6"/>
  <c r="N176" i="6"/>
  <c r="L178" i="6"/>
  <c r="L180" i="6"/>
  <c r="N182" i="6"/>
  <c r="K185" i="6" a="1"/>
  <c r="K185" i="6" s="1"/>
  <c r="M186" i="6"/>
  <c r="J186" i="6"/>
  <c r="H186" i="6" a="1"/>
  <c r="H186" i="6" s="1"/>
  <c r="K186" i="6" a="1"/>
  <c r="K186" i="6" s="1"/>
  <c r="M187" i="6"/>
  <c r="J187" i="6"/>
  <c r="H187" i="6" a="1"/>
  <c r="H187" i="6" s="1"/>
  <c r="N198" i="6"/>
  <c r="L199" i="6"/>
  <c r="M201" i="6"/>
  <c r="K201" i="6" a="1"/>
  <c r="K201" i="6" s="1"/>
  <c r="J201" i="6"/>
  <c r="H201" i="6" a="1"/>
  <c r="H201" i="6" s="1"/>
  <c r="N203" i="6"/>
  <c r="M181" i="6"/>
  <c r="N181" i="6"/>
  <c r="M190" i="6"/>
  <c r="J190" i="6"/>
  <c r="H190" i="6" a="1"/>
  <c r="H190" i="6" s="1"/>
  <c r="M210" i="6"/>
  <c r="K210" i="6" a="1"/>
  <c r="K210" i="6" s="1"/>
  <c r="J210" i="6"/>
  <c r="H210" i="6" a="1"/>
  <c r="H210" i="6" s="1"/>
  <c r="L210" i="6"/>
  <c r="M213" i="6"/>
  <c r="K213" i="6" a="1"/>
  <c r="K213" i="6" s="1"/>
  <c r="J213" i="6"/>
  <c r="H213" i="6" a="1"/>
  <c r="H213" i="6" s="1"/>
  <c r="L213" i="6"/>
  <c r="M216" i="6"/>
  <c r="K216" i="6" a="1"/>
  <c r="K216" i="6" s="1"/>
  <c r="J216" i="6"/>
  <c r="H216" i="6" a="1"/>
  <c r="H216" i="6" s="1"/>
  <c r="L216" i="6"/>
  <c r="M219" i="6"/>
  <c r="K219" i="6" a="1"/>
  <c r="K219" i="6" s="1"/>
  <c r="J219" i="6"/>
  <c r="H219" i="6" a="1"/>
  <c r="H219" i="6" s="1"/>
  <c r="L219" i="6"/>
  <c r="M222" i="6"/>
  <c r="K222" i="6" a="1"/>
  <c r="K222" i="6" s="1"/>
  <c r="J222" i="6"/>
  <c r="H222" i="6" a="1"/>
  <c r="H222" i="6" s="1"/>
  <c r="L222" i="6"/>
  <c r="M225" i="6"/>
  <c r="K225" i="6" a="1"/>
  <c r="K225" i="6" s="1"/>
  <c r="J225" i="6"/>
  <c r="H225" i="6" a="1"/>
  <c r="H225" i="6" s="1"/>
  <c r="L225" i="6"/>
  <c r="M228" i="6"/>
  <c r="K228" i="6" a="1"/>
  <c r="K228" i="6" s="1"/>
  <c r="J228" i="6"/>
  <c r="H228" i="6" a="1"/>
  <c r="H228" i="6" s="1"/>
  <c r="L228" i="6"/>
  <c r="M231" i="6"/>
  <c r="K231" i="6" a="1"/>
  <c r="K231" i="6" s="1"/>
  <c r="J231" i="6"/>
  <c r="H231" i="6" a="1"/>
  <c r="H231" i="6" s="1"/>
  <c r="L231" i="6"/>
  <c r="BC231" i="7"/>
  <c r="BC229" i="7"/>
  <c r="BC227" i="7"/>
  <c r="BC225" i="7"/>
  <c r="BC223" i="7"/>
  <c r="BC221" i="7"/>
  <c r="BC219" i="7"/>
  <c r="BC217" i="7"/>
  <c r="BC215" i="7"/>
  <c r="BC212" i="7"/>
  <c r="BC209" i="7"/>
  <c r="BC213" i="7"/>
  <c r="BC210" i="7"/>
  <c r="BC207" i="7"/>
  <c r="BC226" i="7"/>
  <c r="BC218" i="7"/>
  <c r="BC230" i="7"/>
  <c r="BC222" i="7"/>
  <c r="BC195" i="7"/>
  <c r="BC184" i="7"/>
  <c r="BC178" i="7"/>
  <c r="BC172" i="7"/>
  <c r="BC202" i="7"/>
  <c r="BC197" i="7"/>
  <c r="BC190" i="7"/>
  <c r="BC179" i="7"/>
  <c r="BC173" i="7"/>
  <c r="BC204" i="7"/>
  <c r="BC192" i="7"/>
  <c r="BC214" i="7"/>
  <c r="BC180" i="7"/>
  <c r="BC174" i="7"/>
  <c r="BC228" i="7"/>
  <c r="BC216" i="7"/>
  <c r="BC211" i="7"/>
  <c r="BC199" i="7"/>
  <c r="BC194" i="7"/>
  <c r="BC187" i="7"/>
  <c r="BC185" i="7"/>
  <c r="BC208" i="7"/>
  <c r="BC206" i="7"/>
  <c r="BC201" i="7"/>
  <c r="BC189" i="7"/>
  <c r="BC181" i="7"/>
  <c r="BC175" i="7"/>
  <c r="BC224" i="7"/>
  <c r="BC203" i="7"/>
  <c r="BC196" i="7"/>
  <c r="BC191" i="7"/>
  <c r="BC182" i="7"/>
  <c r="BC176" i="7"/>
  <c r="BC220" i="7"/>
  <c r="BC205" i="7"/>
  <c r="BC200" i="7"/>
  <c r="BC193" i="7"/>
  <c r="BC188" i="7"/>
  <c r="BC186" i="7"/>
  <c r="BC168" i="7"/>
  <c r="BC166" i="7"/>
  <c r="BC164" i="7"/>
  <c r="BC162" i="7"/>
  <c r="BC177" i="7"/>
  <c r="BC170" i="7"/>
  <c r="BC157" i="7"/>
  <c r="BC158" i="7"/>
  <c r="BC183" i="7"/>
  <c r="BC169" i="7"/>
  <c r="BC167" i="7"/>
  <c r="BC159" i="7"/>
  <c r="BC154" i="7"/>
  <c r="BC155" i="7"/>
  <c r="BC151" i="7"/>
  <c r="BC145" i="7"/>
  <c r="BC142" i="7"/>
  <c r="BC150" i="7"/>
  <c r="BC148" i="7"/>
  <c r="BC160" i="7"/>
  <c r="BC171" i="7"/>
  <c r="BC153" i="7"/>
  <c r="BC147" i="7"/>
  <c r="BC161" i="7"/>
  <c r="BC127" i="7"/>
  <c r="BC102" i="7"/>
  <c r="BC99" i="7"/>
  <c r="BC96" i="7"/>
  <c r="BC93" i="7"/>
  <c r="BC90" i="7"/>
  <c r="BC87" i="7"/>
  <c r="BC84" i="7"/>
  <c r="BC81" i="7"/>
  <c r="BC78" i="7"/>
  <c r="BC139" i="7"/>
  <c r="BC131" i="7"/>
  <c r="BC143" i="7"/>
  <c r="BC135" i="7"/>
  <c r="BC165" i="7"/>
  <c r="BC136" i="7"/>
  <c r="BC132" i="7"/>
  <c r="BC109" i="7"/>
  <c r="BC103" i="7"/>
  <c r="BC100" i="7"/>
  <c r="BC97" i="7"/>
  <c r="BC94" i="7"/>
  <c r="BC91" i="7"/>
  <c r="BC88" i="7"/>
  <c r="BC85" i="7"/>
  <c r="BC82" i="7"/>
  <c r="BC79" i="7"/>
  <c r="BC198" i="7"/>
  <c r="BC137" i="7"/>
  <c r="BC133" i="7"/>
  <c r="BC126" i="7"/>
  <c r="BC125" i="7"/>
  <c r="BC124" i="7"/>
  <c r="BC123" i="7"/>
  <c r="BC122" i="7"/>
  <c r="BC121" i="7"/>
  <c r="BC120" i="7"/>
  <c r="BC119" i="7"/>
  <c r="BC118" i="7"/>
  <c r="BC117" i="7"/>
  <c r="BC116" i="7"/>
  <c r="BC115" i="7"/>
  <c r="BC114" i="7"/>
  <c r="BC113" i="7"/>
  <c r="BC149" i="7"/>
  <c r="BC144" i="7"/>
  <c r="BC141" i="7"/>
  <c r="BC129" i="7"/>
  <c r="BC128" i="7"/>
  <c r="BC101" i="7"/>
  <c r="BC163" i="7"/>
  <c r="BC138" i="7"/>
  <c r="BC111" i="7"/>
  <c r="BC62" i="7"/>
  <c r="BC58" i="7"/>
  <c r="BC54" i="7"/>
  <c r="BC50" i="7"/>
  <c r="BC146" i="7"/>
  <c r="BC106" i="7"/>
  <c r="BC74" i="7"/>
  <c r="BC66" i="7"/>
  <c r="BC110" i="7"/>
  <c r="BC67" i="7"/>
  <c r="BC156" i="7"/>
  <c r="BC107" i="7"/>
  <c r="BC65" i="7"/>
  <c r="BC61" i="7"/>
  <c r="BC57" i="7"/>
  <c r="BC53" i="7"/>
  <c r="BC49" i="7"/>
  <c r="BC134" i="7"/>
  <c r="BC95" i="7"/>
  <c r="BC89" i="7"/>
  <c r="BC83" i="7"/>
  <c r="BC73" i="7"/>
  <c r="BC70" i="7"/>
  <c r="BC41" i="7"/>
  <c r="BC37" i="7"/>
  <c r="BC33" i="7"/>
  <c r="BC26" i="7"/>
  <c r="BC108" i="7"/>
  <c r="BC68" i="7"/>
  <c r="BC64" i="7"/>
  <c r="BC60" i="7"/>
  <c r="BC56" i="7"/>
  <c r="BC52" i="7"/>
  <c r="BC48" i="7"/>
  <c r="BC47" i="7"/>
  <c r="BC46" i="7"/>
  <c r="BC45" i="7"/>
  <c r="BC140" i="7"/>
  <c r="BC130" i="7"/>
  <c r="BC77" i="7"/>
  <c r="BC72" i="7"/>
  <c r="BC104" i="7"/>
  <c r="BC43" i="7"/>
  <c r="BC39" i="7"/>
  <c r="BC35" i="7"/>
  <c r="BC69" i="7"/>
  <c r="BC59" i="7"/>
  <c r="BC29" i="7"/>
  <c r="BC24" i="7"/>
  <c r="BC152" i="7"/>
  <c r="BC80" i="7"/>
  <c r="BC75" i="7"/>
  <c r="BC112" i="7"/>
  <c r="BC105" i="7"/>
  <c r="BC86" i="7"/>
  <c r="BC71" i="7"/>
  <c r="BC40" i="7"/>
  <c r="BC32" i="7"/>
  <c r="BC28" i="7"/>
  <c r="BC92" i="7"/>
  <c r="BC51" i="7"/>
  <c r="BC42" i="7"/>
  <c r="BC38" i="7"/>
  <c r="BC36" i="7"/>
  <c r="BC25" i="7"/>
  <c r="BC98" i="7"/>
  <c r="BC63" i="7"/>
  <c r="BC55" i="7"/>
  <c r="BC44" i="7"/>
  <c r="BC34" i="7"/>
  <c r="BC76" i="7"/>
  <c r="BC27" i="7"/>
  <c r="J172" i="6"/>
  <c r="J181" i="6"/>
  <c r="K190" i="6" a="1"/>
  <c r="K190" i="6" s="1"/>
  <c r="M191" i="6"/>
  <c r="J191" i="6"/>
  <c r="H191" i="6" a="1"/>
  <c r="H191" i="6" s="1"/>
  <c r="N191" i="6"/>
  <c r="M206" i="6"/>
  <c r="K206" i="6" a="1"/>
  <c r="K206" i="6" s="1"/>
  <c r="J206" i="6"/>
  <c r="H206" i="6" a="1"/>
  <c r="H206" i="6" s="1"/>
  <c r="L206" i="6"/>
  <c r="N210" i="6"/>
  <c r="N213" i="6"/>
  <c r="N216" i="6"/>
  <c r="N219" i="6"/>
  <c r="N222" i="6"/>
  <c r="N225" i="6"/>
  <c r="N228" i="6"/>
  <c r="N231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L190" i="6"/>
  <c r="K191" i="6" a="1"/>
  <c r="K191" i="6" s="1"/>
  <c r="M192" i="6"/>
  <c r="J192" i="6"/>
  <c r="H192" i="6" a="1"/>
  <c r="H192" i="6" s="1"/>
  <c r="K192" i="6" a="1"/>
  <c r="K192" i="6" s="1"/>
  <c r="M193" i="6"/>
  <c r="J193" i="6"/>
  <c r="H193" i="6" a="1"/>
  <c r="H193" i="6" s="1"/>
  <c r="N206" i="6"/>
  <c r="W231" i="7"/>
  <c r="W213" i="7"/>
  <c r="W210" i="7"/>
  <c r="W207" i="7"/>
  <c r="W228" i="7"/>
  <c r="W220" i="7"/>
  <c r="W227" i="7"/>
  <c r="W224" i="7"/>
  <c r="W216" i="7"/>
  <c r="W204" i="7"/>
  <c r="W201" i="7"/>
  <c r="W198" i="7"/>
  <c r="W195" i="7"/>
  <c r="W192" i="7"/>
  <c r="W189" i="7"/>
  <c r="W186" i="7"/>
  <c r="W185" i="7"/>
  <c r="W230" i="7"/>
  <c r="W226" i="7"/>
  <c r="W203" i="7"/>
  <c r="W191" i="7"/>
  <c r="W221" i="7"/>
  <c r="W205" i="7"/>
  <c r="W193" i="7"/>
  <c r="W222" i="7"/>
  <c r="W200" i="7"/>
  <c r="W188" i="7"/>
  <c r="W215" i="7"/>
  <c r="W214" i="7"/>
  <c r="W171" i="7"/>
  <c r="W223" i="7"/>
  <c r="W212" i="7"/>
  <c r="W211" i="7"/>
  <c r="W202" i="7"/>
  <c r="W190" i="7"/>
  <c r="W184" i="7"/>
  <c r="W178" i="7"/>
  <c r="W172" i="7"/>
  <c r="W217" i="7"/>
  <c r="W209" i="7"/>
  <c r="W197" i="7"/>
  <c r="W225" i="7"/>
  <c r="W206" i="7"/>
  <c r="W194" i="7"/>
  <c r="W187" i="7"/>
  <c r="W180" i="7"/>
  <c r="W158" i="7"/>
  <c r="W219" i="7"/>
  <c r="W169" i="7"/>
  <c r="W167" i="7"/>
  <c r="W165" i="7"/>
  <c r="W163" i="7"/>
  <c r="W199" i="7"/>
  <c r="W173" i="7"/>
  <c r="W159" i="7"/>
  <c r="W196" i="7"/>
  <c r="W179" i="7"/>
  <c r="W175" i="7"/>
  <c r="W174" i="7"/>
  <c r="W154" i="7"/>
  <c r="W153" i="7"/>
  <c r="W152" i="7"/>
  <c r="W151" i="7"/>
  <c r="W150" i="7"/>
  <c r="W149" i="7"/>
  <c r="W148" i="7"/>
  <c r="W147" i="7"/>
  <c r="W146" i="7"/>
  <c r="W145" i="7"/>
  <c r="W144" i="7"/>
  <c r="W143" i="7"/>
  <c r="W142" i="7"/>
  <c r="W141" i="7"/>
  <c r="W140" i="7"/>
  <c r="W139" i="7"/>
  <c r="W138" i="7"/>
  <c r="W137" i="7"/>
  <c r="W136" i="7"/>
  <c r="W135" i="7"/>
  <c r="W134" i="7"/>
  <c r="W133" i="7"/>
  <c r="W132" i="7"/>
  <c r="W131" i="7"/>
  <c r="W130" i="7"/>
  <c r="W176" i="7"/>
  <c r="W208" i="7"/>
  <c r="W177" i="7"/>
  <c r="W155" i="7"/>
  <c r="W229" i="7"/>
  <c r="W181" i="7"/>
  <c r="W170" i="7"/>
  <c r="W168" i="7"/>
  <c r="W183" i="7"/>
  <c r="W129" i="7"/>
  <c r="W156" i="7"/>
  <c r="W161" i="7"/>
  <c r="W218" i="7"/>
  <c r="W182" i="7"/>
  <c r="W166" i="7"/>
  <c r="W164" i="7"/>
  <c r="W162" i="7"/>
  <c r="W126" i="7"/>
  <c r="W125" i="7"/>
  <c r="W124" i="7"/>
  <c r="W123" i="7"/>
  <c r="W122" i="7"/>
  <c r="W121" i="7"/>
  <c r="W120" i="7"/>
  <c r="W119" i="7"/>
  <c r="W118" i="7"/>
  <c r="W117" i="7"/>
  <c r="W116" i="7"/>
  <c r="W115" i="7"/>
  <c r="W114" i="7"/>
  <c r="W113" i="7"/>
  <c r="W112" i="7"/>
  <c r="W111" i="7"/>
  <c r="W110" i="7"/>
  <c r="W109" i="7"/>
  <c r="W108" i="7"/>
  <c r="W107" i="7"/>
  <c r="W106" i="7"/>
  <c r="W105" i="7"/>
  <c r="W104" i="7"/>
  <c r="W103" i="7"/>
  <c r="W102" i="7"/>
  <c r="W101" i="7"/>
  <c r="W100" i="7"/>
  <c r="W99" i="7"/>
  <c r="W98" i="7"/>
  <c r="W97" i="7"/>
  <c r="W96" i="7"/>
  <c r="W95" i="7"/>
  <c r="W94" i="7"/>
  <c r="W93" i="7"/>
  <c r="W92" i="7"/>
  <c r="W91" i="7"/>
  <c r="W90" i="7"/>
  <c r="W89" i="7"/>
  <c r="W88" i="7"/>
  <c r="W87" i="7"/>
  <c r="W86" i="7"/>
  <c r="W85" i="7"/>
  <c r="W84" i="7"/>
  <c r="W83" i="7"/>
  <c r="W82" i="7"/>
  <c r="W81" i="7"/>
  <c r="W80" i="7"/>
  <c r="W79" i="7"/>
  <c r="W78" i="7"/>
  <c r="W77" i="7"/>
  <c r="W76" i="7"/>
  <c r="W75" i="7"/>
  <c r="W74" i="7"/>
  <c r="W73" i="7"/>
  <c r="W72" i="7"/>
  <c r="W127" i="7"/>
  <c r="W157" i="7"/>
  <c r="W128" i="7"/>
  <c r="W160" i="7"/>
  <c r="W68" i="7"/>
  <c r="W64" i="7"/>
  <c r="W60" i="7"/>
  <c r="W56" i="7"/>
  <c r="W52" i="7"/>
  <c r="W71" i="7"/>
  <c r="W69" i="7"/>
  <c r="W63" i="7"/>
  <c r="W59" i="7"/>
  <c r="W55" i="7"/>
  <c r="W51" i="7"/>
  <c r="W43" i="7"/>
  <c r="W39" i="7"/>
  <c r="W35" i="7"/>
  <c r="W62" i="7"/>
  <c r="W58" i="7"/>
  <c r="W54" i="7"/>
  <c r="W50" i="7"/>
  <c r="W65" i="7"/>
  <c r="W61" i="7"/>
  <c r="W57" i="7"/>
  <c r="W53" i="7"/>
  <c r="W49" i="7"/>
  <c r="W28" i="7"/>
  <c r="W45" i="7"/>
  <c r="W38" i="7"/>
  <c r="W36" i="7"/>
  <c r="W32" i="7"/>
  <c r="W33" i="7"/>
  <c r="W46" i="7"/>
  <c r="W44" i="7"/>
  <c r="W25" i="7"/>
  <c r="L25" i="7" s="1"/>
  <c r="N25" i="7" s="1"/>
  <c r="W47" i="7"/>
  <c r="W41" i="7"/>
  <c r="W34" i="7"/>
  <c r="W27" i="7"/>
  <c r="W66" i="7"/>
  <c r="W37" i="7"/>
  <c r="W67" i="7"/>
  <c r="W48" i="7"/>
  <c r="W29" i="7"/>
  <c r="W70" i="7"/>
  <c r="W26" i="7"/>
  <c r="L26" i="7" s="1"/>
  <c r="N26" i="7" s="1"/>
  <c r="W24" i="7"/>
  <c r="W42" i="7"/>
  <c r="W40" i="7"/>
  <c r="K172" i="6" a="1"/>
  <c r="K172" i="6" s="1"/>
  <c r="K181" i="6" a="1"/>
  <c r="K181" i="6" s="1"/>
  <c r="G182" i="6"/>
  <c r="J184" i="6"/>
  <c r="N190" i="6"/>
  <c r="L191" i="6"/>
  <c r="L192" i="6"/>
  <c r="K193" i="6" a="1"/>
  <c r="K193" i="6" s="1"/>
  <c r="M194" i="6"/>
  <c r="J194" i="6"/>
  <c r="H194" i="6" a="1"/>
  <c r="H194" i="6" s="1"/>
  <c r="K158" i="6" a="1"/>
  <c r="K158" i="6" s="1"/>
  <c r="K159" i="6" a="1"/>
  <c r="K159" i="6" s="1"/>
  <c r="K160" i="6" a="1"/>
  <c r="K160" i="6" s="1"/>
  <c r="K161" i="6" a="1"/>
  <c r="K161" i="6" s="1"/>
  <c r="K162" i="6" a="1"/>
  <c r="K162" i="6" s="1"/>
  <c r="K163" i="6" a="1"/>
  <c r="K163" i="6" s="1"/>
  <c r="K164" i="6" a="1"/>
  <c r="K164" i="6" s="1"/>
  <c r="K165" i="6" a="1"/>
  <c r="K165" i="6" s="1"/>
  <c r="K166" i="6" a="1"/>
  <c r="K166" i="6" s="1"/>
  <c r="K167" i="6" a="1"/>
  <c r="K167" i="6" s="1"/>
  <c r="K168" i="6" a="1"/>
  <c r="K168" i="6" s="1"/>
  <c r="K169" i="6" a="1"/>
  <c r="K169" i="6" s="1"/>
  <c r="K170" i="6" a="1"/>
  <c r="K170" i="6" s="1"/>
  <c r="K171" i="6" a="1"/>
  <c r="K171" i="6" s="1"/>
  <c r="L172" i="6"/>
  <c r="M174" i="6"/>
  <c r="J174" i="6"/>
  <c r="M176" i="6"/>
  <c r="G176" i="6"/>
  <c r="L181" i="6"/>
  <c r="H182" i="6" a="1"/>
  <c r="H182" i="6" s="1"/>
  <c r="K184" i="6" a="1"/>
  <c r="K184" i="6" s="1"/>
  <c r="G185" i="6"/>
  <c r="N192" i="6"/>
  <c r="L193" i="6"/>
  <c r="M195" i="6"/>
  <c r="J195" i="6"/>
  <c r="H195" i="6" a="1"/>
  <c r="H195" i="6" s="1"/>
  <c r="M205" i="6"/>
  <c r="K205" i="6" a="1"/>
  <c r="K205" i="6" s="1"/>
  <c r="J205" i="6"/>
  <c r="H205" i="6" a="1"/>
  <c r="H205" i="6" s="1"/>
  <c r="L205" i="6"/>
  <c r="M209" i="6"/>
  <c r="K209" i="6" a="1"/>
  <c r="K209" i="6" s="1"/>
  <c r="J209" i="6"/>
  <c r="H209" i="6" a="1"/>
  <c r="H209" i="6" s="1"/>
  <c r="L209" i="6"/>
  <c r="M212" i="6"/>
  <c r="K212" i="6" a="1"/>
  <c r="K212" i="6" s="1"/>
  <c r="J212" i="6"/>
  <c r="H212" i="6" a="1"/>
  <c r="H212" i="6" s="1"/>
  <c r="L212" i="6"/>
  <c r="M215" i="6"/>
  <c r="K215" i="6" a="1"/>
  <c r="K215" i="6" s="1"/>
  <c r="J215" i="6"/>
  <c r="H215" i="6" a="1"/>
  <c r="H215" i="6" s="1"/>
  <c r="L215" i="6"/>
  <c r="M218" i="6"/>
  <c r="K218" i="6" a="1"/>
  <c r="K218" i="6" s="1"/>
  <c r="J218" i="6"/>
  <c r="H218" i="6" a="1"/>
  <c r="H218" i="6" s="1"/>
  <c r="L218" i="6"/>
  <c r="M221" i="6"/>
  <c r="K221" i="6" a="1"/>
  <c r="K221" i="6" s="1"/>
  <c r="J221" i="6"/>
  <c r="H221" i="6" a="1"/>
  <c r="H221" i="6" s="1"/>
  <c r="L221" i="6"/>
  <c r="M224" i="6"/>
  <c r="K224" i="6" a="1"/>
  <c r="K224" i="6" s="1"/>
  <c r="J224" i="6"/>
  <c r="H224" i="6" a="1"/>
  <c r="H224" i="6" s="1"/>
  <c r="L224" i="6"/>
  <c r="M227" i="6"/>
  <c r="K227" i="6" a="1"/>
  <c r="K227" i="6" s="1"/>
  <c r="J227" i="6"/>
  <c r="H227" i="6" a="1"/>
  <c r="H227" i="6" s="1"/>
  <c r="L227" i="6"/>
  <c r="M230" i="6"/>
  <c r="K230" i="6" a="1"/>
  <c r="K230" i="6" s="1"/>
  <c r="J230" i="6"/>
  <c r="H230" i="6" a="1"/>
  <c r="H230" i="6" s="1"/>
  <c r="L230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M172" i="6"/>
  <c r="M178" i="6"/>
  <c r="N178" i="6"/>
  <c r="L184" i="6"/>
  <c r="N193" i="6"/>
  <c r="M196" i="6"/>
  <c r="J196" i="6"/>
  <c r="H196" i="6" a="1"/>
  <c r="H196" i="6" s="1"/>
  <c r="AI79" i="7"/>
  <c r="J178" i="6"/>
  <c r="M180" i="6"/>
  <c r="J180" i="6"/>
  <c r="J182" i="6"/>
  <c r="N184" i="6"/>
  <c r="M197" i="6"/>
  <c r="J197" i="6"/>
  <c r="H197" i="6" a="1"/>
  <c r="H197" i="6" s="1"/>
  <c r="N197" i="6"/>
  <c r="M204" i="6"/>
  <c r="K204" i="6" a="1"/>
  <c r="K204" i="6" s="1"/>
  <c r="J204" i="6"/>
  <c r="H204" i="6" a="1"/>
  <c r="H204" i="6" s="1"/>
  <c r="M185" i="6"/>
  <c r="N185" i="6"/>
  <c r="M198" i="6"/>
  <c r="J198" i="6"/>
  <c r="H198" i="6" a="1"/>
  <c r="H198" i="6" s="1"/>
  <c r="K198" i="6" a="1"/>
  <c r="K198" i="6" s="1"/>
  <c r="M199" i="6"/>
  <c r="J199" i="6"/>
  <c r="H199" i="6" a="1"/>
  <c r="H199" i="6" s="1"/>
  <c r="M203" i="6"/>
  <c r="K203" i="6" a="1"/>
  <c r="K203" i="6" s="1"/>
  <c r="J203" i="6"/>
  <c r="H203" i="6" a="1"/>
  <c r="H203" i="6" s="1"/>
  <c r="M208" i="6"/>
  <c r="K208" i="6" a="1"/>
  <c r="K208" i="6" s="1"/>
  <c r="J208" i="6"/>
  <c r="H208" i="6" a="1"/>
  <c r="H208" i="6" s="1"/>
  <c r="L208" i="6"/>
  <c r="AM214" i="7"/>
  <c r="AM211" i="7"/>
  <c r="AM208" i="7"/>
  <c r="AM226" i="7"/>
  <c r="AM225" i="7"/>
  <c r="AM231" i="7"/>
  <c r="AM215" i="7"/>
  <c r="AM212" i="7"/>
  <c r="AM209" i="7"/>
  <c r="AM205" i="7"/>
  <c r="AM202" i="7"/>
  <c r="AM199" i="7"/>
  <c r="AM196" i="7"/>
  <c r="AM193" i="7"/>
  <c r="AM190" i="7"/>
  <c r="AM187" i="7"/>
  <c r="AM230" i="7"/>
  <c r="AM229" i="7"/>
  <c r="AM220" i="7"/>
  <c r="AM198" i="7"/>
  <c r="AM221" i="7"/>
  <c r="AM227" i="7"/>
  <c r="AM186" i="7"/>
  <c r="AM171" i="7"/>
  <c r="AM170" i="7"/>
  <c r="AM195" i="7"/>
  <c r="AM222" i="7"/>
  <c r="AM213" i="7"/>
  <c r="AM197" i="7"/>
  <c r="AM217" i="7"/>
  <c r="AM210" i="7"/>
  <c r="AM228" i="7"/>
  <c r="AM223" i="7"/>
  <c r="AM216" i="7"/>
  <c r="AM207" i="7"/>
  <c r="AM204" i="7"/>
  <c r="AM192" i="7"/>
  <c r="AM218" i="7"/>
  <c r="AM194" i="7"/>
  <c r="AM180" i="7"/>
  <c r="AM174" i="7"/>
  <c r="AM224" i="7"/>
  <c r="AM219" i="7"/>
  <c r="AM206" i="7"/>
  <c r="AM185" i="7"/>
  <c r="AM182" i="7"/>
  <c r="AM176" i="7"/>
  <c r="AM203" i="7"/>
  <c r="AM159" i="7"/>
  <c r="AM154" i="7"/>
  <c r="AM188" i="7"/>
  <c r="AM173" i="7"/>
  <c r="AM191" i="7"/>
  <c r="AM179" i="7"/>
  <c r="AM172" i="7"/>
  <c r="AM177" i="7"/>
  <c r="AM156" i="7"/>
  <c r="AM181" i="7"/>
  <c r="AM178" i="7"/>
  <c r="AM168" i="7"/>
  <c r="AM166" i="7"/>
  <c r="AM164" i="7"/>
  <c r="AM162" i="7"/>
  <c r="AM160" i="7"/>
  <c r="AM200" i="7"/>
  <c r="AM189" i="7"/>
  <c r="AM157" i="7"/>
  <c r="AM184" i="7"/>
  <c r="AM183" i="7"/>
  <c r="AM201" i="7"/>
  <c r="AM169" i="7"/>
  <c r="AM167" i="7"/>
  <c r="AM165" i="7"/>
  <c r="AM163" i="7"/>
  <c r="AM161" i="7"/>
  <c r="AM158" i="7"/>
  <c r="AM152" i="7"/>
  <c r="AM146" i="7"/>
  <c r="AM143" i="7"/>
  <c r="AM140" i="7"/>
  <c r="AM137" i="7"/>
  <c r="AM151" i="7"/>
  <c r="AM127" i="7"/>
  <c r="AM175" i="7"/>
  <c r="AM149" i="7"/>
  <c r="AM133" i="7"/>
  <c r="AM131" i="7"/>
  <c r="AM148" i="7"/>
  <c r="AM144" i="7"/>
  <c r="AM141" i="7"/>
  <c r="AM138" i="7"/>
  <c r="AM135" i="7"/>
  <c r="AM129" i="7"/>
  <c r="AM153" i="7"/>
  <c r="AM150" i="7"/>
  <c r="AM145" i="7"/>
  <c r="AM142" i="7"/>
  <c r="AM132" i="7"/>
  <c r="AM136" i="7"/>
  <c r="AM109" i="7"/>
  <c r="AM103" i="7"/>
  <c r="AM100" i="7"/>
  <c r="AM97" i="7"/>
  <c r="AM94" i="7"/>
  <c r="AM91" i="7"/>
  <c r="AM88" i="7"/>
  <c r="AM85" i="7"/>
  <c r="AM82" i="7"/>
  <c r="AM79" i="7"/>
  <c r="AM76" i="7"/>
  <c r="AM134" i="7"/>
  <c r="AM130" i="7"/>
  <c r="AM128" i="7"/>
  <c r="AM112" i="7"/>
  <c r="AM108" i="7"/>
  <c r="AM106" i="7"/>
  <c r="AM104" i="7"/>
  <c r="AM101" i="7"/>
  <c r="AM98" i="7"/>
  <c r="AM95" i="7"/>
  <c r="AM92" i="7"/>
  <c r="AM89" i="7"/>
  <c r="AM86" i="7"/>
  <c r="AM83" i="7"/>
  <c r="AM80" i="7"/>
  <c r="AM77" i="7"/>
  <c r="AM74" i="7"/>
  <c r="AM124" i="7"/>
  <c r="AM121" i="7"/>
  <c r="AM75" i="7"/>
  <c r="AM44" i="7"/>
  <c r="AM40" i="7"/>
  <c r="AM36" i="7"/>
  <c r="AM116" i="7"/>
  <c r="AM71" i="7"/>
  <c r="AM69" i="7"/>
  <c r="AM63" i="7"/>
  <c r="AM59" i="7"/>
  <c r="AM55" i="7"/>
  <c r="AM51" i="7"/>
  <c r="AM139" i="7"/>
  <c r="AM102" i="7"/>
  <c r="AM93" i="7"/>
  <c r="AM87" i="7"/>
  <c r="AM81" i="7"/>
  <c r="AM118" i="7"/>
  <c r="AM110" i="7"/>
  <c r="AM99" i="7"/>
  <c r="AM123" i="7"/>
  <c r="AM113" i="7"/>
  <c r="AM107" i="7"/>
  <c r="AM62" i="7"/>
  <c r="AM58" i="7"/>
  <c r="AM120" i="7"/>
  <c r="AM67" i="7"/>
  <c r="AM66" i="7"/>
  <c r="AM126" i="7"/>
  <c r="AM115" i="7"/>
  <c r="AM73" i="7"/>
  <c r="AM42" i="7"/>
  <c r="AM70" i="7"/>
  <c r="AM65" i="7"/>
  <c r="AM61" i="7"/>
  <c r="AM57" i="7"/>
  <c r="AM53" i="7"/>
  <c r="AM49" i="7"/>
  <c r="AM155" i="7"/>
  <c r="AM122" i="7"/>
  <c r="AM117" i="7"/>
  <c r="AM111" i="7"/>
  <c r="AM96" i="7"/>
  <c r="AM90" i="7"/>
  <c r="AM84" i="7"/>
  <c r="AM78" i="7"/>
  <c r="AM147" i="7"/>
  <c r="AM114" i="7"/>
  <c r="AM105" i="7"/>
  <c r="AM46" i="7"/>
  <c r="AM125" i="7"/>
  <c r="AM119" i="7"/>
  <c r="AM52" i="7"/>
  <c r="AM34" i="7"/>
  <c r="AM27" i="7"/>
  <c r="AM56" i="7"/>
  <c r="AM47" i="7"/>
  <c r="AM41" i="7"/>
  <c r="AM64" i="7"/>
  <c r="AM48" i="7"/>
  <c r="AM29" i="7"/>
  <c r="AM54" i="7"/>
  <c r="AM50" i="7"/>
  <c r="AM43" i="7"/>
  <c r="AM35" i="7"/>
  <c r="AM24" i="7"/>
  <c r="AM26" i="7"/>
  <c r="AM72" i="7"/>
  <c r="AM32" i="7"/>
  <c r="AM28" i="7"/>
  <c r="AM68" i="7"/>
  <c r="AM60" i="7"/>
  <c r="AM38" i="7"/>
  <c r="AM37" i="7"/>
  <c r="AM39" i="7"/>
  <c r="AM45" i="7"/>
  <c r="AM33" i="7"/>
  <c r="AM25" i="7"/>
  <c r="N174" i="6"/>
  <c r="L176" i="6"/>
  <c r="K178" i="6" a="1"/>
  <c r="K178" i="6" s="1"/>
  <c r="K180" i="6" a="1"/>
  <c r="K180" i="6" s="1"/>
  <c r="L182" i="6"/>
  <c r="J185" i="6"/>
  <c r="N196" i="6"/>
  <c r="L197" i="6"/>
  <c r="L198" i="6"/>
  <c r="K199" i="6" a="1"/>
  <c r="K199" i="6" s="1"/>
  <c r="M200" i="6"/>
  <c r="J200" i="6"/>
  <c r="H200" i="6" a="1"/>
  <c r="H200" i="6" s="1"/>
  <c r="M202" i="6"/>
  <c r="K202" i="6" a="1"/>
  <c r="K202" i="6" s="1"/>
  <c r="J202" i="6"/>
  <c r="H202" i="6" a="1"/>
  <c r="H202" i="6" s="1"/>
  <c r="L203" i="6"/>
  <c r="N204" i="6"/>
  <c r="N208" i="6"/>
  <c r="M211" i="6"/>
  <c r="K211" i="6" a="1"/>
  <c r="K211" i="6" s="1"/>
  <c r="J211" i="6"/>
  <c r="H211" i="6" a="1"/>
  <c r="H211" i="6" s="1"/>
  <c r="L211" i="6"/>
  <c r="M214" i="6"/>
  <c r="K214" i="6" a="1"/>
  <c r="K214" i="6" s="1"/>
  <c r="J214" i="6"/>
  <c r="H214" i="6" a="1"/>
  <c r="H214" i="6" s="1"/>
  <c r="L214" i="6"/>
  <c r="M217" i="6"/>
  <c r="K217" i="6" a="1"/>
  <c r="K217" i="6" s="1"/>
  <c r="J217" i="6"/>
  <c r="H217" i="6" a="1"/>
  <c r="H217" i="6" s="1"/>
  <c r="L217" i="6"/>
  <c r="M220" i="6"/>
  <c r="K220" i="6" a="1"/>
  <c r="K220" i="6" s="1"/>
  <c r="J220" i="6"/>
  <c r="H220" i="6" a="1"/>
  <c r="H220" i="6" s="1"/>
  <c r="L220" i="6"/>
  <c r="M223" i="6"/>
  <c r="K223" i="6" a="1"/>
  <c r="K223" i="6" s="1"/>
  <c r="J223" i="6"/>
  <c r="H223" i="6" a="1"/>
  <c r="H223" i="6" s="1"/>
  <c r="L223" i="6"/>
  <c r="M226" i="6"/>
  <c r="K226" i="6" a="1"/>
  <c r="K226" i="6" s="1"/>
  <c r="J226" i="6"/>
  <c r="H226" i="6" a="1"/>
  <c r="H226" i="6" s="1"/>
  <c r="L226" i="6"/>
  <c r="M229" i="6"/>
  <c r="K229" i="6" a="1"/>
  <c r="K229" i="6" s="1"/>
  <c r="J229" i="6"/>
  <c r="H229" i="6" a="1"/>
  <c r="H229" i="6" s="1"/>
  <c r="L229" i="6"/>
  <c r="AQ48" i="7"/>
  <c r="BS25" i="7"/>
  <c r="BS33" i="7"/>
  <c r="L39" i="7"/>
  <c r="H39" i="7" a="1"/>
  <c r="H39" i="7" s="1"/>
  <c r="G39" i="7"/>
  <c r="N39" i="7"/>
  <c r="M39" i="7"/>
  <c r="BO54" i="7"/>
  <c r="AQ64" i="7"/>
  <c r="S24" i="7"/>
  <c r="G37" i="7"/>
  <c r="L37" i="7"/>
  <c r="H37" i="7" a="1"/>
  <c r="H37" i="7" s="1"/>
  <c r="N37" i="7"/>
  <c r="M37" i="7"/>
  <c r="J39" i="7"/>
  <c r="AI230" i="7"/>
  <c r="AI228" i="7"/>
  <c r="AI226" i="7"/>
  <c r="AI224" i="7"/>
  <c r="AI222" i="7"/>
  <c r="AI220" i="7"/>
  <c r="AI218" i="7"/>
  <c r="AI216" i="7"/>
  <c r="AI223" i="7"/>
  <c r="AI231" i="7"/>
  <c r="AI229" i="7"/>
  <c r="AI221" i="7"/>
  <c r="AI227" i="7"/>
  <c r="AI219" i="7"/>
  <c r="AI214" i="7"/>
  <c r="AI211" i="7"/>
  <c r="AI208" i="7"/>
  <c r="AI206" i="7"/>
  <c r="AI182" i="7"/>
  <c r="AI176" i="7"/>
  <c r="AI205" i="7"/>
  <c r="AI200" i="7"/>
  <c r="AI193" i="7"/>
  <c r="AI188" i="7"/>
  <c r="AI183" i="7"/>
  <c r="AI177" i="7"/>
  <c r="AI195" i="7"/>
  <c r="AI184" i="7"/>
  <c r="AI178" i="7"/>
  <c r="AI172" i="7"/>
  <c r="AI215" i="7"/>
  <c r="AI213" i="7"/>
  <c r="AI202" i="7"/>
  <c r="AI197" i="7"/>
  <c r="AI190" i="7"/>
  <c r="AI217" i="7"/>
  <c r="AI212" i="7"/>
  <c r="AI210" i="7"/>
  <c r="AI179" i="7"/>
  <c r="AI173" i="7"/>
  <c r="AI209" i="7"/>
  <c r="AI207" i="7"/>
  <c r="AI204" i="7"/>
  <c r="AI192" i="7"/>
  <c r="AI199" i="7"/>
  <c r="AI194" i="7"/>
  <c r="AI187" i="7"/>
  <c r="AI180" i="7"/>
  <c r="AI174" i="7"/>
  <c r="AI203" i="7"/>
  <c r="AI196" i="7"/>
  <c r="AI191" i="7"/>
  <c r="AI201" i="7"/>
  <c r="AI198" i="7"/>
  <c r="AI169" i="7"/>
  <c r="AI167" i="7"/>
  <c r="AI165" i="7"/>
  <c r="AI163" i="7"/>
  <c r="AI161" i="7"/>
  <c r="AI185" i="7"/>
  <c r="AI175" i="7"/>
  <c r="AI171" i="7"/>
  <c r="AI156" i="7"/>
  <c r="AI181" i="7"/>
  <c r="AI170" i="7"/>
  <c r="AI168" i="7"/>
  <c r="AI166" i="7"/>
  <c r="AI164" i="7"/>
  <c r="AI162" i="7"/>
  <c r="AI160" i="7"/>
  <c r="AI189" i="7"/>
  <c r="AI186" i="7"/>
  <c r="AI158" i="7"/>
  <c r="AI152" i="7"/>
  <c r="AI146" i="7"/>
  <c r="AI143" i="7"/>
  <c r="AI151" i="7"/>
  <c r="AI126" i="7"/>
  <c r="AI125" i="7"/>
  <c r="AI124" i="7"/>
  <c r="AI123" i="7"/>
  <c r="AI122" i="7"/>
  <c r="AI121" i="7"/>
  <c r="AI120" i="7"/>
  <c r="AI119" i="7"/>
  <c r="AI118" i="7"/>
  <c r="AI117" i="7"/>
  <c r="AI116" i="7"/>
  <c r="AI115" i="7"/>
  <c r="AI114" i="7"/>
  <c r="AI113" i="7"/>
  <c r="AI112" i="7"/>
  <c r="AI111" i="7"/>
  <c r="AI110" i="7"/>
  <c r="AI109" i="7"/>
  <c r="AI159" i="7"/>
  <c r="AI150" i="7"/>
  <c r="AI128" i="7"/>
  <c r="AI225" i="7"/>
  <c r="AI149" i="7"/>
  <c r="AI133" i="7"/>
  <c r="AI131" i="7"/>
  <c r="AI155" i="7"/>
  <c r="AI153" i="7"/>
  <c r="AI147" i="7"/>
  <c r="AI138" i="7"/>
  <c r="AI134" i="7"/>
  <c r="AI130" i="7"/>
  <c r="AI108" i="7"/>
  <c r="AI106" i="7"/>
  <c r="AI104" i="7"/>
  <c r="AI101" i="7"/>
  <c r="AI98" i="7"/>
  <c r="AI95" i="7"/>
  <c r="AI92" i="7"/>
  <c r="AI89" i="7"/>
  <c r="AI86" i="7"/>
  <c r="AI83" i="7"/>
  <c r="AI80" i="7"/>
  <c r="AI145" i="7"/>
  <c r="AI142" i="7"/>
  <c r="AI148" i="7"/>
  <c r="AI139" i="7"/>
  <c r="AI102" i="7"/>
  <c r="AI99" i="7"/>
  <c r="AI96" i="7"/>
  <c r="AI93" i="7"/>
  <c r="AI90" i="7"/>
  <c r="AI87" i="7"/>
  <c r="AI84" i="7"/>
  <c r="AI81" i="7"/>
  <c r="AI140" i="7"/>
  <c r="AI132" i="7"/>
  <c r="AI107" i="7"/>
  <c r="AI105" i="7"/>
  <c r="AI136" i="7"/>
  <c r="AI137" i="7"/>
  <c r="AI103" i="7"/>
  <c r="AI100" i="7"/>
  <c r="AI144" i="7"/>
  <c r="AI75" i="7"/>
  <c r="AI154" i="7"/>
  <c r="AI71" i="7"/>
  <c r="AI69" i="7"/>
  <c r="AI63" i="7"/>
  <c r="AI59" i="7"/>
  <c r="AI55" i="7"/>
  <c r="AI51" i="7"/>
  <c r="AI141" i="7"/>
  <c r="AI127" i="7"/>
  <c r="AI94" i="7"/>
  <c r="AI88" i="7"/>
  <c r="AI82" i="7"/>
  <c r="AI74" i="7"/>
  <c r="AI157" i="7"/>
  <c r="AI62" i="7"/>
  <c r="AI58" i="7"/>
  <c r="AI54" i="7"/>
  <c r="AI50" i="7"/>
  <c r="AI67" i="7"/>
  <c r="AI66" i="7"/>
  <c r="AI73" i="7"/>
  <c r="AI42" i="7"/>
  <c r="AI38" i="7"/>
  <c r="AI34" i="7"/>
  <c r="AI70" i="7"/>
  <c r="AI65" i="7"/>
  <c r="AI61" i="7"/>
  <c r="AI57" i="7"/>
  <c r="AI53" i="7"/>
  <c r="AI49" i="7"/>
  <c r="AI135" i="7"/>
  <c r="AI129" i="7"/>
  <c r="AI76" i="7"/>
  <c r="AI64" i="7"/>
  <c r="AI60" i="7"/>
  <c r="AI56" i="7"/>
  <c r="AI52" i="7"/>
  <c r="AI48" i="7"/>
  <c r="AI47" i="7"/>
  <c r="AI46" i="7"/>
  <c r="AI45" i="7"/>
  <c r="AI91" i="7"/>
  <c r="AI97" i="7"/>
  <c r="AI78" i="7"/>
  <c r="AI27" i="7"/>
  <c r="AI39" i="7"/>
  <c r="AI37" i="7"/>
  <c r="AI29" i="7"/>
  <c r="AI43" i="7"/>
  <c r="AI35" i="7"/>
  <c r="AI24" i="7"/>
  <c r="AI26" i="7"/>
  <c r="AI40" i="7"/>
  <c r="AI77" i="7"/>
  <c r="AI72" i="7"/>
  <c r="AI36" i="7"/>
  <c r="AI32" i="7"/>
  <c r="AI28" i="7"/>
  <c r="BO206" i="7"/>
  <c r="BO205" i="7"/>
  <c r="BO204" i="7"/>
  <c r="BO203" i="7"/>
  <c r="BO202" i="7"/>
  <c r="BO201" i="7"/>
  <c r="BO200" i="7"/>
  <c r="BO199" i="7"/>
  <c r="BO198" i="7"/>
  <c r="BO197" i="7"/>
  <c r="BO196" i="7"/>
  <c r="BO195" i="7"/>
  <c r="BO194" i="7"/>
  <c r="BO193" i="7"/>
  <c r="BO192" i="7"/>
  <c r="BO191" i="7"/>
  <c r="BO190" i="7"/>
  <c r="BO189" i="7"/>
  <c r="BO188" i="7"/>
  <c r="BO187" i="7"/>
  <c r="BO186" i="7"/>
  <c r="BO185" i="7"/>
  <c r="BO184" i="7"/>
  <c r="BO224" i="7"/>
  <c r="BO231" i="7"/>
  <c r="BO230" i="7"/>
  <c r="BO229" i="7"/>
  <c r="BO221" i="7"/>
  <c r="BO214" i="7"/>
  <c r="BO211" i="7"/>
  <c r="BO208" i="7"/>
  <c r="BO228" i="7"/>
  <c r="BO227" i="7"/>
  <c r="BO219" i="7"/>
  <c r="BO225" i="7"/>
  <c r="BO217" i="7"/>
  <c r="BO207" i="7"/>
  <c r="BO213" i="7"/>
  <c r="BO222" i="7"/>
  <c r="BO216" i="7"/>
  <c r="BO215" i="7"/>
  <c r="BO210" i="7"/>
  <c r="BO223" i="7"/>
  <c r="BO212" i="7"/>
  <c r="BO209" i="7"/>
  <c r="BO218" i="7"/>
  <c r="BO183" i="7"/>
  <c r="BO177" i="7"/>
  <c r="BO171" i="7"/>
  <c r="BO170" i="7"/>
  <c r="BO169" i="7"/>
  <c r="BO168" i="7"/>
  <c r="BO167" i="7"/>
  <c r="BO166" i="7"/>
  <c r="BO165" i="7"/>
  <c r="BO164" i="7"/>
  <c r="BO163" i="7"/>
  <c r="BO162" i="7"/>
  <c r="BO161" i="7"/>
  <c r="BO160" i="7"/>
  <c r="BO226" i="7"/>
  <c r="BO179" i="7"/>
  <c r="BO157" i="7"/>
  <c r="BO180" i="7"/>
  <c r="BO178" i="7"/>
  <c r="BO181" i="7"/>
  <c r="BO153" i="7"/>
  <c r="BO152" i="7"/>
  <c r="BO151" i="7"/>
  <c r="BO150" i="7"/>
  <c r="BO149" i="7"/>
  <c r="BO148" i="7"/>
  <c r="BO147" i="7"/>
  <c r="BO146" i="7"/>
  <c r="BO145" i="7"/>
  <c r="BO144" i="7"/>
  <c r="BO143" i="7"/>
  <c r="BO142" i="7"/>
  <c r="BO141" i="7"/>
  <c r="BO140" i="7"/>
  <c r="BO139" i="7"/>
  <c r="BO138" i="7"/>
  <c r="BO137" i="7"/>
  <c r="BO136" i="7"/>
  <c r="BO135" i="7"/>
  <c r="BO134" i="7"/>
  <c r="BO133" i="7"/>
  <c r="BO132" i="7"/>
  <c r="BO131" i="7"/>
  <c r="BO130" i="7"/>
  <c r="BO129" i="7"/>
  <c r="BO128" i="7"/>
  <c r="BO127" i="7"/>
  <c r="BO182" i="7"/>
  <c r="BO159" i="7"/>
  <c r="BO154" i="7"/>
  <c r="BO220" i="7"/>
  <c r="BO175" i="7"/>
  <c r="BO174" i="7"/>
  <c r="BO173" i="7"/>
  <c r="BO172" i="7"/>
  <c r="BO176" i="7"/>
  <c r="BO155" i="7"/>
  <c r="BO126" i="7"/>
  <c r="BO125" i="7"/>
  <c r="BO124" i="7"/>
  <c r="BO123" i="7"/>
  <c r="BO122" i="7"/>
  <c r="BO121" i="7"/>
  <c r="BO120" i="7"/>
  <c r="BO119" i="7"/>
  <c r="BO118" i="7"/>
  <c r="BO117" i="7"/>
  <c r="BO116" i="7"/>
  <c r="BO115" i="7"/>
  <c r="BO114" i="7"/>
  <c r="BO113" i="7"/>
  <c r="BO158" i="7"/>
  <c r="BO107" i="7"/>
  <c r="BO105" i="7"/>
  <c r="BO156" i="7"/>
  <c r="BO108" i="7"/>
  <c r="BO106" i="7"/>
  <c r="BO104" i="7"/>
  <c r="BO112" i="7"/>
  <c r="BO110" i="7"/>
  <c r="BO99" i="7"/>
  <c r="BO65" i="7"/>
  <c r="BO61" i="7"/>
  <c r="BO57" i="7"/>
  <c r="BO53" i="7"/>
  <c r="BO49" i="7"/>
  <c r="BO94" i="7"/>
  <c r="BO88" i="7"/>
  <c r="BO82" i="7"/>
  <c r="BO73" i="7"/>
  <c r="BO70" i="7"/>
  <c r="BO103" i="7"/>
  <c r="BO95" i="7"/>
  <c r="BO89" i="7"/>
  <c r="BO83" i="7"/>
  <c r="BO68" i="7"/>
  <c r="BO64" i="7"/>
  <c r="BO60" i="7"/>
  <c r="BO56" i="7"/>
  <c r="BO52" i="7"/>
  <c r="BO48" i="7"/>
  <c r="BO47" i="7"/>
  <c r="BO46" i="7"/>
  <c r="BO45" i="7"/>
  <c r="BO100" i="7"/>
  <c r="BO96" i="7"/>
  <c r="BO90" i="7"/>
  <c r="BO84" i="7"/>
  <c r="BO78" i="7"/>
  <c r="BO72" i="7"/>
  <c r="BO44" i="7"/>
  <c r="BO40" i="7"/>
  <c r="BO36" i="7"/>
  <c r="BO32" i="7"/>
  <c r="BO29" i="7"/>
  <c r="BO111" i="7"/>
  <c r="BO77" i="7"/>
  <c r="BO63" i="7"/>
  <c r="BO59" i="7"/>
  <c r="BO55" i="7"/>
  <c r="BO51" i="7"/>
  <c r="BO109" i="7"/>
  <c r="BO97" i="7"/>
  <c r="BO91" i="7"/>
  <c r="BO85" i="7"/>
  <c r="BO79" i="7"/>
  <c r="BO76" i="7"/>
  <c r="BO101" i="7"/>
  <c r="BO75" i="7"/>
  <c r="BO71" i="7"/>
  <c r="BO69" i="7"/>
  <c r="BO102" i="7"/>
  <c r="BO93" i="7"/>
  <c r="BO87" i="7"/>
  <c r="BO81" i="7"/>
  <c r="BO74" i="7"/>
  <c r="BO67" i="7"/>
  <c r="BO42" i="7"/>
  <c r="BO38" i="7"/>
  <c r="BO34" i="7"/>
  <c r="BO43" i="7"/>
  <c r="BO26" i="7"/>
  <c r="BO62" i="7"/>
  <c r="BO50" i="7"/>
  <c r="BO28" i="7"/>
  <c r="BO80" i="7"/>
  <c r="BO86" i="7"/>
  <c r="BO66" i="7"/>
  <c r="BO33" i="7"/>
  <c r="BO25" i="7"/>
  <c r="BO92" i="7"/>
  <c r="BO98" i="7"/>
  <c r="BO58" i="7"/>
  <c r="BO27" i="7"/>
  <c r="BO41" i="7"/>
  <c r="J34" i="7"/>
  <c r="H34" i="7" a="1"/>
  <c r="H34" i="7" s="1"/>
  <c r="G34" i="7"/>
  <c r="N34" i="7"/>
  <c r="M34" i="7"/>
  <c r="L34" i="7"/>
  <c r="J37" i="7"/>
  <c r="G60" i="7"/>
  <c r="N60" i="7"/>
  <c r="M60" i="7"/>
  <c r="L60" i="7"/>
  <c r="H60" i="7" a="1"/>
  <c r="H60" i="7" s="1"/>
  <c r="N88" i="7"/>
  <c r="L88" i="7"/>
  <c r="J88" i="7"/>
  <c r="H88" i="7" a="1"/>
  <c r="H88" i="7" s="1"/>
  <c r="M88" i="7"/>
  <c r="G88" i="7"/>
  <c r="BS231" i="7"/>
  <c r="BS229" i="7"/>
  <c r="BS227" i="7"/>
  <c r="BS225" i="7"/>
  <c r="BS223" i="7"/>
  <c r="BS221" i="7"/>
  <c r="BS219" i="7"/>
  <c r="BS217" i="7"/>
  <c r="BS213" i="7"/>
  <c r="BS210" i="7"/>
  <c r="BS214" i="7"/>
  <c r="BS211" i="7"/>
  <c r="BS208" i="7"/>
  <c r="BS224" i="7"/>
  <c r="BS216" i="7"/>
  <c r="BS230" i="7"/>
  <c r="BS228" i="7"/>
  <c r="BS220" i="7"/>
  <c r="BS204" i="7"/>
  <c r="BS201" i="7"/>
  <c r="BS198" i="7"/>
  <c r="BS195" i="7"/>
  <c r="BS192" i="7"/>
  <c r="BS189" i="7"/>
  <c r="BS197" i="7"/>
  <c r="BS180" i="7"/>
  <c r="BS174" i="7"/>
  <c r="BS222" i="7"/>
  <c r="BS215" i="7"/>
  <c r="BS199" i="7"/>
  <c r="BS187" i="7"/>
  <c r="BS181" i="7"/>
  <c r="BS175" i="7"/>
  <c r="BS212" i="7"/>
  <c r="BS207" i="7"/>
  <c r="BS194" i="7"/>
  <c r="BS209" i="7"/>
  <c r="BS206" i="7"/>
  <c r="BS182" i="7"/>
  <c r="BS176" i="7"/>
  <c r="BS218" i="7"/>
  <c r="BS196" i="7"/>
  <c r="BS203" i="7"/>
  <c r="BS191" i="7"/>
  <c r="BS183" i="7"/>
  <c r="BS177" i="7"/>
  <c r="BS171" i="7"/>
  <c r="BS205" i="7"/>
  <c r="BS193" i="7"/>
  <c r="BS186" i="7"/>
  <c r="BS178" i="7"/>
  <c r="BS172" i="7"/>
  <c r="BS202" i="7"/>
  <c r="BS190" i="7"/>
  <c r="BS185" i="7"/>
  <c r="BS179" i="7"/>
  <c r="BS226" i="7"/>
  <c r="BS200" i="7"/>
  <c r="BS153" i="7"/>
  <c r="BS152" i="7"/>
  <c r="BS151" i="7"/>
  <c r="BS150" i="7"/>
  <c r="BS149" i="7"/>
  <c r="BS148" i="7"/>
  <c r="BS147" i="7"/>
  <c r="BS146" i="7"/>
  <c r="BS145" i="7"/>
  <c r="BS144" i="7"/>
  <c r="BS143" i="7"/>
  <c r="BS142" i="7"/>
  <c r="BS141" i="7"/>
  <c r="BS140" i="7"/>
  <c r="BS139" i="7"/>
  <c r="BS138" i="7"/>
  <c r="BS137" i="7"/>
  <c r="BS136" i="7"/>
  <c r="BS135" i="7"/>
  <c r="BS134" i="7"/>
  <c r="BS133" i="7"/>
  <c r="BS132" i="7"/>
  <c r="BS131" i="7"/>
  <c r="BS130" i="7"/>
  <c r="BS169" i="7"/>
  <c r="BS167" i="7"/>
  <c r="BS165" i="7"/>
  <c r="BS163" i="7"/>
  <c r="BS161" i="7"/>
  <c r="BS159" i="7"/>
  <c r="BS154" i="7"/>
  <c r="BS184" i="7"/>
  <c r="BS156" i="7"/>
  <c r="BS188" i="7"/>
  <c r="BS168" i="7"/>
  <c r="BS166" i="7"/>
  <c r="BS164" i="7"/>
  <c r="BS162" i="7"/>
  <c r="BS160" i="7"/>
  <c r="BS157" i="7"/>
  <c r="BS170" i="7"/>
  <c r="BS173" i="7"/>
  <c r="BS155" i="7"/>
  <c r="BS126" i="7"/>
  <c r="BS125" i="7"/>
  <c r="BS124" i="7"/>
  <c r="BS123" i="7"/>
  <c r="BS122" i="7"/>
  <c r="BS121" i="7"/>
  <c r="BS120" i="7"/>
  <c r="BS119" i="7"/>
  <c r="BS118" i="7"/>
  <c r="BS117" i="7"/>
  <c r="BS116" i="7"/>
  <c r="BS115" i="7"/>
  <c r="BS114" i="7"/>
  <c r="BS113" i="7"/>
  <c r="BS112" i="7"/>
  <c r="BS111" i="7"/>
  <c r="BS110" i="7"/>
  <c r="BS109" i="7"/>
  <c r="BS108" i="7"/>
  <c r="BS107" i="7"/>
  <c r="BS106" i="7"/>
  <c r="BS105" i="7"/>
  <c r="BS104" i="7"/>
  <c r="BS103" i="7"/>
  <c r="BS102" i="7"/>
  <c r="BS101" i="7"/>
  <c r="BS100" i="7"/>
  <c r="BS99" i="7"/>
  <c r="BS98" i="7"/>
  <c r="BS97" i="7"/>
  <c r="BS96" i="7"/>
  <c r="BS95" i="7"/>
  <c r="BS94" i="7"/>
  <c r="BS93" i="7"/>
  <c r="BS92" i="7"/>
  <c r="BS91" i="7"/>
  <c r="BS90" i="7"/>
  <c r="BS89" i="7"/>
  <c r="BS88" i="7"/>
  <c r="BS87" i="7"/>
  <c r="BS86" i="7"/>
  <c r="BS85" i="7"/>
  <c r="BS84" i="7"/>
  <c r="BS83" i="7"/>
  <c r="BS82" i="7"/>
  <c r="BS81" i="7"/>
  <c r="BS80" i="7"/>
  <c r="BS79" i="7"/>
  <c r="BS78" i="7"/>
  <c r="BS77" i="7"/>
  <c r="BS76" i="7"/>
  <c r="BS75" i="7"/>
  <c r="BS74" i="7"/>
  <c r="BS73" i="7"/>
  <c r="BS72" i="7"/>
  <c r="BS71" i="7"/>
  <c r="BS127" i="7"/>
  <c r="BS129" i="7"/>
  <c r="BS128" i="7"/>
  <c r="BS158" i="7"/>
  <c r="BS70" i="7"/>
  <c r="BS68" i="7"/>
  <c r="BS64" i="7"/>
  <c r="BS60" i="7"/>
  <c r="BS56" i="7"/>
  <c r="BS52" i="7"/>
  <c r="BS63" i="7"/>
  <c r="BS59" i="7"/>
  <c r="BS55" i="7"/>
  <c r="BS51" i="7"/>
  <c r="BS69" i="7"/>
  <c r="BS43" i="7"/>
  <c r="BS39" i="7"/>
  <c r="BS35" i="7"/>
  <c r="BS62" i="7"/>
  <c r="BS58" i="7"/>
  <c r="BS54" i="7"/>
  <c r="BS50" i="7"/>
  <c r="BS65" i="7"/>
  <c r="BS61" i="7"/>
  <c r="BS57" i="7"/>
  <c r="BS53" i="7"/>
  <c r="BS49" i="7"/>
  <c r="BS28" i="7"/>
  <c r="BS48" i="7"/>
  <c r="BS32" i="7"/>
  <c r="BS66" i="7"/>
  <c r="BS42" i="7"/>
  <c r="BS38" i="7"/>
  <c r="BS36" i="7"/>
  <c r="BS67" i="7"/>
  <c r="BS27" i="7"/>
  <c r="BS45" i="7"/>
  <c r="BS44" i="7"/>
  <c r="BS34" i="7"/>
  <c r="BS41" i="7"/>
  <c r="BS46" i="7"/>
  <c r="BS37" i="7"/>
  <c r="BS24" i="7"/>
  <c r="AY34" i="7"/>
  <c r="G41" i="7"/>
  <c r="L41" i="7"/>
  <c r="N41" i="7"/>
  <c r="M41" i="7"/>
  <c r="J41" i="7"/>
  <c r="AQ77" i="7"/>
  <c r="BO24" i="7"/>
  <c r="BS29" i="7"/>
  <c r="BO37" i="7"/>
  <c r="AI41" i="7"/>
  <c r="AI44" i="7"/>
  <c r="AI68" i="7"/>
  <c r="AI85" i="7"/>
  <c r="BS26" i="7"/>
  <c r="BS47" i="7"/>
  <c r="S206" i="7"/>
  <c r="S205" i="7"/>
  <c r="S204" i="7"/>
  <c r="S203" i="7"/>
  <c r="S202" i="7"/>
  <c r="S201" i="7"/>
  <c r="S200" i="7"/>
  <c r="S199" i="7"/>
  <c r="S198" i="7"/>
  <c r="S197" i="7"/>
  <c r="S196" i="7"/>
  <c r="S195" i="7"/>
  <c r="S194" i="7"/>
  <c r="S193" i="7"/>
  <c r="S192" i="7"/>
  <c r="S191" i="7"/>
  <c r="S190" i="7"/>
  <c r="S189" i="7"/>
  <c r="S188" i="7"/>
  <c r="S187" i="7"/>
  <c r="S186" i="7"/>
  <c r="S185" i="7"/>
  <c r="S230" i="7"/>
  <c r="S228" i="7"/>
  <c r="S226" i="7"/>
  <c r="S224" i="7"/>
  <c r="S222" i="7"/>
  <c r="S220" i="7"/>
  <c r="S218" i="7"/>
  <c r="S216" i="7"/>
  <c r="S225" i="7"/>
  <c r="S217" i="7"/>
  <c r="S213" i="7"/>
  <c r="S210" i="7"/>
  <c r="S223" i="7"/>
  <c r="S229" i="7"/>
  <c r="S221" i="7"/>
  <c r="S180" i="7"/>
  <c r="S174" i="7"/>
  <c r="S181" i="7"/>
  <c r="S175" i="7"/>
  <c r="S227" i="7"/>
  <c r="S182" i="7"/>
  <c r="S176" i="7"/>
  <c r="S231" i="7"/>
  <c r="S183" i="7"/>
  <c r="S177" i="7"/>
  <c r="S215" i="7"/>
  <c r="S214" i="7"/>
  <c r="S171" i="7"/>
  <c r="S170" i="7"/>
  <c r="S169" i="7"/>
  <c r="S168" i="7"/>
  <c r="S167" i="7"/>
  <c r="S166" i="7"/>
  <c r="S165" i="7"/>
  <c r="S164" i="7"/>
  <c r="S163" i="7"/>
  <c r="S162" i="7"/>
  <c r="S161" i="7"/>
  <c r="S160" i="7"/>
  <c r="S212" i="7"/>
  <c r="S211" i="7"/>
  <c r="S184" i="7"/>
  <c r="S178" i="7"/>
  <c r="S172" i="7"/>
  <c r="S219" i="7"/>
  <c r="S173" i="7"/>
  <c r="S159" i="7"/>
  <c r="S179" i="7"/>
  <c r="S154" i="7"/>
  <c r="S153" i="7"/>
  <c r="S152" i="7"/>
  <c r="S151" i="7"/>
  <c r="S150" i="7"/>
  <c r="S149" i="7"/>
  <c r="S148" i="7"/>
  <c r="S147" i="7"/>
  <c r="S146" i="7"/>
  <c r="S145" i="7"/>
  <c r="S144" i="7"/>
  <c r="S143" i="7"/>
  <c r="S142" i="7"/>
  <c r="S141" i="7"/>
  <c r="S140" i="7"/>
  <c r="S139" i="7"/>
  <c r="S138" i="7"/>
  <c r="S137" i="7"/>
  <c r="S136" i="7"/>
  <c r="S135" i="7"/>
  <c r="S134" i="7"/>
  <c r="S133" i="7"/>
  <c r="S132" i="7"/>
  <c r="S131" i="7"/>
  <c r="S130" i="7"/>
  <c r="S129" i="7"/>
  <c r="S128" i="7"/>
  <c r="S127" i="7"/>
  <c r="S208" i="7"/>
  <c r="S207" i="7"/>
  <c r="S156" i="7"/>
  <c r="S157" i="7"/>
  <c r="S155" i="7"/>
  <c r="S158" i="7"/>
  <c r="S209" i="7"/>
  <c r="S126" i="7"/>
  <c r="S125" i="7"/>
  <c r="S124" i="7"/>
  <c r="S123" i="7"/>
  <c r="S122" i="7"/>
  <c r="S121" i="7"/>
  <c r="S120" i="7"/>
  <c r="S119" i="7"/>
  <c r="S118" i="7"/>
  <c r="S117" i="7"/>
  <c r="S116" i="7"/>
  <c r="S115" i="7"/>
  <c r="S114" i="7"/>
  <c r="S113" i="7"/>
  <c r="S112" i="7"/>
  <c r="S111" i="7"/>
  <c r="S110" i="7"/>
  <c r="S102" i="7"/>
  <c r="S99" i="7"/>
  <c r="S96" i="7"/>
  <c r="S93" i="7"/>
  <c r="S90" i="7"/>
  <c r="S87" i="7"/>
  <c r="S84" i="7"/>
  <c r="S81" i="7"/>
  <c r="S78" i="7"/>
  <c r="S103" i="7"/>
  <c r="S100" i="7"/>
  <c r="S97" i="7"/>
  <c r="S94" i="7"/>
  <c r="S91" i="7"/>
  <c r="S88" i="7"/>
  <c r="S85" i="7"/>
  <c r="S82" i="7"/>
  <c r="S79" i="7"/>
  <c r="S76" i="7"/>
  <c r="S73" i="7"/>
  <c r="S105" i="7"/>
  <c r="S101" i="7"/>
  <c r="S77" i="7"/>
  <c r="S72" i="7"/>
  <c r="S65" i="7"/>
  <c r="S61" i="7"/>
  <c r="S57" i="7"/>
  <c r="S53" i="7"/>
  <c r="S49" i="7"/>
  <c r="S68" i="7"/>
  <c r="S98" i="7"/>
  <c r="S92" i="7"/>
  <c r="S86" i="7"/>
  <c r="S80" i="7"/>
  <c r="S75" i="7"/>
  <c r="S64" i="7"/>
  <c r="S60" i="7"/>
  <c r="S56" i="7"/>
  <c r="S52" i="7"/>
  <c r="S48" i="7"/>
  <c r="S47" i="7"/>
  <c r="S46" i="7"/>
  <c r="S45" i="7"/>
  <c r="S106" i="7"/>
  <c r="S107" i="7"/>
  <c r="S71" i="7"/>
  <c r="S69" i="7"/>
  <c r="S44" i="7"/>
  <c r="S40" i="7"/>
  <c r="S36" i="7"/>
  <c r="S32" i="7"/>
  <c r="S29" i="7"/>
  <c r="S74" i="7"/>
  <c r="S63" i="7"/>
  <c r="S59" i="7"/>
  <c r="S55" i="7"/>
  <c r="S51" i="7"/>
  <c r="S95" i="7"/>
  <c r="S89" i="7"/>
  <c r="S83" i="7"/>
  <c r="S104" i="7"/>
  <c r="S70" i="7"/>
  <c r="S42" i="7"/>
  <c r="S38" i="7"/>
  <c r="S34" i="7"/>
  <c r="S28" i="7"/>
  <c r="S108" i="7"/>
  <c r="S33" i="7"/>
  <c r="S62" i="7"/>
  <c r="S109" i="7"/>
  <c r="S41" i="7"/>
  <c r="S27" i="7"/>
  <c r="S66" i="7"/>
  <c r="S54" i="7"/>
  <c r="S50" i="7"/>
  <c r="S39" i="7"/>
  <c r="S37" i="7"/>
  <c r="S67" i="7"/>
  <c r="S43" i="7"/>
  <c r="S35" i="7"/>
  <c r="S58" i="7"/>
  <c r="AY231" i="7"/>
  <c r="AY230" i="7"/>
  <c r="AY229" i="7"/>
  <c r="AY228" i="7"/>
  <c r="AY227" i="7"/>
  <c r="AY226" i="7"/>
  <c r="AY225" i="7"/>
  <c r="AY224" i="7"/>
  <c r="AY223" i="7"/>
  <c r="AY222" i="7"/>
  <c r="AY221" i="7"/>
  <c r="AY220" i="7"/>
  <c r="AY219" i="7"/>
  <c r="AY218" i="7"/>
  <c r="AY217" i="7"/>
  <c r="AY216" i="7"/>
  <c r="AY213" i="7"/>
  <c r="AY210" i="7"/>
  <c r="AY215" i="7"/>
  <c r="AY212" i="7"/>
  <c r="AY209" i="7"/>
  <c r="AY206" i="7"/>
  <c r="AY203" i="7"/>
  <c r="AY200" i="7"/>
  <c r="AY197" i="7"/>
  <c r="AY194" i="7"/>
  <c r="AY191" i="7"/>
  <c r="AY188" i="7"/>
  <c r="AY205" i="7"/>
  <c r="AY193" i="7"/>
  <c r="AY186" i="7"/>
  <c r="AY202" i="7"/>
  <c r="AY204" i="7"/>
  <c r="AY192" i="7"/>
  <c r="AY214" i="7"/>
  <c r="AY207" i="7"/>
  <c r="AY211" i="7"/>
  <c r="AY199" i="7"/>
  <c r="AY187" i="7"/>
  <c r="AY185" i="7"/>
  <c r="AY208" i="7"/>
  <c r="AY201" i="7"/>
  <c r="AY189" i="7"/>
  <c r="AY181" i="7"/>
  <c r="AY175" i="7"/>
  <c r="AY183" i="7"/>
  <c r="AY177" i="7"/>
  <c r="AY155" i="7"/>
  <c r="AY190" i="7"/>
  <c r="AY196" i="7"/>
  <c r="AY179" i="7"/>
  <c r="AY176" i="7"/>
  <c r="AY172" i="7"/>
  <c r="AY171" i="7"/>
  <c r="AY168" i="7"/>
  <c r="AY166" i="7"/>
  <c r="AY164" i="7"/>
  <c r="AY162" i="7"/>
  <c r="AY160" i="7"/>
  <c r="AY180" i="7"/>
  <c r="AY178" i="7"/>
  <c r="AY170" i="7"/>
  <c r="AY157" i="7"/>
  <c r="AY158" i="7"/>
  <c r="AY182" i="7"/>
  <c r="AY184" i="7"/>
  <c r="AY169" i="7"/>
  <c r="AY167" i="7"/>
  <c r="AY165" i="7"/>
  <c r="AY163" i="7"/>
  <c r="AY161" i="7"/>
  <c r="AY153" i="7"/>
  <c r="AY152" i="7"/>
  <c r="AY151" i="7"/>
  <c r="AY150" i="7"/>
  <c r="AY149" i="7"/>
  <c r="AY148" i="7"/>
  <c r="AY147" i="7"/>
  <c r="AY146" i="7"/>
  <c r="AY145" i="7"/>
  <c r="AY144" i="7"/>
  <c r="AY143" i="7"/>
  <c r="AY142" i="7"/>
  <c r="AY141" i="7"/>
  <c r="AY140" i="7"/>
  <c r="AY139" i="7"/>
  <c r="AY138" i="7"/>
  <c r="AY137" i="7"/>
  <c r="AY136" i="7"/>
  <c r="AY135" i="7"/>
  <c r="AY134" i="7"/>
  <c r="AY133" i="7"/>
  <c r="AY132" i="7"/>
  <c r="AY131" i="7"/>
  <c r="AY130" i="7"/>
  <c r="AY129" i="7"/>
  <c r="AY198" i="7"/>
  <c r="AY195" i="7"/>
  <c r="AY127" i="7"/>
  <c r="AY159" i="7"/>
  <c r="AY173" i="7"/>
  <c r="AY154" i="7"/>
  <c r="AY174" i="7"/>
  <c r="AY156" i="7"/>
  <c r="AY126" i="7"/>
  <c r="AY125" i="7"/>
  <c r="AY124" i="7"/>
  <c r="AY123" i="7"/>
  <c r="AY122" i="7"/>
  <c r="AY121" i="7"/>
  <c r="AY120" i="7"/>
  <c r="AY119" i="7"/>
  <c r="AY118" i="7"/>
  <c r="AY117" i="7"/>
  <c r="AY116" i="7"/>
  <c r="AY115" i="7"/>
  <c r="AY114" i="7"/>
  <c r="AY113" i="7"/>
  <c r="AY112" i="7"/>
  <c r="AY111" i="7"/>
  <c r="AY110" i="7"/>
  <c r="AY109" i="7"/>
  <c r="AY108" i="7"/>
  <c r="AY107" i="7"/>
  <c r="AY106" i="7"/>
  <c r="AY105" i="7"/>
  <c r="AY104" i="7"/>
  <c r="AY103" i="7"/>
  <c r="AY102" i="7"/>
  <c r="AY101" i="7"/>
  <c r="AY100" i="7"/>
  <c r="AY99" i="7"/>
  <c r="AY98" i="7"/>
  <c r="AY97" i="7"/>
  <c r="AY96" i="7"/>
  <c r="AY95" i="7"/>
  <c r="AY94" i="7"/>
  <c r="AY93" i="7"/>
  <c r="AY92" i="7"/>
  <c r="AY91" i="7"/>
  <c r="AY90" i="7"/>
  <c r="AY89" i="7"/>
  <c r="AY88" i="7"/>
  <c r="AY87" i="7"/>
  <c r="AY86" i="7"/>
  <c r="AY85" i="7"/>
  <c r="AY84" i="7"/>
  <c r="AY83" i="7"/>
  <c r="AY82" i="7"/>
  <c r="AY81" i="7"/>
  <c r="AY80" i="7"/>
  <c r="AY79" i="7"/>
  <c r="AY78" i="7"/>
  <c r="AY77" i="7"/>
  <c r="AY76" i="7"/>
  <c r="AY75" i="7"/>
  <c r="AY74" i="7"/>
  <c r="AY73" i="7"/>
  <c r="AY72" i="7"/>
  <c r="AY43" i="7"/>
  <c r="AY39" i="7"/>
  <c r="AY62" i="7"/>
  <c r="AY58" i="7"/>
  <c r="AY54" i="7"/>
  <c r="AY50" i="7"/>
  <c r="AY66" i="7"/>
  <c r="AY67" i="7"/>
  <c r="AY65" i="7"/>
  <c r="AY61" i="7"/>
  <c r="AY57" i="7"/>
  <c r="AY70" i="7"/>
  <c r="AY68" i="7"/>
  <c r="AY64" i="7"/>
  <c r="AY60" i="7"/>
  <c r="AY56" i="7"/>
  <c r="AY52" i="7"/>
  <c r="AY48" i="7"/>
  <c r="AY47" i="7"/>
  <c r="AY46" i="7"/>
  <c r="AY45" i="7"/>
  <c r="AY71" i="7"/>
  <c r="AY69" i="7"/>
  <c r="AY27" i="7"/>
  <c r="AY41" i="7"/>
  <c r="AY59" i="7"/>
  <c r="AY49" i="7"/>
  <c r="AY37" i="7"/>
  <c r="AY35" i="7"/>
  <c r="AY29" i="7"/>
  <c r="AY24" i="7"/>
  <c r="AY128" i="7"/>
  <c r="AY40" i="7"/>
  <c r="AY32" i="7"/>
  <c r="AY28" i="7"/>
  <c r="AY51" i="7"/>
  <c r="AY42" i="7"/>
  <c r="AY38" i="7"/>
  <c r="AY36" i="7"/>
  <c r="AY33" i="7"/>
  <c r="AY25" i="7"/>
  <c r="AY63" i="7"/>
  <c r="AY55" i="7"/>
  <c r="AY44" i="7"/>
  <c r="AY53" i="7"/>
  <c r="N82" i="7"/>
  <c r="L82" i="7"/>
  <c r="J82" i="7"/>
  <c r="H82" i="7" a="1"/>
  <c r="H82" i="7" s="1"/>
  <c r="M82" i="7"/>
  <c r="H115" i="7" a="1"/>
  <c r="H115" i="7" s="1"/>
  <c r="N115" i="7"/>
  <c r="M115" i="7"/>
  <c r="J115" i="7"/>
  <c r="L115" i="7"/>
  <c r="AQ25" i="7"/>
  <c r="BG27" i="7"/>
  <c r="G32" i="7"/>
  <c r="H33" i="7" a="1"/>
  <c r="H33" i="7" s="1"/>
  <c r="AQ33" i="7"/>
  <c r="N35" i="7"/>
  <c r="AE40" i="7"/>
  <c r="AE42" i="7"/>
  <c r="M43" i="7"/>
  <c r="AQ45" i="7"/>
  <c r="M48" i="7"/>
  <c r="L48" i="7"/>
  <c r="H48" i="7" a="1"/>
  <c r="H48" i="7" s="1"/>
  <c r="L50" i="7"/>
  <c r="J50" i="7"/>
  <c r="H50" i="7" a="1"/>
  <c r="H50" i="7" s="1"/>
  <c r="G50" i="7"/>
  <c r="M50" i="7"/>
  <c r="AA55" i="7"/>
  <c r="AE61" i="7"/>
  <c r="AU79" i="7"/>
  <c r="G15" i="7"/>
  <c r="AA24" i="7"/>
  <c r="AU25" i="7"/>
  <c r="AU18" i="7" s="1"/>
  <c r="AT18" i="7" s="1"/>
  <c r="AA26" i="7"/>
  <c r="BK27" i="7"/>
  <c r="AU33" i="7"/>
  <c r="BK34" i="7"/>
  <c r="AU36" i="7"/>
  <c r="AU38" i="7"/>
  <c r="AU42" i="7"/>
  <c r="BK45" i="7"/>
  <c r="J48" i="7"/>
  <c r="AA51" i="7"/>
  <c r="L54" i="7"/>
  <c r="J54" i="7"/>
  <c r="H54" i="7" a="1"/>
  <c r="H54" i="7" s="1"/>
  <c r="G54" i="7"/>
  <c r="M54" i="7"/>
  <c r="BK58" i="7"/>
  <c r="AQ60" i="7"/>
  <c r="AA230" i="7"/>
  <c r="AA228" i="7"/>
  <c r="AA226" i="7"/>
  <c r="AA224" i="7"/>
  <c r="AA222" i="7"/>
  <c r="AA220" i="7"/>
  <c r="AA218" i="7"/>
  <c r="AA216" i="7"/>
  <c r="AA231" i="7"/>
  <c r="AA229" i="7"/>
  <c r="AA227" i="7"/>
  <c r="AA225" i="7"/>
  <c r="AA223" i="7"/>
  <c r="AA221" i="7"/>
  <c r="AA219" i="7"/>
  <c r="AA217" i="7"/>
  <c r="AA214" i="7"/>
  <c r="AA211" i="7"/>
  <c r="AA207" i="7"/>
  <c r="AA215" i="7"/>
  <c r="AA212" i="7"/>
  <c r="AA209" i="7"/>
  <c r="AA201" i="7"/>
  <c r="AA196" i="7"/>
  <c r="AA189" i="7"/>
  <c r="AA181" i="7"/>
  <c r="AA175" i="7"/>
  <c r="AA203" i="7"/>
  <c r="AA182" i="7"/>
  <c r="AA176" i="7"/>
  <c r="AA205" i="7"/>
  <c r="AA198" i="7"/>
  <c r="AA193" i="7"/>
  <c r="AA200" i="7"/>
  <c r="AA188" i="7"/>
  <c r="AA183" i="7"/>
  <c r="AA177" i="7"/>
  <c r="AA186" i="7"/>
  <c r="AA202" i="7"/>
  <c r="AA195" i="7"/>
  <c r="AA190" i="7"/>
  <c r="AA184" i="7"/>
  <c r="AA178" i="7"/>
  <c r="AA172" i="7"/>
  <c r="AA213" i="7"/>
  <c r="AA197" i="7"/>
  <c r="AA210" i="7"/>
  <c r="AA208" i="7"/>
  <c r="AA179" i="7"/>
  <c r="AA173" i="7"/>
  <c r="AA185" i="7"/>
  <c r="AA187" i="7"/>
  <c r="AA199" i="7"/>
  <c r="AA204" i="7"/>
  <c r="AA174" i="7"/>
  <c r="AA206" i="7"/>
  <c r="AA191" i="7"/>
  <c r="AA194" i="7"/>
  <c r="AA171" i="7"/>
  <c r="AA155" i="7"/>
  <c r="AA192" i="7"/>
  <c r="AA180" i="7"/>
  <c r="AA157" i="7"/>
  <c r="AA158" i="7"/>
  <c r="AA163" i="7"/>
  <c r="AA156" i="7"/>
  <c r="AA161" i="7"/>
  <c r="AA153" i="7"/>
  <c r="AA147" i="7"/>
  <c r="AA166" i="7"/>
  <c r="AA152" i="7"/>
  <c r="AA146" i="7"/>
  <c r="AA143" i="7"/>
  <c r="AA140" i="7"/>
  <c r="AA137" i="7"/>
  <c r="AA168" i="7"/>
  <c r="AA164" i="7"/>
  <c r="AA170" i="7"/>
  <c r="AA162" i="7"/>
  <c r="AA159" i="7"/>
  <c r="AA151" i="7"/>
  <c r="AA127" i="7"/>
  <c r="AA150" i="7"/>
  <c r="AA145" i="7"/>
  <c r="AA142" i="7"/>
  <c r="AA139" i="7"/>
  <c r="AA136" i="7"/>
  <c r="AA160" i="7"/>
  <c r="AA128" i="7"/>
  <c r="AA169" i="7"/>
  <c r="AA165" i="7"/>
  <c r="AA154" i="7"/>
  <c r="AA148" i="7"/>
  <c r="AA144" i="7"/>
  <c r="AA141" i="7"/>
  <c r="AA138" i="7"/>
  <c r="AA135" i="7"/>
  <c r="AA129" i="7"/>
  <c r="AA134" i="7"/>
  <c r="AA130" i="7"/>
  <c r="AA108" i="7"/>
  <c r="AA106" i="7"/>
  <c r="AA104" i="7"/>
  <c r="AA101" i="7"/>
  <c r="AA98" i="7"/>
  <c r="AA95" i="7"/>
  <c r="AA92" i="7"/>
  <c r="AA89" i="7"/>
  <c r="AA86" i="7"/>
  <c r="AA83" i="7"/>
  <c r="AA80" i="7"/>
  <c r="AA77" i="7"/>
  <c r="AA74" i="7"/>
  <c r="AA131" i="7"/>
  <c r="AA102" i="7"/>
  <c r="AA99" i="7"/>
  <c r="AA96" i="7"/>
  <c r="AA93" i="7"/>
  <c r="AA90" i="7"/>
  <c r="AA87" i="7"/>
  <c r="AA84" i="7"/>
  <c r="AA81" i="7"/>
  <c r="AA78" i="7"/>
  <c r="AA75" i="7"/>
  <c r="AA72" i="7"/>
  <c r="AA132" i="7"/>
  <c r="AA109" i="7"/>
  <c r="AA107" i="7"/>
  <c r="AA105" i="7"/>
  <c r="AA126" i="7"/>
  <c r="AA125" i="7"/>
  <c r="AA124" i="7"/>
  <c r="AA123" i="7"/>
  <c r="AA122" i="7"/>
  <c r="AA121" i="7"/>
  <c r="AA120" i="7"/>
  <c r="AA119" i="7"/>
  <c r="AA118" i="7"/>
  <c r="AA117" i="7"/>
  <c r="AA116" i="7"/>
  <c r="AA115" i="7"/>
  <c r="AA114" i="7"/>
  <c r="AA113" i="7"/>
  <c r="AA149" i="7"/>
  <c r="AA112" i="7"/>
  <c r="AA97" i="7"/>
  <c r="AA91" i="7"/>
  <c r="AA85" i="7"/>
  <c r="AA79" i="7"/>
  <c r="AA41" i="7"/>
  <c r="AA37" i="7"/>
  <c r="AA76" i="7"/>
  <c r="AA64" i="7"/>
  <c r="AA60" i="7"/>
  <c r="AA56" i="7"/>
  <c r="AA52" i="7"/>
  <c r="AA71" i="7"/>
  <c r="AA69" i="7"/>
  <c r="AA110" i="7"/>
  <c r="AA63" i="7"/>
  <c r="AA59" i="7"/>
  <c r="AA27" i="7"/>
  <c r="AA167" i="7"/>
  <c r="AA94" i="7"/>
  <c r="AA88" i="7"/>
  <c r="AA82" i="7"/>
  <c r="AA43" i="7"/>
  <c r="AA103" i="7"/>
  <c r="AA62" i="7"/>
  <c r="AA58" i="7"/>
  <c r="AA54" i="7"/>
  <c r="AA50" i="7"/>
  <c r="AA100" i="7"/>
  <c r="AA67" i="7"/>
  <c r="AA66" i="7"/>
  <c r="AA68" i="7"/>
  <c r="AQ231" i="7"/>
  <c r="AQ230" i="7"/>
  <c r="AQ229" i="7"/>
  <c r="AQ228" i="7"/>
  <c r="AQ227" i="7"/>
  <c r="AQ226" i="7"/>
  <c r="AQ225" i="7"/>
  <c r="AQ224" i="7"/>
  <c r="AQ223" i="7"/>
  <c r="AQ222" i="7"/>
  <c r="AQ221" i="7"/>
  <c r="AQ220" i="7"/>
  <c r="AQ219" i="7"/>
  <c r="AQ218" i="7"/>
  <c r="AQ217" i="7"/>
  <c r="AQ216" i="7"/>
  <c r="AQ215" i="7"/>
  <c r="AQ214" i="7"/>
  <c r="AQ213" i="7"/>
  <c r="AQ212" i="7"/>
  <c r="AQ211" i="7"/>
  <c r="AQ210" i="7"/>
  <c r="AQ209" i="7"/>
  <c r="AQ208" i="7"/>
  <c r="AQ207" i="7"/>
  <c r="AQ206" i="7"/>
  <c r="AQ205" i="7"/>
  <c r="AQ204" i="7"/>
  <c r="AQ203" i="7"/>
  <c r="AQ202" i="7"/>
  <c r="AQ201" i="7"/>
  <c r="AQ200" i="7"/>
  <c r="AQ199" i="7"/>
  <c r="AQ198" i="7"/>
  <c r="AQ197" i="7"/>
  <c r="AQ196" i="7"/>
  <c r="AQ195" i="7"/>
  <c r="AQ194" i="7"/>
  <c r="AQ193" i="7"/>
  <c r="AQ192" i="7"/>
  <c r="AQ191" i="7"/>
  <c r="AQ190" i="7"/>
  <c r="AQ189" i="7"/>
  <c r="AQ188" i="7"/>
  <c r="AQ187" i="7"/>
  <c r="AQ186" i="7"/>
  <c r="AQ185" i="7"/>
  <c r="AQ184" i="7"/>
  <c r="AQ183" i="7"/>
  <c r="AQ182" i="7"/>
  <c r="AQ181" i="7"/>
  <c r="AQ180" i="7"/>
  <c r="AQ179" i="7"/>
  <c r="AQ178" i="7"/>
  <c r="AQ177" i="7"/>
  <c r="AQ176" i="7"/>
  <c r="AQ175" i="7"/>
  <c r="AQ174" i="7"/>
  <c r="AQ173" i="7"/>
  <c r="AQ172" i="7"/>
  <c r="AQ171" i="7"/>
  <c r="AQ156" i="7"/>
  <c r="AQ168" i="7"/>
  <c r="AQ166" i="7"/>
  <c r="AQ164" i="7"/>
  <c r="AQ162" i="7"/>
  <c r="AQ160" i="7"/>
  <c r="AQ170" i="7"/>
  <c r="AQ157" i="7"/>
  <c r="AQ159" i="7"/>
  <c r="AQ154" i="7"/>
  <c r="AQ153" i="7"/>
  <c r="AQ152" i="7"/>
  <c r="AQ151" i="7"/>
  <c r="AQ150" i="7"/>
  <c r="AQ149" i="7"/>
  <c r="AQ148" i="7"/>
  <c r="AQ147" i="7"/>
  <c r="AQ146" i="7"/>
  <c r="AQ161" i="7"/>
  <c r="AQ134" i="7"/>
  <c r="AQ132" i="7"/>
  <c r="AQ130" i="7"/>
  <c r="AQ145" i="7"/>
  <c r="AQ142" i="7"/>
  <c r="AQ139" i="7"/>
  <c r="AQ136" i="7"/>
  <c r="AQ133" i="7"/>
  <c r="AQ131" i="7"/>
  <c r="AQ144" i="7"/>
  <c r="AQ141" i="7"/>
  <c r="AQ138" i="7"/>
  <c r="AQ135" i="7"/>
  <c r="AQ129" i="7"/>
  <c r="AQ163" i="7"/>
  <c r="AQ158" i="7"/>
  <c r="AQ143" i="7"/>
  <c r="AQ140" i="7"/>
  <c r="AQ137" i="7"/>
  <c r="AQ111" i="7"/>
  <c r="AQ169" i="7"/>
  <c r="AQ110" i="7"/>
  <c r="AQ102" i="7"/>
  <c r="AQ99" i="7"/>
  <c r="AQ96" i="7"/>
  <c r="AQ93" i="7"/>
  <c r="AQ90" i="7"/>
  <c r="AQ87" i="7"/>
  <c r="AQ84" i="7"/>
  <c r="AQ81" i="7"/>
  <c r="AQ78" i="7"/>
  <c r="AQ75" i="7"/>
  <c r="AQ72" i="7"/>
  <c r="AQ107" i="7"/>
  <c r="AQ105" i="7"/>
  <c r="AQ165" i="7"/>
  <c r="AQ103" i="7"/>
  <c r="AQ100" i="7"/>
  <c r="AQ97" i="7"/>
  <c r="AQ94" i="7"/>
  <c r="AQ91" i="7"/>
  <c r="AQ88" i="7"/>
  <c r="AQ85" i="7"/>
  <c r="AQ82" i="7"/>
  <c r="AQ79" i="7"/>
  <c r="AQ76" i="7"/>
  <c r="AQ73" i="7"/>
  <c r="AQ155" i="7"/>
  <c r="AQ126" i="7"/>
  <c r="AQ125" i="7"/>
  <c r="AQ124" i="7"/>
  <c r="AQ123" i="7"/>
  <c r="AQ122" i="7"/>
  <c r="AQ121" i="7"/>
  <c r="AQ120" i="7"/>
  <c r="AQ119" i="7"/>
  <c r="AQ118" i="7"/>
  <c r="AQ117" i="7"/>
  <c r="AQ116" i="7"/>
  <c r="AQ115" i="7"/>
  <c r="AQ114" i="7"/>
  <c r="AQ113" i="7"/>
  <c r="AQ71" i="7"/>
  <c r="AQ70" i="7"/>
  <c r="AQ69" i="7"/>
  <c r="AQ68" i="7"/>
  <c r="AQ67" i="7"/>
  <c r="AQ98" i="7"/>
  <c r="AQ92" i="7"/>
  <c r="AQ86" i="7"/>
  <c r="AQ80" i="7"/>
  <c r="AQ63" i="7"/>
  <c r="AQ59" i="7"/>
  <c r="AQ55" i="7"/>
  <c r="AQ51" i="7"/>
  <c r="AQ106" i="7"/>
  <c r="AQ127" i="7"/>
  <c r="AQ74" i="7"/>
  <c r="AQ62" i="7"/>
  <c r="AQ58" i="7"/>
  <c r="AQ54" i="7"/>
  <c r="AQ50" i="7"/>
  <c r="AQ66" i="7"/>
  <c r="AQ167" i="7"/>
  <c r="AQ42" i="7"/>
  <c r="AQ38" i="7"/>
  <c r="AQ34" i="7"/>
  <c r="AQ95" i="7"/>
  <c r="AQ89" i="7"/>
  <c r="AQ83" i="7"/>
  <c r="AQ65" i="7"/>
  <c r="AQ61" i="7"/>
  <c r="AQ57" i="7"/>
  <c r="AQ53" i="7"/>
  <c r="AQ49" i="7"/>
  <c r="AQ108" i="7"/>
  <c r="AQ112" i="7"/>
  <c r="AQ44" i="7"/>
  <c r="AQ40" i="7"/>
  <c r="AQ36" i="7"/>
  <c r="AQ32" i="7"/>
  <c r="AQ29" i="7"/>
  <c r="BG230" i="7"/>
  <c r="BG231" i="7"/>
  <c r="BG225" i="7"/>
  <c r="BG217" i="7"/>
  <c r="BG222" i="7"/>
  <c r="BG229" i="7"/>
  <c r="BG221" i="7"/>
  <c r="BG206" i="7"/>
  <c r="BG203" i="7"/>
  <c r="BG200" i="7"/>
  <c r="BG197" i="7"/>
  <c r="BG194" i="7"/>
  <c r="BG191" i="7"/>
  <c r="BG188" i="7"/>
  <c r="BG185" i="7"/>
  <c r="BG228" i="7"/>
  <c r="BG220" i="7"/>
  <c r="BG214" i="7"/>
  <c r="BG211" i="7"/>
  <c r="BG208" i="7"/>
  <c r="BG226" i="7"/>
  <c r="BG218" i="7"/>
  <c r="BG213" i="7"/>
  <c r="BG210" i="7"/>
  <c r="BG227" i="7"/>
  <c r="BG202" i="7"/>
  <c r="BG204" i="7"/>
  <c r="BG192" i="7"/>
  <c r="BG216" i="7"/>
  <c r="BG215" i="7"/>
  <c r="BG207" i="7"/>
  <c r="BG199" i="7"/>
  <c r="BG187" i="7"/>
  <c r="BG223" i="7"/>
  <c r="BG212" i="7"/>
  <c r="BG201" i="7"/>
  <c r="BG189" i="7"/>
  <c r="BG224" i="7"/>
  <c r="BG209" i="7"/>
  <c r="BG219" i="7"/>
  <c r="BG196" i="7"/>
  <c r="BG182" i="7"/>
  <c r="BG176" i="7"/>
  <c r="BG198" i="7"/>
  <c r="BG195" i="7"/>
  <c r="BG184" i="7"/>
  <c r="BG178" i="7"/>
  <c r="BG205" i="7"/>
  <c r="BG190" i="7"/>
  <c r="BG175" i="7"/>
  <c r="BG174" i="7"/>
  <c r="BG173" i="7"/>
  <c r="BG171" i="7"/>
  <c r="BG156" i="7"/>
  <c r="BG193" i="7"/>
  <c r="BG179" i="7"/>
  <c r="BG177" i="7"/>
  <c r="BG170" i="7"/>
  <c r="BG180" i="7"/>
  <c r="BG181" i="7"/>
  <c r="BG158" i="7"/>
  <c r="BG186" i="7"/>
  <c r="BG183" i="7"/>
  <c r="BG145" i="7"/>
  <c r="BG142" i="7"/>
  <c r="BG139" i="7"/>
  <c r="BG136" i="7"/>
  <c r="BG128" i="7"/>
  <c r="BG172" i="7"/>
  <c r="BG150" i="7"/>
  <c r="BG166" i="7"/>
  <c r="BG159" i="7"/>
  <c r="BG168" i="7"/>
  <c r="BG164" i="7"/>
  <c r="BG149" i="7"/>
  <c r="BG133" i="7"/>
  <c r="BG131" i="7"/>
  <c r="BG162" i="7"/>
  <c r="BG148" i="7"/>
  <c r="BG160" i="7"/>
  <c r="BG154" i="7"/>
  <c r="BG153" i="7"/>
  <c r="BG147" i="7"/>
  <c r="BG167" i="7"/>
  <c r="BG165" i="7"/>
  <c r="BG157" i="7"/>
  <c r="BG155" i="7"/>
  <c r="BG143" i="7"/>
  <c r="BG140" i="7"/>
  <c r="BG137" i="7"/>
  <c r="BG151" i="7"/>
  <c r="BG110" i="7"/>
  <c r="BG169" i="7"/>
  <c r="BG135" i="7"/>
  <c r="BG152" i="7"/>
  <c r="BG146" i="7"/>
  <c r="BG107" i="7"/>
  <c r="BG105" i="7"/>
  <c r="BG126" i="7"/>
  <c r="BG125" i="7"/>
  <c r="BG124" i="7"/>
  <c r="BG123" i="7"/>
  <c r="BG122" i="7"/>
  <c r="BG121" i="7"/>
  <c r="BG120" i="7"/>
  <c r="BG119" i="7"/>
  <c r="BG118" i="7"/>
  <c r="BG117" i="7"/>
  <c r="BG116" i="7"/>
  <c r="BG115" i="7"/>
  <c r="BG114" i="7"/>
  <c r="BG113" i="7"/>
  <c r="BG144" i="7"/>
  <c r="BG141" i="7"/>
  <c r="BG129" i="7"/>
  <c r="BG127" i="7"/>
  <c r="BG101" i="7"/>
  <c r="BG98" i="7"/>
  <c r="BG95" i="7"/>
  <c r="BG92" i="7"/>
  <c r="BG89" i="7"/>
  <c r="BG86" i="7"/>
  <c r="BG83" i="7"/>
  <c r="BG80" i="7"/>
  <c r="BG77" i="7"/>
  <c r="BG112" i="7"/>
  <c r="BG108" i="7"/>
  <c r="BG106" i="7"/>
  <c r="BG104" i="7"/>
  <c r="BG102" i="7"/>
  <c r="BG99" i="7"/>
  <c r="BG96" i="7"/>
  <c r="BG93" i="7"/>
  <c r="BG90" i="7"/>
  <c r="BG87" i="7"/>
  <c r="BG84" i="7"/>
  <c r="BG81" i="7"/>
  <c r="BG78" i="7"/>
  <c r="BG75" i="7"/>
  <c r="BG72" i="7"/>
  <c r="BG74" i="7"/>
  <c r="BG66" i="7"/>
  <c r="BG67" i="7"/>
  <c r="BG94" i="7"/>
  <c r="BG88" i="7"/>
  <c r="BG82" i="7"/>
  <c r="BG65" i="7"/>
  <c r="BG61" i="7"/>
  <c r="BG57" i="7"/>
  <c r="BG53" i="7"/>
  <c r="BG134" i="7"/>
  <c r="BG73" i="7"/>
  <c r="BG70" i="7"/>
  <c r="BG163" i="7"/>
  <c r="BG103" i="7"/>
  <c r="BG100" i="7"/>
  <c r="BG68" i="7"/>
  <c r="BG64" i="7"/>
  <c r="BG60" i="7"/>
  <c r="BG56" i="7"/>
  <c r="BG52" i="7"/>
  <c r="BG48" i="7"/>
  <c r="BG47" i="7"/>
  <c r="BG46" i="7"/>
  <c r="BG45" i="7"/>
  <c r="BG130" i="7"/>
  <c r="BG138" i="7"/>
  <c r="BG111" i="7"/>
  <c r="BG44" i="7"/>
  <c r="BG40" i="7"/>
  <c r="BG36" i="7"/>
  <c r="BG161" i="7"/>
  <c r="BG109" i="7"/>
  <c r="BG97" i="7"/>
  <c r="BG91" i="7"/>
  <c r="BG85" i="7"/>
  <c r="BG79" i="7"/>
  <c r="BG76" i="7"/>
  <c r="BG63" i="7"/>
  <c r="BG59" i="7"/>
  <c r="BG55" i="7"/>
  <c r="BG51" i="7"/>
  <c r="BG132" i="7"/>
  <c r="BG62" i="7"/>
  <c r="BG58" i="7"/>
  <c r="BG54" i="7"/>
  <c r="BG50" i="7"/>
  <c r="BG25" i="7"/>
  <c r="AQ28" i="7"/>
  <c r="AA29" i="7"/>
  <c r="AU32" i="7"/>
  <c r="AA35" i="7"/>
  <c r="M47" i="7"/>
  <c r="L47" i="7"/>
  <c r="H47" i="7" a="1"/>
  <c r="H47" i="7" s="1"/>
  <c r="N71" i="7"/>
  <c r="J71" i="7"/>
  <c r="G71" i="7"/>
  <c r="M71" i="7"/>
  <c r="L71" i="7"/>
  <c r="H71" i="7" a="1"/>
  <c r="H71" i="7" s="1"/>
  <c r="N103" i="7"/>
  <c r="L103" i="7"/>
  <c r="J103" i="7"/>
  <c r="H103" i="7" a="1"/>
  <c r="H103" i="7" s="1"/>
  <c r="G103" i="7"/>
  <c r="M103" i="7"/>
  <c r="H122" i="7" a="1"/>
  <c r="H122" i="7" s="1"/>
  <c r="N122" i="7"/>
  <c r="M122" i="7"/>
  <c r="L122" i="7"/>
  <c r="J122" i="7"/>
  <c r="G122" i="7"/>
  <c r="AQ128" i="7"/>
  <c r="J15" i="7"/>
  <c r="AE29" i="7"/>
  <c r="BG33" i="7"/>
  <c r="J47" i="7"/>
  <c r="G64" i="7"/>
  <c r="N64" i="7"/>
  <c r="M64" i="7"/>
  <c r="L64" i="7"/>
  <c r="H64" i="7" a="1"/>
  <c r="H64" i="7" s="1"/>
  <c r="AE122" i="7"/>
  <c r="G14" i="7"/>
  <c r="BK25" i="7"/>
  <c r="BK18" i="7" s="1"/>
  <c r="BJ18" i="7" s="1"/>
  <c r="AQ26" i="7"/>
  <c r="BK33" i="7"/>
  <c r="N38" i="7"/>
  <c r="J38" i="7"/>
  <c r="H38" i="7" a="1"/>
  <c r="H38" i="7" s="1"/>
  <c r="BG38" i="7"/>
  <c r="AA39" i="7"/>
  <c r="BG42" i="7"/>
  <c r="M46" i="7"/>
  <c r="L46" i="7"/>
  <c r="H46" i="7" a="1"/>
  <c r="H46" i="7" s="1"/>
  <c r="N47" i="7"/>
  <c r="AA48" i="7"/>
  <c r="G56" i="7"/>
  <c r="M56" i="7"/>
  <c r="L56" i="7"/>
  <c r="H56" i="7" a="1"/>
  <c r="H56" i="7" s="1"/>
  <c r="AA65" i="7"/>
  <c r="AE96" i="7"/>
  <c r="K15" i="7" a="1"/>
  <c r="K15" i="7" s="1"/>
  <c r="AE214" i="7"/>
  <c r="AE211" i="7"/>
  <c r="AE215" i="7"/>
  <c r="AE212" i="7"/>
  <c r="AE209" i="7"/>
  <c r="AE227" i="7"/>
  <c r="AE219" i="7"/>
  <c r="AE208" i="7"/>
  <c r="AE224" i="7"/>
  <c r="AE216" i="7"/>
  <c r="AE223" i="7"/>
  <c r="AE231" i="7"/>
  <c r="AE230" i="7"/>
  <c r="AE222" i="7"/>
  <c r="AE205" i="7"/>
  <c r="AE202" i="7"/>
  <c r="AE199" i="7"/>
  <c r="AE196" i="7"/>
  <c r="AE193" i="7"/>
  <c r="AE190" i="7"/>
  <c r="AE228" i="7"/>
  <c r="AE220" i="7"/>
  <c r="AE226" i="7"/>
  <c r="AE203" i="7"/>
  <c r="AE191" i="7"/>
  <c r="AE221" i="7"/>
  <c r="AE198" i="7"/>
  <c r="AE200" i="7"/>
  <c r="AE186" i="7"/>
  <c r="AE171" i="7"/>
  <c r="AE170" i="7"/>
  <c r="AE169" i="7"/>
  <c r="AE168" i="7"/>
  <c r="AE167" i="7"/>
  <c r="AE166" i="7"/>
  <c r="AE165" i="7"/>
  <c r="AE164" i="7"/>
  <c r="AE163" i="7"/>
  <c r="AE162" i="7"/>
  <c r="AE161" i="7"/>
  <c r="AE160" i="7"/>
  <c r="AE159" i="7"/>
  <c r="AE195" i="7"/>
  <c r="AE213" i="7"/>
  <c r="AE197" i="7"/>
  <c r="AE217" i="7"/>
  <c r="AE210" i="7"/>
  <c r="AE179" i="7"/>
  <c r="AE173" i="7"/>
  <c r="AE218" i="7"/>
  <c r="AE207" i="7"/>
  <c r="AE204" i="7"/>
  <c r="AE192" i="7"/>
  <c r="AE201" i="7"/>
  <c r="AE189" i="7"/>
  <c r="AE181" i="7"/>
  <c r="AE188" i="7"/>
  <c r="AE185" i="7"/>
  <c r="AE174" i="7"/>
  <c r="AE206" i="7"/>
  <c r="AE175" i="7"/>
  <c r="AE194" i="7"/>
  <c r="AE176" i="7"/>
  <c r="AE172" i="7"/>
  <c r="AE155" i="7"/>
  <c r="AE180" i="7"/>
  <c r="AE177" i="7"/>
  <c r="AE229" i="7"/>
  <c r="AE178" i="7"/>
  <c r="AE156" i="7"/>
  <c r="AE182" i="7"/>
  <c r="AE225" i="7"/>
  <c r="AE187" i="7"/>
  <c r="AE184" i="7"/>
  <c r="AE153" i="7"/>
  <c r="AE147" i="7"/>
  <c r="AE158" i="7"/>
  <c r="AE152" i="7"/>
  <c r="AE134" i="7"/>
  <c r="AE132" i="7"/>
  <c r="AE130" i="7"/>
  <c r="AE150" i="7"/>
  <c r="AE145" i="7"/>
  <c r="AE142" i="7"/>
  <c r="AE139" i="7"/>
  <c r="AE136" i="7"/>
  <c r="AE128" i="7"/>
  <c r="AE149" i="7"/>
  <c r="AE112" i="7"/>
  <c r="AE138" i="7"/>
  <c r="AE183" i="7"/>
  <c r="AE111" i="7"/>
  <c r="AE71" i="7"/>
  <c r="AE70" i="7"/>
  <c r="AE69" i="7"/>
  <c r="AE68" i="7"/>
  <c r="AE157" i="7"/>
  <c r="AE154" i="7"/>
  <c r="AE146" i="7"/>
  <c r="AE143" i="7"/>
  <c r="AE135" i="7"/>
  <c r="AE110" i="7"/>
  <c r="AE140" i="7"/>
  <c r="AE109" i="7"/>
  <c r="AE107" i="7"/>
  <c r="AE105" i="7"/>
  <c r="AE127" i="7"/>
  <c r="AE129" i="7"/>
  <c r="AE114" i="7"/>
  <c r="AE76" i="7"/>
  <c r="AE64" i="7"/>
  <c r="AE60" i="7"/>
  <c r="AE56" i="7"/>
  <c r="AE52" i="7"/>
  <c r="AE48" i="7"/>
  <c r="AE47" i="7"/>
  <c r="AE46" i="7"/>
  <c r="AE45" i="7"/>
  <c r="AE124" i="7"/>
  <c r="AE121" i="7"/>
  <c r="AE98" i="7"/>
  <c r="AE92" i="7"/>
  <c r="AE86" i="7"/>
  <c r="AE80" i="7"/>
  <c r="AE144" i="7"/>
  <c r="AE131" i="7"/>
  <c r="AE116" i="7"/>
  <c r="AE75" i="7"/>
  <c r="AE151" i="7"/>
  <c r="AE106" i="7"/>
  <c r="AE102" i="7"/>
  <c r="AE93" i="7"/>
  <c r="AE87" i="7"/>
  <c r="AE81" i="7"/>
  <c r="AE63" i="7"/>
  <c r="AE59" i="7"/>
  <c r="AE55" i="7"/>
  <c r="AE51" i="7"/>
  <c r="AE118" i="7"/>
  <c r="AE99" i="7"/>
  <c r="AE148" i="7"/>
  <c r="AE141" i="7"/>
  <c r="AE123" i="7"/>
  <c r="AE113" i="7"/>
  <c r="AE94" i="7"/>
  <c r="AE88" i="7"/>
  <c r="AE82" i="7"/>
  <c r="AE74" i="7"/>
  <c r="AE43" i="7"/>
  <c r="AE39" i="7"/>
  <c r="AE35" i="7"/>
  <c r="AE120" i="7"/>
  <c r="AE103" i="7"/>
  <c r="AE62" i="7"/>
  <c r="AE58" i="7"/>
  <c r="AE54" i="7"/>
  <c r="AE50" i="7"/>
  <c r="AE126" i="7"/>
  <c r="AE115" i="7"/>
  <c r="AE100" i="7"/>
  <c r="AE95" i="7"/>
  <c r="AE89" i="7"/>
  <c r="AE83" i="7"/>
  <c r="AE67" i="7"/>
  <c r="AE66" i="7"/>
  <c r="AE133" i="7"/>
  <c r="AE108" i="7"/>
  <c r="AE73" i="7"/>
  <c r="AE137" i="7"/>
  <c r="AE119" i="7"/>
  <c r="AE101" i="7"/>
  <c r="AE97" i="7"/>
  <c r="AE91" i="7"/>
  <c r="AE85" i="7"/>
  <c r="AE79" i="7"/>
  <c r="AE77" i="7"/>
  <c r="AE72" i="7"/>
  <c r="AE41" i="7"/>
  <c r="AE37" i="7"/>
  <c r="AE33" i="7"/>
  <c r="AE26" i="7"/>
  <c r="AU231" i="7"/>
  <c r="AU230" i="7"/>
  <c r="AU229" i="7"/>
  <c r="AU228" i="7"/>
  <c r="AU227" i="7"/>
  <c r="AU226" i="7"/>
  <c r="AU225" i="7"/>
  <c r="AU224" i="7"/>
  <c r="AU223" i="7"/>
  <c r="AU222" i="7"/>
  <c r="AU221" i="7"/>
  <c r="AU220" i="7"/>
  <c r="AU219" i="7"/>
  <c r="AU218" i="7"/>
  <c r="AU217" i="7"/>
  <c r="AU216" i="7"/>
  <c r="AU215" i="7"/>
  <c r="AU214" i="7"/>
  <c r="AU213" i="7"/>
  <c r="AU212" i="7"/>
  <c r="AU211" i="7"/>
  <c r="AU210" i="7"/>
  <c r="AU209" i="7"/>
  <c r="AU208" i="7"/>
  <c r="AU207" i="7"/>
  <c r="AU200" i="7"/>
  <c r="AU188" i="7"/>
  <c r="AU183" i="7"/>
  <c r="AU177" i="7"/>
  <c r="AU171" i="7"/>
  <c r="AU170" i="7"/>
  <c r="AU169" i="7"/>
  <c r="AU168" i="7"/>
  <c r="AU167" i="7"/>
  <c r="AU166" i="7"/>
  <c r="AU165" i="7"/>
  <c r="AU164" i="7"/>
  <c r="AU163" i="7"/>
  <c r="AU162" i="7"/>
  <c r="AU161" i="7"/>
  <c r="AU160" i="7"/>
  <c r="AU159" i="7"/>
  <c r="AU158" i="7"/>
  <c r="AU157" i="7"/>
  <c r="AU156" i="7"/>
  <c r="AU155" i="7"/>
  <c r="AU154" i="7"/>
  <c r="AU205" i="7"/>
  <c r="AU195" i="7"/>
  <c r="AU184" i="7"/>
  <c r="AU178" i="7"/>
  <c r="AU172" i="7"/>
  <c r="AU197" i="7"/>
  <c r="AU202" i="7"/>
  <c r="AU190" i="7"/>
  <c r="AU179" i="7"/>
  <c r="AU173" i="7"/>
  <c r="AU204" i="7"/>
  <c r="AU192" i="7"/>
  <c r="AU194" i="7"/>
  <c r="AU180" i="7"/>
  <c r="AU174" i="7"/>
  <c r="AU206" i="7"/>
  <c r="AU199" i="7"/>
  <c r="AU187" i="7"/>
  <c r="AU185" i="7"/>
  <c r="AU201" i="7"/>
  <c r="AU189" i="7"/>
  <c r="AU181" i="7"/>
  <c r="AU175" i="7"/>
  <c r="AU198" i="7"/>
  <c r="AU193" i="7"/>
  <c r="AU191" i="7"/>
  <c r="AU196" i="7"/>
  <c r="AU176" i="7"/>
  <c r="AU186" i="7"/>
  <c r="AU182" i="7"/>
  <c r="AU203" i="7"/>
  <c r="AU126" i="7"/>
  <c r="AU125" i="7"/>
  <c r="AU124" i="7"/>
  <c r="AU123" i="7"/>
  <c r="AU122" i="7"/>
  <c r="AU121" i="7"/>
  <c r="AU120" i="7"/>
  <c r="AU119" i="7"/>
  <c r="AU118" i="7"/>
  <c r="AU117" i="7"/>
  <c r="AU116" i="7"/>
  <c r="AU115" i="7"/>
  <c r="AU114" i="7"/>
  <c r="AU113" i="7"/>
  <c r="AU112" i="7"/>
  <c r="AU111" i="7"/>
  <c r="AU110" i="7"/>
  <c r="AU109" i="7"/>
  <c r="AU108" i="7"/>
  <c r="AU107" i="7"/>
  <c r="AU106" i="7"/>
  <c r="AU105" i="7"/>
  <c r="AU104" i="7"/>
  <c r="AU151" i="7"/>
  <c r="AU150" i="7"/>
  <c r="AU128" i="7"/>
  <c r="AU149" i="7"/>
  <c r="AU144" i="7"/>
  <c r="AU141" i="7"/>
  <c r="AU138" i="7"/>
  <c r="AU135" i="7"/>
  <c r="AU129" i="7"/>
  <c r="AU148" i="7"/>
  <c r="AU152" i="7"/>
  <c r="AU146" i="7"/>
  <c r="AU134" i="7"/>
  <c r="AU132" i="7"/>
  <c r="AU130" i="7"/>
  <c r="AU139" i="7"/>
  <c r="AU131" i="7"/>
  <c r="AU140" i="7"/>
  <c r="AU136" i="7"/>
  <c r="AU137" i="7"/>
  <c r="AU133" i="7"/>
  <c r="AU127" i="7"/>
  <c r="AU153" i="7"/>
  <c r="AU145" i="7"/>
  <c r="AU142" i="7"/>
  <c r="AU71" i="7"/>
  <c r="AU69" i="7"/>
  <c r="AU102" i="7"/>
  <c r="AU93" i="7"/>
  <c r="AU87" i="7"/>
  <c r="AU81" i="7"/>
  <c r="AU99" i="7"/>
  <c r="AU74" i="7"/>
  <c r="AU62" i="7"/>
  <c r="AU58" i="7"/>
  <c r="AU54" i="7"/>
  <c r="AU94" i="7"/>
  <c r="AU88" i="7"/>
  <c r="AU82" i="7"/>
  <c r="AU66" i="7"/>
  <c r="AU67" i="7"/>
  <c r="AU143" i="7"/>
  <c r="AU103" i="7"/>
  <c r="AU95" i="7"/>
  <c r="AU89" i="7"/>
  <c r="AU83" i="7"/>
  <c r="AU73" i="7"/>
  <c r="AU65" i="7"/>
  <c r="AU61" i="7"/>
  <c r="AU57" i="7"/>
  <c r="AU53" i="7"/>
  <c r="AU49" i="7"/>
  <c r="AU28" i="7"/>
  <c r="AU100" i="7"/>
  <c r="AU70" i="7"/>
  <c r="AU96" i="7"/>
  <c r="AU90" i="7"/>
  <c r="AU84" i="7"/>
  <c r="AU78" i="7"/>
  <c r="AU41" i="7"/>
  <c r="AU37" i="7"/>
  <c r="AU77" i="7"/>
  <c r="AU72" i="7"/>
  <c r="AU68" i="7"/>
  <c r="AU64" i="7"/>
  <c r="AU60" i="7"/>
  <c r="AU56" i="7"/>
  <c r="AU52" i="7"/>
  <c r="AU48" i="7"/>
  <c r="AU47" i="7"/>
  <c r="AU46" i="7"/>
  <c r="AU45" i="7"/>
  <c r="AU98" i="7"/>
  <c r="AU92" i="7"/>
  <c r="AU86" i="7"/>
  <c r="AU80" i="7"/>
  <c r="AU75" i="7"/>
  <c r="AU63" i="7"/>
  <c r="AU59" i="7"/>
  <c r="AU55" i="7"/>
  <c r="AU51" i="7"/>
  <c r="BK231" i="7"/>
  <c r="BK229" i="7"/>
  <c r="BK227" i="7"/>
  <c r="BK225" i="7"/>
  <c r="BK223" i="7"/>
  <c r="BK221" i="7"/>
  <c r="BK219" i="7"/>
  <c r="BK217" i="7"/>
  <c r="BK215" i="7"/>
  <c r="BK212" i="7"/>
  <c r="BK209" i="7"/>
  <c r="BK230" i="7"/>
  <c r="BK228" i="7"/>
  <c r="BK226" i="7"/>
  <c r="BK224" i="7"/>
  <c r="BK222" i="7"/>
  <c r="BK220" i="7"/>
  <c r="BK218" i="7"/>
  <c r="BK216" i="7"/>
  <c r="BK207" i="7"/>
  <c r="BK202" i="7"/>
  <c r="BK190" i="7"/>
  <c r="BK179" i="7"/>
  <c r="BK173" i="7"/>
  <c r="BK204" i="7"/>
  <c r="BK180" i="7"/>
  <c r="BK174" i="7"/>
  <c r="BK214" i="7"/>
  <c r="BK213" i="7"/>
  <c r="BK199" i="7"/>
  <c r="BK211" i="7"/>
  <c r="BK210" i="7"/>
  <c r="BK201" i="7"/>
  <c r="BK194" i="7"/>
  <c r="BK189" i="7"/>
  <c r="BK185" i="7"/>
  <c r="BK181" i="7"/>
  <c r="BK175" i="7"/>
  <c r="BK208" i="7"/>
  <c r="BK206" i="7"/>
  <c r="BK196" i="7"/>
  <c r="BK182" i="7"/>
  <c r="BK176" i="7"/>
  <c r="BK203" i="7"/>
  <c r="BK198" i="7"/>
  <c r="BK191" i="7"/>
  <c r="BK183" i="7"/>
  <c r="BK177" i="7"/>
  <c r="BK171" i="7"/>
  <c r="BK170" i="7"/>
  <c r="BK193" i="7"/>
  <c r="BK188" i="7"/>
  <c r="BK172" i="7"/>
  <c r="BK168" i="7"/>
  <c r="BK166" i="7"/>
  <c r="BK164" i="7"/>
  <c r="BK162" i="7"/>
  <c r="BK160" i="7"/>
  <c r="BK178" i="7"/>
  <c r="BK158" i="7"/>
  <c r="BK186" i="7"/>
  <c r="BK200" i="7"/>
  <c r="BK192" i="7"/>
  <c r="BK197" i="7"/>
  <c r="BK169" i="7"/>
  <c r="BK167" i="7"/>
  <c r="BK165" i="7"/>
  <c r="BK163" i="7"/>
  <c r="BK161" i="7"/>
  <c r="BK153" i="7"/>
  <c r="BK152" i="7"/>
  <c r="BK151" i="7"/>
  <c r="BK150" i="7"/>
  <c r="BK149" i="7"/>
  <c r="BK148" i="7"/>
  <c r="BK147" i="7"/>
  <c r="BK146" i="7"/>
  <c r="BK145" i="7"/>
  <c r="BK144" i="7"/>
  <c r="BK143" i="7"/>
  <c r="BK142" i="7"/>
  <c r="BK141" i="7"/>
  <c r="BK140" i="7"/>
  <c r="BK139" i="7"/>
  <c r="BK138" i="7"/>
  <c r="BK137" i="7"/>
  <c r="BK136" i="7"/>
  <c r="BK135" i="7"/>
  <c r="BK184" i="7"/>
  <c r="BK155" i="7"/>
  <c r="BK205" i="7"/>
  <c r="BK156" i="7"/>
  <c r="BK159" i="7"/>
  <c r="BK195" i="7"/>
  <c r="BK187" i="7"/>
  <c r="BK129" i="7"/>
  <c r="BK154" i="7"/>
  <c r="BK157" i="7"/>
  <c r="BK134" i="7"/>
  <c r="BK132" i="7"/>
  <c r="BK130" i="7"/>
  <c r="BK126" i="7"/>
  <c r="BK125" i="7"/>
  <c r="BK124" i="7"/>
  <c r="BK123" i="7"/>
  <c r="BK122" i="7"/>
  <c r="BK121" i="7"/>
  <c r="BK120" i="7"/>
  <c r="BK119" i="7"/>
  <c r="BK118" i="7"/>
  <c r="BK117" i="7"/>
  <c r="BK116" i="7"/>
  <c r="BK115" i="7"/>
  <c r="BK114" i="7"/>
  <c r="BK113" i="7"/>
  <c r="BK112" i="7"/>
  <c r="BK111" i="7"/>
  <c r="BK110" i="7"/>
  <c r="BK128" i="7"/>
  <c r="BK131" i="7"/>
  <c r="BK109" i="7"/>
  <c r="BK103" i="7"/>
  <c r="BK100" i="7"/>
  <c r="BK97" i="7"/>
  <c r="BK94" i="7"/>
  <c r="BK91" i="7"/>
  <c r="BK88" i="7"/>
  <c r="BK85" i="7"/>
  <c r="BK82" i="7"/>
  <c r="BK79" i="7"/>
  <c r="BK76" i="7"/>
  <c r="BK73" i="7"/>
  <c r="BK133" i="7"/>
  <c r="BK127" i="7"/>
  <c r="BK101" i="7"/>
  <c r="BK98" i="7"/>
  <c r="BK95" i="7"/>
  <c r="BK92" i="7"/>
  <c r="BK89" i="7"/>
  <c r="BK86" i="7"/>
  <c r="BK83" i="7"/>
  <c r="BK80" i="7"/>
  <c r="BK77" i="7"/>
  <c r="BK74" i="7"/>
  <c r="BK71" i="7"/>
  <c r="BK70" i="7"/>
  <c r="BK69" i="7"/>
  <c r="BK108" i="7"/>
  <c r="BK106" i="7"/>
  <c r="BK104" i="7"/>
  <c r="BK102" i="7"/>
  <c r="BK93" i="7"/>
  <c r="BK87" i="7"/>
  <c r="BK81" i="7"/>
  <c r="BK67" i="7"/>
  <c r="BK42" i="7"/>
  <c r="BK38" i="7"/>
  <c r="BK99" i="7"/>
  <c r="BK65" i="7"/>
  <c r="BK61" i="7"/>
  <c r="BK57" i="7"/>
  <c r="BK53" i="7"/>
  <c r="BK49" i="7"/>
  <c r="BK107" i="7"/>
  <c r="BK68" i="7"/>
  <c r="BK64" i="7"/>
  <c r="BK60" i="7"/>
  <c r="BK56" i="7"/>
  <c r="BK96" i="7"/>
  <c r="BK90" i="7"/>
  <c r="BK84" i="7"/>
  <c r="BK78" i="7"/>
  <c r="BK72" i="7"/>
  <c r="BK44" i="7"/>
  <c r="BK63" i="7"/>
  <c r="BK59" i="7"/>
  <c r="BK55" i="7"/>
  <c r="BK51" i="7"/>
  <c r="BK66" i="7"/>
  <c r="AQ24" i="7"/>
  <c r="AU26" i="7"/>
  <c r="BG28" i="7"/>
  <c r="BG32" i="7"/>
  <c r="AQ35" i="7"/>
  <c r="BK40" i="7"/>
  <c r="AQ43" i="7"/>
  <c r="M45" i="7"/>
  <c r="L45" i="7"/>
  <c r="H45" i="7" a="1"/>
  <c r="H45" i="7" s="1"/>
  <c r="J46" i="7"/>
  <c r="AU50" i="7"/>
  <c r="G52" i="7"/>
  <c r="M52" i="7"/>
  <c r="L52" i="7"/>
  <c r="H52" i="7" a="1"/>
  <c r="H52" i="7" s="1"/>
  <c r="BK54" i="7"/>
  <c r="AE65" i="7"/>
  <c r="BG71" i="7"/>
  <c r="AA73" i="7"/>
  <c r="AE90" i="7"/>
  <c r="BK105" i="7"/>
  <c r="AQ109" i="7"/>
  <c r="BK75" i="7"/>
  <c r="AE78" i="7"/>
  <c r="AE84" i="7"/>
  <c r="BG26" i="7"/>
  <c r="M32" i="7"/>
  <c r="AE34" i="7"/>
  <c r="AQ37" i="7"/>
  <c r="L38" i="7"/>
  <c r="AQ39" i="7"/>
  <c r="BG43" i="7"/>
  <c r="BK48" i="7"/>
  <c r="AE49" i="7"/>
  <c r="N52" i="7"/>
  <c r="AE57" i="7"/>
  <c r="AE104" i="7"/>
  <c r="AE125" i="7"/>
  <c r="AA25" i="7"/>
  <c r="BK26" i="7"/>
  <c r="BG35" i="7"/>
  <c r="M38" i="7"/>
  <c r="AU39" i="7"/>
  <c r="AQ41" i="7"/>
  <c r="BK43" i="7"/>
  <c r="AA44" i="7"/>
  <c r="AA46" i="7"/>
  <c r="AQ47" i="7"/>
  <c r="AA53" i="7"/>
  <c r="AQ56" i="7"/>
  <c r="AQ104" i="7"/>
  <c r="AA133" i="7"/>
  <c r="BG24" i="7"/>
  <c r="AE25" i="7"/>
  <c r="AE18" i="7" s="1"/>
  <c r="AD18" i="7" s="1"/>
  <c r="AQ27" i="7"/>
  <c r="BG29" i="7"/>
  <c r="AA33" i="7"/>
  <c r="AU34" i="7"/>
  <c r="BK35" i="7"/>
  <c r="BG37" i="7"/>
  <c r="BG39" i="7"/>
  <c r="G43" i="7"/>
  <c r="L43" i="7"/>
  <c r="AE44" i="7"/>
  <c r="BK47" i="7"/>
  <c r="BG49" i="7"/>
  <c r="AQ52" i="7"/>
  <c r="AE53" i="7"/>
  <c r="AU76" i="7"/>
  <c r="N94" i="7"/>
  <c r="L94" i="7"/>
  <c r="J94" i="7"/>
  <c r="H94" i="7" a="1"/>
  <c r="H94" i="7" s="1"/>
  <c r="M94" i="7"/>
  <c r="AU97" i="7"/>
  <c r="J36" i="7"/>
  <c r="J40" i="7"/>
  <c r="J44" i="7"/>
  <c r="M58" i="7"/>
  <c r="M62" i="7"/>
  <c r="L74" i="7"/>
  <c r="N78" i="7"/>
  <c r="G83" i="7"/>
  <c r="N83" i="7"/>
  <c r="L83" i="7"/>
  <c r="G89" i="7"/>
  <c r="N89" i="7"/>
  <c r="L89" i="7"/>
  <c r="G95" i="7"/>
  <c r="N95" i="7"/>
  <c r="L95" i="7"/>
  <c r="N100" i="7"/>
  <c r="L100" i="7"/>
  <c r="J100" i="7"/>
  <c r="H100" i="7" a="1"/>
  <c r="H100" i="7" s="1"/>
  <c r="G100" i="7"/>
  <c r="H117" i="7" a="1"/>
  <c r="H117" i="7" s="1"/>
  <c r="N117" i="7"/>
  <c r="M117" i="7"/>
  <c r="J117" i="7"/>
  <c r="H125" i="7" a="1"/>
  <c r="H125" i="7" s="1"/>
  <c r="N125" i="7"/>
  <c r="M125" i="7"/>
  <c r="L125" i="7"/>
  <c r="J125" i="7"/>
  <c r="G125" i="7"/>
  <c r="M51" i="7"/>
  <c r="M55" i="7"/>
  <c r="M59" i="7"/>
  <c r="M63" i="7"/>
  <c r="H75" i="7" a="1"/>
  <c r="H75" i="7" s="1"/>
  <c r="H120" i="7" a="1"/>
  <c r="H120" i="7" s="1"/>
  <c r="N120" i="7"/>
  <c r="M120" i="7"/>
  <c r="J120" i="7"/>
  <c r="H126" i="7" a="1"/>
  <c r="H126" i="7" s="1"/>
  <c r="N126" i="7"/>
  <c r="M126" i="7"/>
  <c r="L126" i="7"/>
  <c r="J126" i="7"/>
  <c r="G126" i="7"/>
  <c r="H42" i="7" a="1"/>
  <c r="H42" i="7" s="1"/>
  <c r="N51" i="7"/>
  <c r="N55" i="7"/>
  <c r="G58" i="7"/>
  <c r="N59" i="7"/>
  <c r="G62" i="7"/>
  <c r="N63" i="7"/>
  <c r="J75" i="7"/>
  <c r="J81" i="7"/>
  <c r="H81" i="7" a="1"/>
  <c r="H81" i="7" s="1"/>
  <c r="G81" i="7"/>
  <c r="J87" i="7"/>
  <c r="H87" i="7" a="1"/>
  <c r="H87" i="7" s="1"/>
  <c r="G87" i="7"/>
  <c r="J93" i="7"/>
  <c r="H93" i="7" a="1"/>
  <c r="H93" i="7" s="1"/>
  <c r="G93" i="7"/>
  <c r="J99" i="7"/>
  <c r="H99" i="7" a="1"/>
  <c r="H99" i="7" s="1"/>
  <c r="G99" i="7"/>
  <c r="N99" i="7"/>
  <c r="L120" i="7"/>
  <c r="G70" i="7"/>
  <c r="L75" i="7"/>
  <c r="L76" i="7"/>
  <c r="H76" i="7" a="1"/>
  <c r="H76" i="7" s="1"/>
  <c r="G77" i="7"/>
  <c r="J102" i="7"/>
  <c r="H102" i="7" a="1"/>
  <c r="H102" i="7" s="1"/>
  <c r="G102" i="7"/>
  <c r="N102" i="7"/>
  <c r="H110" i="7" a="1"/>
  <c r="H110" i="7" s="1"/>
  <c r="N110" i="7"/>
  <c r="G110" i="7"/>
  <c r="M110" i="7"/>
  <c r="L110" i="7"/>
  <c r="H118" i="7" a="1"/>
  <c r="H118" i="7" s="1"/>
  <c r="N118" i="7"/>
  <c r="M118" i="7"/>
  <c r="J118" i="7"/>
  <c r="H123" i="7" a="1"/>
  <c r="H123" i="7" s="1"/>
  <c r="N123" i="7"/>
  <c r="M123" i="7"/>
  <c r="L123" i="7"/>
  <c r="J123" i="7"/>
  <c r="J42" i="7"/>
  <c r="H58" i="7" a="1"/>
  <c r="H58" i="7" s="1"/>
  <c r="H62" i="7" a="1"/>
  <c r="H62" i="7" s="1"/>
  <c r="H72" i="7" a="1"/>
  <c r="H72" i="7" s="1"/>
  <c r="M75" i="7"/>
  <c r="J76" i="7"/>
  <c r="G80" i="7"/>
  <c r="N80" i="7"/>
  <c r="L80" i="7"/>
  <c r="M81" i="7"/>
  <c r="G86" i="7"/>
  <c r="N86" i="7"/>
  <c r="L86" i="7"/>
  <c r="M87" i="7"/>
  <c r="G92" i="7"/>
  <c r="N92" i="7"/>
  <c r="L92" i="7"/>
  <c r="M93" i="7"/>
  <c r="G98" i="7"/>
  <c r="N98" i="7"/>
  <c r="L98" i="7"/>
  <c r="M99" i="7"/>
  <c r="L102" i="7"/>
  <c r="J110" i="7"/>
  <c r="L118" i="7"/>
  <c r="H127" i="7" a="1"/>
  <c r="H127" i="7" s="1"/>
  <c r="N127" i="7"/>
  <c r="M127" i="7"/>
  <c r="L127" i="7"/>
  <c r="J127" i="7"/>
  <c r="G127" i="7"/>
  <c r="N70" i="7"/>
  <c r="J70" i="7"/>
  <c r="L77" i="7"/>
  <c r="H116" i="7" a="1"/>
  <c r="H116" i="7" s="1"/>
  <c r="N116" i="7"/>
  <c r="M116" i="7"/>
  <c r="J116" i="7"/>
  <c r="N151" i="7"/>
  <c r="J151" i="7"/>
  <c r="G151" i="7"/>
  <c r="M151" i="7"/>
  <c r="L151" i="7"/>
  <c r="H151" i="7" a="1"/>
  <c r="H151" i="7" s="1"/>
  <c r="J58" i="7"/>
  <c r="J62" i="7"/>
  <c r="M76" i="7"/>
  <c r="J77" i="7"/>
  <c r="H78" i="7" a="1"/>
  <c r="H78" i="7" s="1"/>
  <c r="N79" i="7"/>
  <c r="L79" i="7"/>
  <c r="J79" i="7"/>
  <c r="H79" i="7" a="1"/>
  <c r="H79" i="7" s="1"/>
  <c r="N85" i="7"/>
  <c r="L85" i="7"/>
  <c r="J85" i="7"/>
  <c r="H85" i="7" a="1"/>
  <c r="H85" i="7" s="1"/>
  <c r="N91" i="7"/>
  <c r="L91" i="7"/>
  <c r="J91" i="7"/>
  <c r="H91" i="7" a="1"/>
  <c r="H91" i="7" s="1"/>
  <c r="N97" i="7"/>
  <c r="L97" i="7"/>
  <c r="J97" i="7"/>
  <c r="H97" i="7" a="1"/>
  <c r="H97" i="7" s="1"/>
  <c r="L116" i="7"/>
  <c r="H121" i="7" a="1"/>
  <c r="H121" i="7" s="1"/>
  <c r="N121" i="7"/>
  <c r="M121" i="7"/>
  <c r="J121" i="7"/>
  <c r="L73" i="7"/>
  <c r="H73" i="7" a="1"/>
  <c r="H73" i="7" s="1"/>
  <c r="M77" i="7"/>
  <c r="G101" i="7"/>
  <c r="N101" i="7"/>
  <c r="L101" i="7"/>
  <c r="J101" i="7"/>
  <c r="H114" i="7" a="1"/>
  <c r="H114" i="7" s="1"/>
  <c r="N114" i="7"/>
  <c r="M114" i="7"/>
  <c r="J114" i="7"/>
  <c r="H124" i="7" a="1"/>
  <c r="H124" i="7" s="1"/>
  <c r="N124" i="7"/>
  <c r="M124" i="7"/>
  <c r="L124" i="7"/>
  <c r="J124" i="7"/>
  <c r="L70" i="7"/>
  <c r="J73" i="7"/>
  <c r="N77" i="7"/>
  <c r="J84" i="7"/>
  <c r="H84" i="7" a="1"/>
  <c r="H84" i="7" s="1"/>
  <c r="G84" i="7"/>
  <c r="J90" i="7"/>
  <c r="H90" i="7" a="1"/>
  <c r="H90" i="7" s="1"/>
  <c r="G90" i="7"/>
  <c r="J96" i="7"/>
  <c r="H96" i="7" a="1"/>
  <c r="H96" i="7" s="1"/>
  <c r="G96" i="7"/>
  <c r="M101" i="7"/>
  <c r="G104" i="7"/>
  <c r="N104" i="7"/>
  <c r="L104" i="7"/>
  <c r="J104" i="7"/>
  <c r="L114" i="7"/>
  <c r="H119" i="7" a="1"/>
  <c r="H119" i="7" s="1"/>
  <c r="N119" i="7"/>
  <c r="M119" i="7"/>
  <c r="J119" i="7"/>
  <c r="M132" i="7"/>
  <c r="L132" i="7"/>
  <c r="H132" i="7" a="1"/>
  <c r="H132" i="7" s="1"/>
  <c r="N132" i="7"/>
  <c r="G132" i="7"/>
  <c r="M70" i="7"/>
  <c r="L84" i="7"/>
  <c r="L90" i="7"/>
  <c r="L96" i="7"/>
  <c r="L119" i="7"/>
  <c r="J132" i="7"/>
  <c r="G106" i="7"/>
  <c r="G108" i="7"/>
  <c r="L133" i="7"/>
  <c r="L141" i="7"/>
  <c r="H111" i="7" a="1"/>
  <c r="H111" i="7" s="1"/>
  <c r="N111" i="7"/>
  <c r="J106" i="7"/>
  <c r="J108" i="7"/>
  <c r="J111" i="7"/>
  <c r="M131" i="7"/>
  <c r="J131" i="7"/>
  <c r="G131" i="7"/>
  <c r="N131" i="7"/>
  <c r="N135" i="7"/>
  <c r="M135" i="7"/>
  <c r="J135" i="7"/>
  <c r="G135" i="7"/>
  <c r="L106" i="7"/>
  <c r="L108" i="7"/>
  <c r="L111" i="7"/>
  <c r="H112" i="7" a="1"/>
  <c r="H112" i="7" s="1"/>
  <c r="N112" i="7"/>
  <c r="N106" i="7"/>
  <c r="N108" i="7"/>
  <c r="H113" i="7" a="1"/>
  <c r="H113" i="7" s="1"/>
  <c r="N113" i="7"/>
  <c r="L128" i="7"/>
  <c r="J128" i="7"/>
  <c r="G128" i="7"/>
  <c r="M128" i="7"/>
  <c r="M130" i="7"/>
  <c r="L130" i="7"/>
  <c r="H130" i="7" a="1"/>
  <c r="H130" i="7" s="1"/>
  <c r="M134" i="7"/>
  <c r="L134" i="7"/>
  <c r="H134" i="7" a="1"/>
  <c r="H134" i="7" s="1"/>
  <c r="N138" i="7"/>
  <c r="M138" i="7"/>
  <c r="J138" i="7"/>
  <c r="G138" i="7"/>
  <c r="L113" i="7"/>
  <c r="N130" i="7"/>
  <c r="N134" i="7"/>
  <c r="L138" i="7"/>
  <c r="H162" i="7" a="1"/>
  <c r="H162" i="7" s="1"/>
  <c r="G162" i="7"/>
  <c r="N162" i="7"/>
  <c r="L162" i="7"/>
  <c r="M162" i="7"/>
  <c r="J162" i="7"/>
  <c r="M133" i="7"/>
  <c r="J133" i="7"/>
  <c r="G133" i="7"/>
  <c r="N133" i="7"/>
  <c r="N141" i="7"/>
  <c r="M141" i="7"/>
  <c r="J141" i="7"/>
  <c r="G141" i="7"/>
  <c r="N147" i="7"/>
  <c r="J147" i="7"/>
  <c r="L147" i="7"/>
  <c r="H147" i="7" a="1"/>
  <c r="H147" i="7" s="1"/>
  <c r="G147" i="7"/>
  <c r="N144" i="7"/>
  <c r="M144" i="7"/>
  <c r="L144" i="7"/>
  <c r="J144" i="7"/>
  <c r="G144" i="7"/>
  <c r="J136" i="7"/>
  <c r="J139" i="7"/>
  <c r="J142" i="7"/>
  <c r="J145" i="7"/>
  <c r="N150" i="7"/>
  <c r="J150" i="7"/>
  <c r="M136" i="7"/>
  <c r="N137" i="7"/>
  <c r="M139" i="7"/>
  <c r="N140" i="7"/>
  <c r="M142" i="7"/>
  <c r="N143" i="7"/>
  <c r="M145" i="7"/>
  <c r="N146" i="7"/>
  <c r="G153" i="7"/>
  <c r="G159" i="7"/>
  <c r="N159" i="7"/>
  <c r="M159" i="7"/>
  <c r="J159" i="7"/>
  <c r="H159" i="7" a="1"/>
  <c r="H159" i="7" s="1"/>
  <c r="N152" i="7"/>
  <c r="J152" i="7"/>
  <c r="L159" i="7"/>
  <c r="N153" i="7"/>
  <c r="J153" i="7"/>
  <c r="M158" i="7"/>
  <c r="L158" i="7"/>
  <c r="J158" i="7"/>
  <c r="N161" i="7"/>
  <c r="M161" i="7"/>
  <c r="L161" i="7"/>
  <c r="H161" i="7" a="1"/>
  <c r="H161" i="7" s="1"/>
  <c r="N148" i="7"/>
  <c r="J148" i="7"/>
  <c r="L153" i="7"/>
  <c r="J155" i="7"/>
  <c r="G155" i="7"/>
  <c r="M155" i="7"/>
  <c r="N158" i="7"/>
  <c r="J161" i="7"/>
  <c r="M153" i="7"/>
  <c r="N163" i="7"/>
  <c r="M163" i="7"/>
  <c r="L163" i="7"/>
  <c r="H163" i="7" a="1"/>
  <c r="H163" i="7" s="1"/>
  <c r="N149" i="7"/>
  <c r="J149" i="7"/>
  <c r="N165" i="7"/>
  <c r="M165" i="7"/>
  <c r="L165" i="7"/>
  <c r="H165" i="7" a="1"/>
  <c r="H165" i="7" s="1"/>
  <c r="N136" i="7"/>
  <c r="N139" i="7"/>
  <c r="N142" i="7"/>
  <c r="N145" i="7"/>
  <c r="H160" i="7" a="1"/>
  <c r="H160" i="7" s="1"/>
  <c r="G160" i="7"/>
  <c r="N160" i="7"/>
  <c r="L160" i="7"/>
  <c r="J165" i="7"/>
  <c r="N167" i="7"/>
  <c r="M167" i="7"/>
  <c r="L167" i="7"/>
  <c r="H167" i="7" a="1"/>
  <c r="H167" i="7" s="1"/>
  <c r="J154" i="7"/>
  <c r="M156" i="7"/>
  <c r="L164" i="7"/>
  <c r="L166" i="7"/>
  <c r="L168" i="7"/>
  <c r="L170" i="7"/>
  <c r="N182" i="7"/>
  <c r="N164" i="7"/>
  <c r="N166" i="7"/>
  <c r="N168" i="7"/>
  <c r="H169" i="7" a="1"/>
  <c r="H169" i="7" s="1"/>
  <c r="N170" i="7"/>
  <c r="J176" i="7"/>
  <c r="M176" i="7"/>
  <c r="L176" i="7"/>
  <c r="G156" i="7"/>
  <c r="N176" i="7"/>
  <c r="L169" i="7"/>
  <c r="H156" i="7" a="1"/>
  <c r="H156" i="7" s="1"/>
  <c r="G164" i="7"/>
  <c r="G166" i="7"/>
  <c r="G168" i="7"/>
  <c r="M169" i="7"/>
  <c r="G170" i="7"/>
  <c r="J190" i="7"/>
  <c r="H190" i="7" a="1"/>
  <c r="H190" i="7" s="1"/>
  <c r="N190" i="7"/>
  <c r="J193" i="7"/>
  <c r="G193" i="7"/>
  <c r="N193" i="7"/>
  <c r="M193" i="7"/>
  <c r="L193" i="7"/>
  <c r="H193" i="7" a="1"/>
  <c r="H193" i="7" s="1"/>
  <c r="H164" i="7" a="1"/>
  <c r="H164" i="7" s="1"/>
  <c r="H166" i="7" a="1"/>
  <c r="H166" i="7" s="1"/>
  <c r="H168" i="7" a="1"/>
  <c r="H168" i="7" s="1"/>
  <c r="H170" i="7" a="1"/>
  <c r="H170" i="7" s="1"/>
  <c r="J205" i="7"/>
  <c r="G205" i="7"/>
  <c r="N205" i="7"/>
  <c r="M205" i="7"/>
  <c r="L205" i="7"/>
  <c r="H205" i="7" a="1"/>
  <c r="H205" i="7" s="1"/>
  <c r="J182" i="7"/>
  <c r="M182" i="7"/>
  <c r="L182" i="7"/>
  <c r="H182" i="7" a="1"/>
  <c r="H182" i="7" s="1"/>
  <c r="J195" i="7"/>
  <c r="M195" i="7"/>
  <c r="M208" i="7"/>
  <c r="G185" i="7"/>
  <c r="L186" i="7"/>
  <c r="G189" i="7"/>
  <c r="L195" i="7"/>
  <c r="J198" i="7"/>
  <c r="M198" i="7"/>
  <c r="G201" i="7"/>
  <c r="N202" i="7"/>
  <c r="G173" i="7"/>
  <c r="H174" i="7" a="1"/>
  <c r="H174" i="7" s="1"/>
  <c r="N177" i="7"/>
  <c r="H180" i="7" a="1"/>
  <c r="H180" i="7" s="1"/>
  <c r="N183" i="7"/>
  <c r="M186" i="7"/>
  <c r="G187" i="7"/>
  <c r="N195" i="7"/>
  <c r="N186" i="7"/>
  <c r="H187" i="7" a="1"/>
  <c r="H187" i="7" s="1"/>
  <c r="J185" i="7"/>
  <c r="J189" i="7"/>
  <c r="M189" i="7"/>
  <c r="J201" i="7"/>
  <c r="M201" i="7"/>
  <c r="M175" i="7"/>
  <c r="M181" i="7"/>
  <c r="L196" i="7"/>
  <c r="N198" i="7"/>
  <c r="G202" i="7"/>
  <c r="M174" i="7"/>
  <c r="M180" i="7"/>
  <c r="M185" i="7"/>
  <c r="G186" i="7"/>
  <c r="L187" i="7"/>
  <c r="L189" i="7"/>
  <c r="J192" i="7"/>
  <c r="M192" i="7"/>
  <c r="G195" i="7"/>
  <c r="N196" i="7"/>
  <c r="L201" i="7"/>
  <c r="H202" i="7" a="1"/>
  <c r="H202" i="7" s="1"/>
  <c r="J204" i="7"/>
  <c r="M204" i="7"/>
  <c r="J208" i="7"/>
  <c r="N208" i="7"/>
  <c r="H208" i="7" a="1"/>
  <c r="H208" i="7" s="1"/>
  <c r="M173" i="7"/>
  <c r="H186" i="7" a="1"/>
  <c r="H186" i="7" s="1"/>
  <c r="N187" i="7"/>
  <c r="H195" i="7" a="1"/>
  <c r="H195" i="7" s="1"/>
  <c r="L208" i="7"/>
  <c r="P5" i="8"/>
  <c r="F14" i="8"/>
  <c r="C14" i="8"/>
  <c r="N207" i="7"/>
  <c r="W5" i="8"/>
  <c r="AI25" i="8"/>
  <c r="W25" i="8"/>
  <c r="K25" i="8"/>
  <c r="AF25" i="8"/>
  <c r="T25" i="8"/>
  <c r="H25" i="8"/>
  <c r="AD25" i="8"/>
  <c r="R25" i="8"/>
  <c r="AO25" i="8"/>
  <c r="AC25" i="8"/>
  <c r="Q25" i="8"/>
  <c r="AN25" i="8"/>
  <c r="AB25" i="8"/>
  <c r="P25" i="8"/>
  <c r="AM25" i="8"/>
  <c r="AA25" i="8"/>
  <c r="O25" i="8"/>
  <c r="AL25" i="8"/>
  <c r="Z25" i="8"/>
  <c r="N25" i="8"/>
  <c r="U25" i="8"/>
  <c r="S25" i="8"/>
  <c r="M25" i="8"/>
  <c r="L25" i="8"/>
  <c r="AK25" i="8"/>
  <c r="J25" i="8"/>
  <c r="AJ25" i="8"/>
  <c r="I25" i="8"/>
  <c r="AG25" i="8"/>
  <c r="Y25" i="8"/>
  <c r="X25" i="8"/>
  <c r="V25" i="8"/>
  <c r="AH25" i="8"/>
  <c r="AE25" i="8"/>
  <c r="J211" i="7"/>
  <c r="N211" i="7"/>
  <c r="J214" i="7"/>
  <c r="N214" i="7"/>
  <c r="AH5" i="8"/>
  <c r="AG5" i="8"/>
  <c r="AN5" i="8"/>
  <c r="AA5" i="8"/>
  <c r="O5" i="8"/>
  <c r="AM5" i="8"/>
  <c r="Z5" i="8"/>
  <c r="N5" i="8"/>
  <c r="AL5" i="8"/>
  <c r="Y5" i="8"/>
  <c r="M5" i="8"/>
  <c r="AD5" i="8"/>
  <c r="R5" i="8"/>
  <c r="AJ5" i="8"/>
  <c r="S5" i="8"/>
  <c r="AI5" i="8"/>
  <c r="Q5" i="8"/>
  <c r="AF5" i="8"/>
  <c r="L5" i="8"/>
  <c r="AC5" i="8"/>
  <c r="J5" i="8"/>
  <c r="AB5" i="8"/>
  <c r="I5" i="8"/>
  <c r="X5" i="8"/>
  <c r="H5" i="8"/>
  <c r="AK5" i="8"/>
  <c r="T5" i="8"/>
  <c r="K5" i="8"/>
  <c r="J216" i="7"/>
  <c r="J218" i="7"/>
  <c r="J220" i="7"/>
  <c r="J222" i="7"/>
  <c r="J224" i="7"/>
  <c r="J226" i="7"/>
  <c r="J228" i="7"/>
  <c r="J230" i="7"/>
  <c r="AJ8" i="8"/>
  <c r="AG8" i="8"/>
  <c r="U8" i="8"/>
  <c r="I8" i="8"/>
  <c r="AL8" i="8"/>
  <c r="X8" i="8"/>
  <c r="K8" i="8"/>
  <c r="AK8" i="8"/>
  <c r="W8" i="8"/>
  <c r="J8" i="8"/>
  <c r="AI8" i="8"/>
  <c r="V8" i="8"/>
  <c r="H8" i="8"/>
  <c r="AH8" i="8"/>
  <c r="T8" i="8"/>
  <c r="AE8" i="8"/>
  <c r="R8" i="8"/>
  <c r="AO8" i="8"/>
  <c r="AA8" i="8"/>
  <c r="N8" i="8"/>
  <c r="AF8" i="8"/>
  <c r="T10" i="8"/>
  <c r="Q15" i="8"/>
  <c r="AE10" i="8"/>
  <c r="AJ9" i="8"/>
  <c r="X9" i="8"/>
  <c r="L9" i="8"/>
  <c r="AG9" i="8"/>
  <c r="U9" i="8"/>
  <c r="I9" i="8"/>
  <c r="AN9" i="8"/>
  <c r="AB9" i="8"/>
  <c r="P9" i="8"/>
  <c r="AF9" i="8"/>
  <c r="Q9" i="8"/>
  <c r="AE9" i="8"/>
  <c r="O9" i="8"/>
  <c r="AD9" i="8"/>
  <c r="N9" i="8"/>
  <c r="AC9" i="8"/>
  <c r="M9" i="8"/>
  <c r="Z9" i="8"/>
  <c r="J9" i="8"/>
  <c r="AK9" i="8"/>
  <c r="T9" i="8"/>
  <c r="AM9" i="8"/>
  <c r="AH10" i="8"/>
  <c r="AI15" i="8"/>
  <c r="Q8" i="8"/>
  <c r="H9" i="8"/>
  <c r="AO9" i="8"/>
  <c r="AI10" i="8"/>
  <c r="AI13" i="8"/>
  <c r="W13" i="8"/>
  <c r="K13" i="8"/>
  <c r="AF13" i="8"/>
  <c r="T13" i="8"/>
  <c r="H13" i="8"/>
  <c r="AD13" i="8"/>
  <c r="R13" i="8"/>
  <c r="AM13" i="8"/>
  <c r="AA13" i="8"/>
  <c r="O13" i="8"/>
  <c r="AK13" i="8"/>
  <c r="S13" i="8"/>
  <c r="AJ13" i="8"/>
  <c r="Q13" i="8"/>
  <c r="AH13" i="8"/>
  <c r="P13" i="8"/>
  <c r="AG13" i="8"/>
  <c r="N13" i="8"/>
  <c r="AE13" i="8"/>
  <c r="M13" i="8"/>
  <c r="AC13" i="8"/>
  <c r="L13" i="8"/>
  <c r="AO13" i="8"/>
  <c r="X13" i="8"/>
  <c r="AN13" i="8"/>
  <c r="V13" i="8"/>
  <c r="AM15" i="8"/>
  <c r="L209" i="7"/>
  <c r="L212" i="7"/>
  <c r="L215" i="7"/>
  <c r="J217" i="7"/>
  <c r="J219" i="7"/>
  <c r="J221" i="7"/>
  <c r="J223" i="7"/>
  <c r="J225" i="7"/>
  <c r="J227" i="7"/>
  <c r="J229" i="7"/>
  <c r="J231" i="7"/>
  <c r="S8" i="8"/>
  <c r="K9" i="8"/>
  <c r="I13" i="8"/>
  <c r="AJ10" i="8"/>
  <c r="X10" i="8"/>
  <c r="L10" i="8"/>
  <c r="AG10" i="8"/>
  <c r="U10" i="8"/>
  <c r="I10" i="8"/>
  <c r="AN10" i="8"/>
  <c r="AB10" i="8"/>
  <c r="P10" i="8"/>
  <c r="AC10" i="8"/>
  <c r="M10" i="8"/>
  <c r="AA10" i="8"/>
  <c r="K10" i="8"/>
  <c r="Z10" i="8"/>
  <c r="J10" i="8"/>
  <c r="AO10" i="8"/>
  <c r="Y10" i="8"/>
  <c r="H10" i="8"/>
  <c r="AL10" i="8"/>
  <c r="V10" i="8"/>
  <c r="AF10" i="8"/>
  <c r="Q10" i="8"/>
  <c r="AM10" i="8"/>
  <c r="C16" i="8"/>
  <c r="F16" i="8"/>
  <c r="N10" i="8"/>
  <c r="R10" i="8"/>
  <c r="S10" i="8"/>
  <c r="AG15" i="8"/>
  <c r="U15" i="8"/>
  <c r="I15" i="8"/>
  <c r="AD15" i="8"/>
  <c r="R15" i="8"/>
  <c r="AN15" i="8"/>
  <c r="AB15" i="8"/>
  <c r="P15" i="8"/>
  <c r="AK15" i="8"/>
  <c r="Y15" i="8"/>
  <c r="M15" i="8"/>
  <c r="AH15" i="8"/>
  <c r="O15" i="8"/>
  <c r="AF15" i="8"/>
  <c r="N15" i="8"/>
  <c r="AE15" i="8"/>
  <c r="L15" i="8"/>
  <c r="AC15" i="8"/>
  <c r="K15" i="8"/>
  <c r="AA15" i="8"/>
  <c r="J15" i="8"/>
  <c r="Z15" i="8"/>
  <c r="H15" i="8"/>
  <c r="AL15" i="8"/>
  <c r="T15" i="8"/>
  <c r="AJ15" i="8"/>
  <c r="S15" i="8"/>
  <c r="AJ24" i="8"/>
  <c r="X24" i="8"/>
  <c r="L24" i="8"/>
  <c r="AG24" i="8"/>
  <c r="U24" i="8"/>
  <c r="I24" i="8"/>
  <c r="AE24" i="8"/>
  <c r="S24" i="8"/>
  <c r="AD24" i="8"/>
  <c r="R24" i="8"/>
  <c r="AO24" i="8"/>
  <c r="AC24" i="8"/>
  <c r="Q24" i="8"/>
  <c r="AN24" i="8"/>
  <c r="AB24" i="8"/>
  <c r="P24" i="8"/>
  <c r="AM24" i="8"/>
  <c r="AA24" i="8"/>
  <c r="O24" i="8"/>
  <c r="AH24" i="8"/>
  <c r="H24" i="8"/>
  <c r="AI24" i="8"/>
  <c r="AG6" i="8"/>
  <c r="U6" i="8"/>
  <c r="I6" i="8"/>
  <c r="T6" i="8"/>
  <c r="AH6" i="8"/>
  <c r="K7" i="8"/>
  <c r="X7" i="8"/>
  <c r="M11" i="8"/>
  <c r="AC11" i="8"/>
  <c r="R17" i="8"/>
  <c r="P18" i="8"/>
  <c r="AG18" i="8"/>
  <c r="N20" i="8"/>
  <c r="AE20" i="8"/>
  <c r="M21" i="8"/>
  <c r="AD21" i="8"/>
  <c r="J24" i="8"/>
  <c r="AK24" i="8"/>
  <c r="U26" i="8"/>
  <c r="M24" i="8"/>
  <c r="AE17" i="8"/>
  <c r="S17" i="8"/>
  <c r="AN17" i="8"/>
  <c r="AB17" i="8"/>
  <c r="P17" i="8"/>
  <c r="AL17" i="8"/>
  <c r="Z17" i="8"/>
  <c r="N17" i="8"/>
  <c r="AI17" i="8"/>
  <c r="W17" i="8"/>
  <c r="K17" i="8"/>
  <c r="X17" i="8"/>
  <c r="U18" i="8"/>
  <c r="T24" i="8"/>
  <c r="AE29" i="8"/>
  <c r="S29" i="8"/>
  <c r="AD29" i="8"/>
  <c r="R29" i="8"/>
  <c r="AO29" i="8"/>
  <c r="AC29" i="8"/>
  <c r="Q29" i="8"/>
  <c r="AN29" i="8"/>
  <c r="AB29" i="8"/>
  <c r="P29" i="8"/>
  <c r="AM29" i="8"/>
  <c r="AA29" i="8"/>
  <c r="O29" i="8"/>
  <c r="AL29" i="8"/>
  <c r="Z29" i="8"/>
  <c r="N29" i="8"/>
  <c r="AK29" i="8"/>
  <c r="Y29" i="8"/>
  <c r="M29" i="8"/>
  <c r="AJ29" i="8"/>
  <c r="X29" i="8"/>
  <c r="L29" i="8"/>
  <c r="AI29" i="8"/>
  <c r="W29" i="8"/>
  <c r="K29" i="8"/>
  <c r="AH29" i="8"/>
  <c r="V29" i="8"/>
  <c r="J29" i="8"/>
  <c r="V24" i="8"/>
  <c r="H29" i="8"/>
  <c r="AD31" i="8"/>
  <c r="R31" i="8"/>
  <c r="AO31" i="8"/>
  <c r="AC31" i="8"/>
  <c r="Q31" i="8"/>
  <c r="AN31" i="8"/>
  <c r="AB31" i="8"/>
  <c r="P31" i="8"/>
  <c r="AM31" i="8"/>
  <c r="AA31" i="8"/>
  <c r="O31" i="8"/>
  <c r="AL31" i="8"/>
  <c r="Z31" i="8"/>
  <c r="N31" i="8"/>
  <c r="AK31" i="8"/>
  <c r="Y31" i="8"/>
  <c r="M31" i="8"/>
  <c r="AJ31" i="8"/>
  <c r="X31" i="8"/>
  <c r="L31" i="8"/>
  <c r="AI31" i="8"/>
  <c r="W31" i="8"/>
  <c r="K31" i="8"/>
  <c r="AH31" i="8"/>
  <c r="V31" i="8"/>
  <c r="J31" i="8"/>
  <c r="AG31" i="8"/>
  <c r="U31" i="8"/>
  <c r="I31" i="8"/>
  <c r="AF31" i="8"/>
  <c r="T31" i="8"/>
  <c r="H31" i="8"/>
  <c r="AD18" i="8"/>
  <c r="R18" i="8"/>
  <c r="AM18" i="8"/>
  <c r="AA18" i="8"/>
  <c r="O18" i="8"/>
  <c r="AK18" i="8"/>
  <c r="Y18" i="8"/>
  <c r="M18" i="8"/>
  <c r="AH18" i="8"/>
  <c r="V18" i="8"/>
  <c r="J18" i="8"/>
  <c r="X18" i="8"/>
  <c r="W24" i="8"/>
  <c r="AH26" i="8"/>
  <c r="V26" i="8"/>
  <c r="J26" i="8"/>
  <c r="AE26" i="8"/>
  <c r="S26" i="8"/>
  <c r="AD26" i="8"/>
  <c r="R26" i="8"/>
  <c r="AO26" i="8"/>
  <c r="AC26" i="8"/>
  <c r="Q26" i="8"/>
  <c r="AN26" i="8"/>
  <c r="AB26" i="8"/>
  <c r="P26" i="8"/>
  <c r="AM26" i="8"/>
  <c r="AA26" i="8"/>
  <c r="O26" i="8"/>
  <c r="AL26" i="8"/>
  <c r="Z26" i="8"/>
  <c r="N26" i="8"/>
  <c r="AK26" i="8"/>
  <c r="Y26" i="8"/>
  <c r="M26" i="8"/>
  <c r="AJ26" i="8"/>
  <c r="V11" i="8"/>
  <c r="J17" i="8"/>
  <c r="AC17" i="8"/>
  <c r="H18" i="8"/>
  <c r="Z18" i="8"/>
  <c r="F19" i="8"/>
  <c r="C21" i="8"/>
  <c r="W21" i="8"/>
  <c r="Y24" i="8"/>
  <c r="H26" i="8"/>
  <c r="AF28" i="8"/>
  <c r="T28" i="8"/>
  <c r="H28" i="8"/>
  <c r="AD28" i="8"/>
  <c r="R28" i="8"/>
  <c r="AO28" i="8"/>
  <c r="AC28" i="8"/>
  <c r="Q28" i="8"/>
  <c r="AN28" i="8"/>
  <c r="AB28" i="8"/>
  <c r="P28" i="8"/>
  <c r="AM28" i="8"/>
  <c r="AA28" i="8"/>
  <c r="O28" i="8"/>
  <c r="AL28" i="8"/>
  <c r="Z28" i="8"/>
  <c r="N28" i="8"/>
  <c r="AK28" i="8"/>
  <c r="Y28" i="8"/>
  <c r="M28" i="8"/>
  <c r="AJ28" i="8"/>
  <c r="X28" i="8"/>
  <c r="L28" i="8"/>
  <c r="AI28" i="8"/>
  <c r="W28" i="8"/>
  <c r="K28" i="8"/>
  <c r="T29" i="8"/>
  <c r="AE31" i="8"/>
  <c r="AJ11" i="8"/>
  <c r="X11" i="8"/>
  <c r="L11" i="8"/>
  <c r="AG11" i="8"/>
  <c r="U11" i="8"/>
  <c r="I11" i="8"/>
  <c r="AN11" i="8"/>
  <c r="AB11" i="8"/>
  <c r="P11" i="8"/>
  <c r="W11" i="8"/>
  <c r="AM11" i="8"/>
  <c r="L17" i="8"/>
  <c r="AD17" i="8"/>
  <c r="I18" i="8"/>
  <c r="AB18" i="8"/>
  <c r="AN20" i="8"/>
  <c r="AB20" i="8"/>
  <c r="P20" i="8"/>
  <c r="AK20" i="8"/>
  <c r="Y20" i="8"/>
  <c r="M20" i="8"/>
  <c r="AI20" i="8"/>
  <c r="W20" i="8"/>
  <c r="K20" i="8"/>
  <c r="AF20" i="8"/>
  <c r="T20" i="8"/>
  <c r="H20" i="8"/>
  <c r="Z20" i="8"/>
  <c r="AM21" i="8"/>
  <c r="AA21" i="8"/>
  <c r="O21" i="8"/>
  <c r="AJ21" i="8"/>
  <c r="X21" i="8"/>
  <c r="L21" i="8"/>
  <c r="AH21" i="8"/>
  <c r="V21" i="8"/>
  <c r="J21" i="8"/>
  <c r="AE21" i="8"/>
  <c r="S21" i="8"/>
  <c r="Y21" i="8"/>
  <c r="Z24" i="8"/>
  <c r="I26" i="8"/>
  <c r="Q6" i="8"/>
  <c r="AD6" i="8"/>
  <c r="AG7" i="8"/>
  <c r="U7" i="8"/>
  <c r="I7" i="8"/>
  <c r="T7" i="8"/>
  <c r="AH7" i="8"/>
  <c r="H11" i="8"/>
  <c r="Y11" i="8"/>
  <c r="AO11" i="8"/>
  <c r="M17" i="8"/>
  <c r="AF17" i="8"/>
  <c r="K18" i="8"/>
  <c r="AC18" i="8"/>
  <c r="I20" i="8"/>
  <c r="AA20" i="8"/>
  <c r="H21" i="8"/>
  <c r="Z21" i="8"/>
  <c r="AF24" i="8"/>
  <c r="K26" i="8"/>
  <c r="Q22" i="8"/>
  <c r="AC22" i="8"/>
  <c r="AO22" i="8"/>
  <c r="P23" i="8"/>
  <c r="AB23" i="8"/>
  <c r="AN23" i="8"/>
  <c r="L27" i="8"/>
  <c r="X27" i="8"/>
  <c r="AJ27" i="8"/>
  <c r="I30" i="8"/>
  <c r="U30" i="8"/>
  <c r="AG30" i="8"/>
  <c r="F32" i="8"/>
  <c r="P12" i="8"/>
  <c r="AB12" i="8"/>
  <c r="AN12" i="8"/>
  <c r="R22" i="8"/>
  <c r="AD22" i="8"/>
  <c r="Q23" i="8"/>
  <c r="AC23" i="8"/>
  <c r="AO23" i="8"/>
  <c r="M27" i="8"/>
  <c r="Y27" i="8"/>
  <c r="AK27" i="8"/>
  <c r="J30" i="8"/>
  <c r="V30" i="8"/>
  <c r="AH30" i="8"/>
  <c r="F33" i="8"/>
  <c r="S22" i="8"/>
  <c r="AE22" i="8"/>
  <c r="R23" i="8"/>
  <c r="AD23" i="8"/>
  <c r="C24" i="8"/>
  <c r="N27" i="8"/>
  <c r="Z27" i="8"/>
  <c r="AL27" i="8"/>
  <c r="K30" i="8"/>
  <c r="W30" i="8"/>
  <c r="AI30" i="8"/>
  <c r="S23" i="8"/>
  <c r="AE23" i="8"/>
  <c r="O27" i="8"/>
  <c r="AA27" i="8"/>
  <c r="AM27" i="8"/>
  <c r="L30" i="8"/>
  <c r="X30" i="8"/>
  <c r="AJ30" i="8"/>
  <c r="S12" i="8"/>
  <c r="AE12" i="8"/>
  <c r="I22" i="8"/>
  <c r="U22" i="8"/>
  <c r="AG22" i="8"/>
  <c r="H23" i="8"/>
  <c r="T23" i="8"/>
  <c r="AF23" i="8"/>
  <c r="C26" i="8"/>
  <c r="P27" i="8"/>
  <c r="AB27" i="8"/>
  <c r="AN27" i="8"/>
  <c r="M30" i="8"/>
  <c r="Y30" i="8"/>
  <c r="AK30" i="8"/>
  <c r="Q27" i="8"/>
  <c r="AC27" i="8"/>
  <c r="AO27" i="8"/>
  <c r="N30" i="8"/>
  <c r="Z30" i="8"/>
  <c r="AL30" i="8"/>
  <c r="I12" i="8"/>
  <c r="U12" i="8"/>
  <c r="AG12" i="8"/>
  <c r="K22" i="8"/>
  <c r="W22" i="8"/>
  <c r="AI22" i="8"/>
  <c r="J23" i="8"/>
  <c r="V23" i="8"/>
  <c r="AH23" i="8"/>
  <c r="R27" i="8"/>
  <c r="AD27" i="8"/>
  <c r="O30" i="8"/>
  <c r="AA30" i="8"/>
  <c r="AM30" i="8"/>
  <c r="S27" i="8"/>
  <c r="AE27" i="8"/>
  <c r="C29" i="8"/>
  <c r="P30" i="8"/>
  <c r="AB30" i="8"/>
  <c r="AN30" i="8"/>
  <c r="Q30" i="8"/>
  <c r="AC30" i="8"/>
  <c r="AO30" i="8"/>
  <c r="L12" i="8"/>
  <c r="X12" i="8"/>
  <c r="N22" i="8"/>
  <c r="Z22" i="8"/>
  <c r="M23" i="8"/>
  <c r="Y23" i="8"/>
  <c r="I27" i="8"/>
  <c r="U27" i="8"/>
  <c r="R30" i="8"/>
  <c r="AD30" i="8"/>
  <c r="S30" i="8"/>
  <c r="A34" i="5"/>
  <c r="A50" i="5"/>
  <c r="A34" i="6"/>
  <c r="A50" i="6"/>
  <c r="A50" i="7"/>
  <c r="A34" i="7"/>
  <c r="N36" i="6" l="1"/>
  <c r="N34" i="6"/>
  <c r="L25" i="5"/>
  <c r="N25" i="5" s="1"/>
  <c r="N2" i="5"/>
  <c r="Q2" i="5" s="1"/>
  <c r="R2" i="5" s="1"/>
  <c r="L46" i="5"/>
  <c r="N46" i="5" s="1"/>
  <c r="N43" i="5"/>
  <c r="N41" i="5"/>
  <c r="N36" i="5"/>
  <c r="N44" i="5"/>
  <c r="N45" i="5"/>
  <c r="N37" i="5"/>
  <c r="N33" i="5"/>
  <c r="N40" i="5"/>
  <c r="N32" i="5"/>
  <c r="I5" i="6"/>
  <c r="M4" i="6"/>
  <c r="K4" i="6" a="1"/>
  <c r="K4" i="6" s="1"/>
  <c r="J4" i="6"/>
  <c r="G4" i="6"/>
  <c r="N2" i="6"/>
  <c r="N3" i="6"/>
  <c r="L3" i="7"/>
  <c r="M3" i="7" s="1"/>
  <c r="K3" i="7" a="1"/>
  <c r="K3" i="7" s="1"/>
  <c r="J3" i="7"/>
  <c r="G3" i="7"/>
  <c r="I4" i="7"/>
  <c r="J4" i="5"/>
  <c r="L3" i="5"/>
  <c r="B50" i="5" a="1"/>
  <c r="B50" i="5" s="1"/>
  <c r="B34" i="5" a="1"/>
  <c r="B34" i="5" s="1"/>
  <c r="B50" i="7" a="1"/>
  <c r="B50" i="7" s="1"/>
  <c r="B34" i="7" a="1"/>
  <c r="B34" i="7" s="1"/>
  <c r="B50" i="6" a="1"/>
  <c r="B50" i="6" s="1"/>
  <c r="B34" i="6" a="1"/>
  <c r="B34" i="6" s="1"/>
  <c r="AF16" i="8"/>
  <c r="T16" i="8"/>
  <c r="H16" i="8"/>
  <c r="AO16" i="8"/>
  <c r="AC16" i="8"/>
  <c r="Q16" i="8"/>
  <c r="AM16" i="8"/>
  <c r="AA16" i="8"/>
  <c r="O16" i="8"/>
  <c r="AJ16" i="8"/>
  <c r="X16" i="8"/>
  <c r="L16" i="8"/>
  <c r="AG16" i="8"/>
  <c r="N16" i="8"/>
  <c r="AE16" i="8"/>
  <c r="M16" i="8"/>
  <c r="AD16" i="8"/>
  <c r="K16" i="8"/>
  <c r="AB16" i="8"/>
  <c r="J16" i="8"/>
  <c r="Z16" i="8"/>
  <c r="I16" i="8"/>
  <c r="Y16" i="8"/>
  <c r="AK16" i="8"/>
  <c r="S16" i="8"/>
  <c r="AI16" i="8"/>
  <c r="R16" i="8"/>
  <c r="W16" i="8"/>
  <c r="V16" i="8"/>
  <c r="U16" i="8"/>
  <c r="P16" i="8"/>
  <c r="AH16" i="8"/>
  <c r="AN16" i="8"/>
  <c r="AL16" i="8"/>
  <c r="AM18" i="6"/>
  <c r="AL18" i="6" s="1"/>
  <c r="AQ18" i="5"/>
  <c r="AP18" i="5" s="1"/>
  <c r="AE18" i="5"/>
  <c r="AD18" i="5" s="1"/>
  <c r="AA18" i="5"/>
  <c r="Z18" i="5" s="1"/>
  <c r="BO18" i="5"/>
  <c r="BN18" i="5" s="1"/>
  <c r="AO33" i="8"/>
  <c r="AC33" i="8"/>
  <c r="Q33" i="8"/>
  <c r="AN33" i="8"/>
  <c r="AB33" i="8"/>
  <c r="P33" i="8"/>
  <c r="AM33" i="8"/>
  <c r="AA33" i="8"/>
  <c r="O33" i="8"/>
  <c r="AL33" i="8"/>
  <c r="Z33" i="8"/>
  <c r="N33" i="8"/>
  <c r="AK33" i="8"/>
  <c r="Y33" i="8"/>
  <c r="M33" i="8"/>
  <c r="AJ33" i="8"/>
  <c r="X33" i="8"/>
  <c r="L33" i="8"/>
  <c r="AI33" i="8"/>
  <c r="W33" i="8"/>
  <c r="K33" i="8"/>
  <c r="AH33" i="8"/>
  <c r="V33" i="8"/>
  <c r="J33" i="8"/>
  <c r="AG33" i="8"/>
  <c r="U33" i="8"/>
  <c r="I33" i="8"/>
  <c r="AF33" i="8"/>
  <c r="T33" i="8"/>
  <c r="H33" i="8"/>
  <c r="AE33" i="8"/>
  <c r="S33" i="8"/>
  <c r="AD33" i="8"/>
  <c r="R33" i="8"/>
  <c r="AI18" i="7"/>
  <c r="AH18" i="7" s="1"/>
  <c r="BS18" i="7"/>
  <c r="BR18" i="7" s="1"/>
  <c r="W18" i="7"/>
  <c r="V18" i="7" s="1"/>
  <c r="Q3" i="6"/>
  <c r="R3" i="6" s="1"/>
  <c r="S18" i="6"/>
  <c r="R18" i="6" s="1"/>
  <c r="BS18" i="6"/>
  <c r="BR18" i="6" s="1"/>
  <c r="L27" i="7"/>
  <c r="N27" i="7" s="1"/>
  <c r="AA18" i="7"/>
  <c r="Z18" i="7" s="1"/>
  <c r="L26" i="6"/>
  <c r="N26" i="6" s="1"/>
  <c r="W18" i="6"/>
  <c r="V18" i="6" s="1"/>
  <c r="AU18" i="5"/>
  <c r="AT18" i="5" s="1"/>
  <c r="AU18" i="6"/>
  <c r="AT18" i="6" s="1"/>
  <c r="L33" i="6"/>
  <c r="N33" i="6" s="1"/>
  <c r="BK18" i="6"/>
  <c r="BJ18" i="6" s="1"/>
  <c r="AY18" i="5"/>
  <c r="AX18" i="5" s="1"/>
  <c r="AE18" i="6"/>
  <c r="AD18" i="6" s="1"/>
  <c r="L27" i="5"/>
  <c r="N27" i="5" s="1"/>
  <c r="AD32" i="8"/>
  <c r="R32" i="8"/>
  <c r="AO32" i="8"/>
  <c r="AC32" i="8"/>
  <c r="Q32" i="8"/>
  <c r="AN32" i="8"/>
  <c r="AB32" i="8"/>
  <c r="P32" i="8"/>
  <c r="AM32" i="8"/>
  <c r="AA32" i="8"/>
  <c r="O32" i="8"/>
  <c r="AL32" i="8"/>
  <c r="Z32" i="8"/>
  <c r="N32" i="8"/>
  <c r="AK32" i="8"/>
  <c r="Y32" i="8"/>
  <c r="M32" i="8"/>
  <c r="AJ32" i="8"/>
  <c r="X32" i="8"/>
  <c r="L32" i="8"/>
  <c r="AI32" i="8"/>
  <c r="W32" i="8"/>
  <c r="K32" i="8"/>
  <c r="AH32" i="8"/>
  <c r="V32" i="8"/>
  <c r="J32" i="8"/>
  <c r="AG32" i="8"/>
  <c r="U32" i="8"/>
  <c r="I32" i="8"/>
  <c r="AF32" i="8"/>
  <c r="T32" i="8"/>
  <c r="H32" i="8"/>
  <c r="AE32" i="8"/>
  <c r="S32" i="8"/>
  <c r="AY18" i="7"/>
  <c r="AX18" i="7" s="1"/>
  <c r="AM18" i="7"/>
  <c r="AL18" i="7" s="1"/>
  <c r="BG18" i="5"/>
  <c r="BF18" i="5" s="1"/>
  <c r="BO18" i="7"/>
  <c r="BN18" i="7" s="1"/>
  <c r="L38" i="5"/>
  <c r="L42" i="5"/>
  <c r="W18" i="5"/>
  <c r="V18" i="5" s="1"/>
  <c r="AM18" i="5"/>
  <c r="AL18" i="5" s="1"/>
  <c r="L34" i="5"/>
  <c r="AO19" i="8"/>
  <c r="AC19" i="8"/>
  <c r="Q19" i="8"/>
  <c r="AL19" i="8"/>
  <c r="Z19" i="8"/>
  <c r="N19" i="8"/>
  <c r="AJ19" i="8"/>
  <c r="X19" i="8"/>
  <c r="L19" i="8"/>
  <c r="AG19" i="8"/>
  <c r="U19" i="8"/>
  <c r="I19" i="8"/>
  <c r="AB19" i="8"/>
  <c r="J19" i="8"/>
  <c r="AA19" i="8"/>
  <c r="H19" i="8"/>
  <c r="Y19" i="8"/>
  <c r="W19" i="8"/>
  <c r="AN19" i="8"/>
  <c r="V19" i="8"/>
  <c r="AM19" i="8"/>
  <c r="T19" i="8"/>
  <c r="AF19" i="8"/>
  <c r="O19" i="8"/>
  <c r="AE19" i="8"/>
  <c r="M19" i="8"/>
  <c r="K19" i="8"/>
  <c r="AK19" i="8"/>
  <c r="AI19" i="8"/>
  <c r="AH19" i="8"/>
  <c r="AD19" i="8"/>
  <c r="P19" i="8"/>
  <c r="S19" i="8"/>
  <c r="R19" i="8"/>
  <c r="AQ18" i="7"/>
  <c r="AP18" i="7" s="1"/>
  <c r="BG18" i="7"/>
  <c r="BF18" i="7" s="1"/>
  <c r="L24" i="7"/>
  <c r="N24" i="7" s="1"/>
  <c r="S18" i="7"/>
  <c r="R18" i="7" s="1"/>
  <c r="BC18" i="7"/>
  <c r="BB18" i="7" s="1"/>
  <c r="L24" i="5"/>
  <c r="N24" i="5" s="1"/>
  <c r="S18" i="5"/>
  <c r="R18" i="5" s="1"/>
  <c r="L35" i="5"/>
  <c r="AH14" i="8"/>
  <c r="V14" i="8"/>
  <c r="J14" i="8"/>
  <c r="AE14" i="8"/>
  <c r="S14" i="8"/>
  <c r="AO14" i="8"/>
  <c r="AC14" i="8"/>
  <c r="Q14" i="8"/>
  <c r="AL14" i="8"/>
  <c r="Z14" i="8"/>
  <c r="N14" i="8"/>
  <c r="AJ14" i="8"/>
  <c r="R14" i="8"/>
  <c r="AI14" i="8"/>
  <c r="P14" i="8"/>
  <c r="AG14" i="8"/>
  <c r="O14" i="8"/>
  <c r="AF14" i="8"/>
  <c r="M14" i="8"/>
  <c r="AD14" i="8"/>
  <c r="L14" i="8"/>
  <c r="AB14" i="8"/>
  <c r="K14" i="8"/>
  <c r="AN14" i="8"/>
  <c r="W14" i="8"/>
  <c r="AM14" i="8"/>
  <c r="U14" i="8"/>
  <c r="AK14" i="8"/>
  <c r="AA14" i="8"/>
  <c r="Y14" i="8"/>
  <c r="X14" i="8"/>
  <c r="T14" i="8"/>
  <c r="I14" i="8"/>
  <c r="H14" i="8"/>
  <c r="L27" i="6"/>
  <c r="N27" i="6" s="1"/>
  <c r="BC18" i="6"/>
  <c r="BB18" i="6" s="1"/>
  <c r="BK18" i="5"/>
  <c r="BJ18" i="5" s="1"/>
  <c r="L26" i="5"/>
  <c r="N26" i="5" s="1"/>
  <c r="L39" i="5"/>
  <c r="A35" i="5"/>
  <c r="A51" i="7"/>
  <c r="A51" i="5"/>
  <c r="A35" i="7"/>
  <c r="A51" i="6"/>
  <c r="A35" i="6"/>
  <c r="N35" i="5" l="1"/>
  <c r="N34" i="5"/>
  <c r="N42" i="5"/>
  <c r="N38" i="5"/>
  <c r="N39" i="5"/>
  <c r="Q2" i="6"/>
  <c r="R2" i="6" s="1"/>
  <c r="N4" i="6"/>
  <c r="Q4" i="6" s="1"/>
  <c r="R4" i="6" s="1"/>
  <c r="K5" i="6" a="1"/>
  <c r="K5" i="6" s="1"/>
  <c r="J5" i="6"/>
  <c r="G5" i="6"/>
  <c r="I6" i="6"/>
  <c r="N5" i="6"/>
  <c r="L5" i="6"/>
  <c r="M5" i="6" s="1"/>
  <c r="I5" i="7"/>
  <c r="J4" i="7"/>
  <c r="L4" i="7"/>
  <c r="M4" i="7" s="1"/>
  <c r="K4" i="7" a="1"/>
  <c r="K4" i="7" s="1"/>
  <c r="G4" i="7"/>
  <c r="N3" i="7"/>
  <c r="M3" i="5"/>
  <c r="N3" i="5" s="1"/>
  <c r="L1" i="8"/>
  <c r="M1" i="8"/>
  <c r="K1" i="8"/>
  <c r="H1" i="8"/>
  <c r="O1" i="8"/>
  <c r="J1" i="8"/>
  <c r="I1" i="8"/>
  <c r="N1" i="8"/>
  <c r="J5" i="5"/>
  <c r="L4" i="5"/>
  <c r="M4" i="5" s="1"/>
  <c r="B35" i="6" a="1"/>
  <c r="B35" i="6" s="1"/>
  <c r="B51" i="6" a="1"/>
  <c r="B51" i="6" s="1"/>
  <c r="B35" i="7" a="1"/>
  <c r="B35" i="7" s="1"/>
  <c r="B51" i="7" a="1"/>
  <c r="B51" i="7" s="1"/>
  <c r="B35" i="5" a="1"/>
  <c r="B35" i="5" s="1"/>
  <c r="B51" i="5" a="1"/>
  <c r="B51" i="5" s="1"/>
  <c r="M15" i="7"/>
  <c r="N15" i="7" s="1"/>
  <c r="L14" i="7"/>
  <c r="N14" i="7" s="1"/>
  <c r="M15" i="5"/>
  <c r="N15" i="5" s="1"/>
  <c r="L14" i="5"/>
  <c r="N14" i="5" s="1"/>
  <c r="M15" i="6"/>
  <c r="N15" i="6" s="1"/>
  <c r="L14" i="6"/>
  <c r="N14" i="6" s="1"/>
  <c r="A52" i="6"/>
  <c r="A36" i="6"/>
  <c r="A52" i="7"/>
  <c r="A36" i="7"/>
  <c r="A52" i="5"/>
  <c r="A36" i="5"/>
  <c r="N6" i="6" l="1"/>
  <c r="L6" i="6"/>
  <c r="M6" i="6" s="1"/>
  <c r="K6" i="6" a="1"/>
  <c r="K6" i="6" s="1"/>
  <c r="J6" i="6"/>
  <c r="G6" i="6"/>
  <c r="I7" i="6"/>
  <c r="Q3" i="7"/>
  <c r="R3" i="7" s="1"/>
  <c r="N4" i="7"/>
  <c r="Q4" i="7" s="1"/>
  <c r="R4" i="7" s="1"/>
  <c r="K5" i="7" a="1"/>
  <c r="K5" i="7" s="1"/>
  <c r="J5" i="7"/>
  <c r="G5" i="7"/>
  <c r="I6" i="7"/>
  <c r="L5" i="7"/>
  <c r="M5" i="7" s="1"/>
  <c r="N5" i="7"/>
  <c r="N4" i="5"/>
  <c r="Q4" i="5" s="1"/>
  <c r="R4" i="5" s="1"/>
  <c r="Q3" i="5"/>
  <c r="R3" i="5" s="1"/>
  <c r="Q5" i="5"/>
  <c r="R5" i="5" s="1"/>
  <c r="L5" i="5"/>
  <c r="M5" i="5" s="1"/>
  <c r="K5" i="5" a="1"/>
  <c r="K5" i="5" s="1"/>
  <c r="J6" i="5"/>
  <c r="N5" i="5"/>
  <c r="B36" i="5" a="1"/>
  <c r="B36" i="5" s="1"/>
  <c r="B52" i="7" a="1"/>
  <c r="B52" i="7" s="1"/>
  <c r="B36" i="7" a="1"/>
  <c r="B36" i="7" s="1"/>
  <c r="B52" i="5" a="1"/>
  <c r="B52" i="5" s="1"/>
  <c r="B52" i="6" a="1"/>
  <c r="B52" i="6" s="1"/>
  <c r="B36" i="6" a="1"/>
  <c r="B36" i="6" s="1"/>
  <c r="Q5" i="6"/>
  <c r="R5" i="6" s="1"/>
  <c r="Q5" i="7"/>
  <c r="R5" i="7" s="1"/>
  <c r="A53" i="6"/>
  <c r="A37" i="5"/>
  <c r="A53" i="7"/>
  <c r="A53" i="5"/>
  <c r="A37" i="7"/>
  <c r="A37" i="6"/>
  <c r="I8" i="6" l="1"/>
  <c r="N7" i="6"/>
  <c r="L7" i="6"/>
  <c r="M7" i="6" s="1"/>
  <c r="K7" i="6" a="1"/>
  <c r="K7" i="6" s="1"/>
  <c r="J7" i="6"/>
  <c r="G7" i="6"/>
  <c r="N6" i="7"/>
  <c r="L6" i="7"/>
  <c r="M6" i="7" s="1"/>
  <c r="K6" i="7" a="1"/>
  <c r="K6" i="7" s="1"/>
  <c r="I7" i="7"/>
  <c r="J6" i="7"/>
  <c r="G6" i="7"/>
  <c r="J7" i="5"/>
  <c r="Q6" i="5"/>
  <c r="R6" i="5" s="1"/>
  <c r="K6" i="5" a="1"/>
  <c r="K6" i="5" s="1"/>
  <c r="N6" i="5"/>
  <c r="L6" i="5"/>
  <c r="M6" i="5" s="1"/>
  <c r="B37" i="6" a="1"/>
  <c r="B37" i="6" s="1"/>
  <c r="B53" i="6" a="1"/>
  <c r="B53" i="6" s="1"/>
  <c r="B53" i="5" a="1"/>
  <c r="B53" i="5" s="1"/>
  <c r="B37" i="7" a="1"/>
  <c r="B37" i="7" s="1"/>
  <c r="B53" i="7" a="1"/>
  <c r="B53" i="7" s="1"/>
  <c r="B37" i="5" a="1"/>
  <c r="B37" i="5" s="1"/>
  <c r="Q6" i="7"/>
  <c r="R6" i="7" s="1"/>
  <c r="Q6" i="6"/>
  <c r="R6" i="6" s="1"/>
  <c r="A38" i="6"/>
  <c r="A38" i="7"/>
  <c r="A54" i="6"/>
  <c r="A54" i="7"/>
  <c r="A54" i="5"/>
  <c r="A38" i="5"/>
  <c r="K8" i="6" l="1" a="1"/>
  <c r="K8" i="6" s="1"/>
  <c r="J8" i="6"/>
  <c r="G8" i="6"/>
  <c r="I9" i="6"/>
  <c r="N8" i="6"/>
  <c r="L8" i="6"/>
  <c r="M8" i="6" s="1"/>
  <c r="I8" i="7"/>
  <c r="N7" i="7"/>
  <c r="J7" i="7"/>
  <c r="L7" i="7"/>
  <c r="M7" i="7" s="1"/>
  <c r="K7" i="7" a="1"/>
  <c r="K7" i="7" s="1"/>
  <c r="G7" i="7"/>
  <c r="N7" i="5"/>
  <c r="K7" i="5" a="1"/>
  <c r="K7" i="5" s="1"/>
  <c r="L7" i="5"/>
  <c r="M7" i="5" s="1"/>
  <c r="J8" i="5"/>
  <c r="Q7" i="5"/>
  <c r="R7" i="5" s="1"/>
  <c r="B38" i="7" a="1"/>
  <c r="B38" i="7" s="1"/>
  <c r="B54" i="5" a="1"/>
  <c r="B54" i="5" s="1"/>
  <c r="B38" i="5" a="1"/>
  <c r="B38" i="5" s="1"/>
  <c r="B54" i="7" a="1"/>
  <c r="B54" i="7" s="1"/>
  <c r="B54" i="6" a="1"/>
  <c r="B54" i="6" s="1"/>
  <c r="B38" i="6" a="1"/>
  <c r="B38" i="6" s="1"/>
  <c r="Q7" i="6"/>
  <c r="R7" i="6" s="1"/>
  <c r="Q7" i="7"/>
  <c r="R7" i="7" s="1"/>
  <c r="A39" i="5"/>
  <c r="A55" i="6"/>
  <c r="A39" i="6"/>
  <c r="A55" i="5"/>
  <c r="A55" i="7"/>
  <c r="A39" i="7"/>
  <c r="N9" i="6" l="1"/>
  <c r="L9" i="6"/>
  <c r="M9" i="6" s="1"/>
  <c r="K9" i="6" a="1"/>
  <c r="K9" i="6" s="1"/>
  <c r="J9" i="6"/>
  <c r="G9" i="6"/>
  <c r="I10" i="6"/>
  <c r="K8" i="7" a="1"/>
  <c r="K8" i="7" s="1"/>
  <c r="J8" i="7"/>
  <c r="G8" i="7"/>
  <c r="L8" i="7"/>
  <c r="M8" i="7" s="1"/>
  <c r="I9" i="7"/>
  <c r="N8" i="7"/>
  <c r="J9" i="5"/>
  <c r="N8" i="5"/>
  <c r="L8" i="5"/>
  <c r="M8" i="5" s="1"/>
  <c r="Q8" i="5"/>
  <c r="R8" i="5" s="1"/>
  <c r="K8" i="5" a="1"/>
  <c r="K8" i="5" s="1"/>
  <c r="B55" i="6" a="1"/>
  <c r="B55" i="6" s="1"/>
  <c r="B55" i="7" a="1"/>
  <c r="B55" i="7" s="1"/>
  <c r="B39" i="6" a="1"/>
  <c r="B39" i="6" s="1"/>
  <c r="B39" i="5" a="1"/>
  <c r="B39" i="5" s="1"/>
  <c r="B39" i="7" a="1"/>
  <c r="B39" i="7" s="1"/>
  <c r="B55" i="5" a="1"/>
  <c r="B55" i="5" s="1"/>
  <c r="Q8" i="6"/>
  <c r="R8" i="6" s="1"/>
  <c r="Q8" i="7"/>
  <c r="R8" i="7" s="1"/>
  <c r="A40" i="5"/>
  <c r="A56" i="5"/>
  <c r="A56" i="7"/>
  <c r="A40" i="6"/>
  <c r="A40" i="7"/>
  <c r="A56" i="6"/>
  <c r="I11" i="6" l="1"/>
  <c r="N10" i="6"/>
  <c r="L10" i="6"/>
  <c r="M10" i="6" s="1"/>
  <c r="K10" i="6" a="1"/>
  <c r="K10" i="6" s="1"/>
  <c r="J10" i="6"/>
  <c r="G10" i="6"/>
  <c r="N9" i="7"/>
  <c r="L9" i="7"/>
  <c r="M9" i="7" s="1"/>
  <c r="K9" i="7" a="1"/>
  <c r="K9" i="7" s="1"/>
  <c r="J9" i="7"/>
  <c r="G9" i="7"/>
  <c r="I10" i="7"/>
  <c r="L9" i="5"/>
  <c r="M9" i="5" s="1"/>
  <c r="K9" i="5" a="1"/>
  <c r="K9" i="5" s="1"/>
  <c r="Q9" i="5"/>
  <c r="N9" i="5"/>
  <c r="J10" i="5"/>
  <c r="B56" i="5" a="1"/>
  <c r="B56" i="5" s="1"/>
  <c r="B40" i="7" a="1"/>
  <c r="B40" i="7" s="1"/>
  <c r="B40" i="5" a="1"/>
  <c r="B40" i="5" s="1"/>
  <c r="B40" i="6" a="1"/>
  <c r="B40" i="6" s="1"/>
  <c r="B56" i="7" a="1"/>
  <c r="B56" i="7" s="1"/>
  <c r="B56" i="6" a="1"/>
  <c r="B56" i="6" s="1"/>
  <c r="Q9" i="7"/>
  <c r="Q9" i="6"/>
  <c r="A41" i="5"/>
  <c r="A41" i="7"/>
  <c r="A57" i="6"/>
  <c r="A41" i="6"/>
  <c r="A57" i="7"/>
  <c r="A57" i="5"/>
  <c r="K11" i="6" l="1" a="1"/>
  <c r="K11" i="6" s="1"/>
  <c r="J11" i="6"/>
  <c r="G11" i="6"/>
  <c r="I12" i="6"/>
  <c r="N11" i="6"/>
  <c r="L11" i="6"/>
  <c r="M11" i="6" s="1"/>
  <c r="I11" i="7"/>
  <c r="N10" i="7"/>
  <c r="L10" i="7"/>
  <c r="M10" i="7" s="1"/>
  <c r="J10" i="7"/>
  <c r="K10" i="7" a="1"/>
  <c r="K10" i="7" s="1"/>
  <c r="G10" i="7"/>
  <c r="L10" i="5"/>
  <c r="M10" i="5" s="1"/>
  <c r="Q10" i="5"/>
  <c r="K10" i="5" a="1"/>
  <c r="K10" i="5" s="1"/>
  <c r="N10" i="5"/>
  <c r="J11" i="5"/>
  <c r="B57" i="6" a="1"/>
  <c r="B57" i="6" s="1"/>
  <c r="B57" i="7" a="1"/>
  <c r="B57" i="7" s="1"/>
  <c r="B41" i="6" a="1"/>
  <c r="B41" i="6" s="1"/>
  <c r="B41" i="5" a="1"/>
  <c r="B41" i="5" s="1"/>
  <c r="B41" i="7" a="1"/>
  <c r="B41" i="7" s="1"/>
  <c r="B57" i="5" a="1"/>
  <c r="B57" i="5" s="1"/>
  <c r="Q10" i="7"/>
  <c r="Q10" i="6"/>
  <c r="A42" i="7"/>
  <c r="A58" i="5"/>
  <c r="A42" i="6"/>
  <c r="A42" i="5"/>
  <c r="A58" i="7"/>
  <c r="A58" i="6"/>
  <c r="N12" i="6" l="1"/>
  <c r="D7" i="6" s="1"/>
  <c r="L12" i="6"/>
  <c r="M12" i="6" s="1"/>
  <c r="K12" i="6" a="1"/>
  <c r="K12" i="6" s="1"/>
  <c r="J12" i="6"/>
  <c r="G12" i="6"/>
  <c r="K11" i="7" a="1"/>
  <c r="K11" i="7" s="1"/>
  <c r="J11" i="7"/>
  <c r="L11" i="7"/>
  <c r="M11" i="7" s="1"/>
  <c r="G11" i="7"/>
  <c r="I12" i="7"/>
  <c r="N11" i="7"/>
  <c r="J12" i="5"/>
  <c r="N11" i="5"/>
  <c r="K11" i="5" a="1"/>
  <c r="K11" i="5" s="1"/>
  <c r="L11" i="5"/>
  <c r="M11" i="5" s="1"/>
  <c r="Q11" i="5"/>
  <c r="B42" i="7" a="1"/>
  <c r="B42" i="7" s="1"/>
  <c r="B42" i="5" a="1"/>
  <c r="B42" i="5" s="1"/>
  <c r="B42" i="6" a="1"/>
  <c r="B42" i="6" s="1"/>
  <c r="B58" i="7" a="1"/>
  <c r="B58" i="7" s="1"/>
  <c r="B58" i="5" a="1"/>
  <c r="B58" i="5" s="1"/>
  <c r="B58" i="6" a="1"/>
  <c r="B58" i="6" s="1"/>
  <c r="Q11" i="7"/>
  <c r="Q11" i="6"/>
  <c r="A59" i="6"/>
  <c r="A43" i="5"/>
  <c r="A59" i="7"/>
  <c r="A43" i="6"/>
  <c r="A59" i="5"/>
  <c r="A43" i="7"/>
  <c r="N12" i="7" l="1"/>
  <c r="D7" i="7" s="1"/>
  <c r="L12" i="7"/>
  <c r="M12" i="7" s="1"/>
  <c r="K12" i="7" a="1"/>
  <c r="K12" i="7" s="1"/>
  <c r="J12" i="7"/>
  <c r="G12" i="7"/>
  <c r="Q12" i="5"/>
  <c r="N12" i="5"/>
  <c r="L12" i="5"/>
  <c r="M12" i="5" s="1"/>
  <c r="K12" i="5" a="1"/>
  <c r="K12" i="5" s="1"/>
  <c r="D8" i="5"/>
  <c r="B43" i="6" a="1"/>
  <c r="B43" i="6" s="1"/>
  <c r="B43" i="5" a="1"/>
  <c r="B43" i="5" s="1"/>
  <c r="B43" i="7" a="1"/>
  <c r="B43" i="7" s="1"/>
  <c r="B59" i="6" a="1"/>
  <c r="B59" i="6" s="1"/>
  <c r="B59" i="5" a="1"/>
  <c r="B59" i="5" s="1"/>
  <c r="B59" i="7" a="1"/>
  <c r="B59" i="7" s="1"/>
  <c r="Q12" i="7"/>
  <c r="D8" i="7"/>
  <c r="Q12" i="6"/>
  <c r="D8" i="6"/>
  <c r="A44" i="5"/>
  <c r="A60" i="6"/>
  <c r="A44" i="6"/>
  <c r="A60" i="7"/>
  <c r="A60" i="5"/>
  <c r="A44" i="7"/>
  <c r="D11" i="5" l="1"/>
  <c r="D7" i="5"/>
  <c r="D12" i="5"/>
  <c r="B44" i="5" a="1"/>
  <c r="B44" i="5" s="1"/>
  <c r="A45" i="5" s="1"/>
  <c r="B45" i="5" s="1"/>
  <c r="B44" i="6" a="1"/>
  <c r="B44" i="6" s="1"/>
  <c r="A45" i="6" s="1"/>
  <c r="B45" i="6" s="1"/>
  <c r="B60" i="7" a="1"/>
  <c r="B60" i="7" s="1"/>
  <c r="B60" i="5" a="1"/>
  <c r="B60" i="5" s="1"/>
  <c r="B60" i="6" a="1"/>
  <c r="B60" i="6" s="1"/>
  <c r="B44" i="7" a="1"/>
  <c r="B44" i="7" s="1"/>
  <c r="A45" i="7" s="1"/>
  <c r="B45" i="7" s="1"/>
  <c r="D11" i="7"/>
  <c r="D12" i="7"/>
  <c r="D14" i="7" s="1"/>
  <c r="W12" i="7" s="1"/>
  <c r="D11" i="6"/>
  <c r="D12" i="6"/>
  <c r="D14" i="6" s="1"/>
  <c r="W12" i="6" s="1"/>
  <c r="A61" i="7"/>
  <c r="A61" i="5"/>
  <c r="A61" i="6"/>
  <c r="D14" i="5" l="1"/>
  <c r="W12" i="5" s="1"/>
  <c r="B61" i="7" a="1"/>
  <c r="B61" i="7" s="1"/>
  <c r="B61" i="5" a="1"/>
  <c r="B61" i="5" s="1"/>
  <c r="B61" i="6" a="1"/>
  <c r="B61" i="6" s="1"/>
  <c r="A62" i="7"/>
  <c r="A62" i="6"/>
  <c r="A62" i="5"/>
  <c r="B62" i="6" l="1" a="1"/>
  <c r="B62" i="6" s="1"/>
  <c r="B62" i="5" a="1"/>
  <c r="B62" i="5" s="1"/>
  <c r="B62" i="7" a="1"/>
  <c r="B62" i="7" s="1"/>
  <c r="A63" i="7"/>
  <c r="A63" i="5"/>
  <c r="A63" i="6"/>
  <c r="B63" i="5" l="1" a="1"/>
  <c r="B63" i="5" s="1"/>
  <c r="B63" i="6" a="1"/>
  <c r="B63" i="6" s="1"/>
  <c r="B63" i="7" a="1"/>
  <c r="B63" i="7" s="1"/>
  <c r="A64" i="7"/>
  <c r="A64" i="6"/>
  <c r="A64" i="5"/>
  <c r="B64" i="6" l="1" a="1"/>
  <c r="B64" i="6" s="1"/>
  <c r="B64" i="7" a="1"/>
  <c r="B64" i="7" s="1"/>
  <c r="B64" i="5" a="1"/>
  <c r="B64" i="5" s="1"/>
  <c r="A65" i="7"/>
  <c r="A65" i="6"/>
  <c r="A65" i="5"/>
  <c r="B65" i="7" l="1" a="1"/>
  <c r="B65" i="7" s="1"/>
  <c r="A66" i="7" s="1"/>
  <c r="B66" i="7" s="1"/>
  <c r="B65" i="6" a="1"/>
  <c r="B65" i="6" s="1"/>
  <c r="A66" i="6" s="1"/>
  <c r="B66" i="6" s="1"/>
  <c r="B65" i="5" a="1"/>
  <c r="B65" i="5" s="1"/>
  <c r="A66" i="5" s="1"/>
  <c r="B66" i="5" s="1"/>
  <c r="C3" i="4"/>
  <c r="I205" i="4"/>
  <c r="P65" i="4"/>
  <c r="I209" i="4"/>
  <c r="I93" i="4"/>
  <c r="I47" i="4"/>
  <c r="P101" i="4"/>
  <c r="I132" i="4"/>
  <c r="P148" i="4"/>
  <c r="I11" i="4"/>
  <c r="I46" i="4"/>
  <c r="P197" i="4"/>
  <c r="P43" i="4"/>
  <c r="I40" i="4"/>
  <c r="P185" i="4"/>
  <c r="I69" i="4"/>
  <c r="P199" i="4"/>
  <c r="P70" i="4"/>
  <c r="I106" i="4"/>
  <c r="P78" i="4"/>
  <c r="I63" i="4"/>
  <c r="I41" i="4"/>
  <c r="I74" i="4"/>
  <c r="I61" i="4"/>
  <c r="P25" i="4"/>
  <c r="P195" i="4"/>
  <c r="P36" i="4"/>
  <c r="I55" i="4"/>
  <c r="P127" i="4"/>
  <c r="I213" i="4"/>
  <c r="P173" i="4"/>
  <c r="I124" i="4"/>
  <c r="I162" i="4"/>
  <c r="I107" i="4"/>
  <c r="I134" i="4"/>
  <c r="P147" i="4"/>
  <c r="P217" i="4"/>
  <c r="I182" i="4"/>
  <c r="I104" i="4"/>
  <c r="I73" i="4"/>
  <c r="P100" i="4"/>
  <c r="P87" i="4"/>
  <c r="P41" i="4"/>
  <c r="I44" i="4"/>
  <c r="P7" i="4"/>
  <c r="P27" i="4"/>
  <c r="I101" i="4"/>
  <c r="I166" i="4"/>
  <c r="I210" i="4"/>
  <c r="P159" i="4"/>
  <c r="P46" i="4"/>
  <c r="I180" i="4"/>
  <c r="P193" i="4"/>
  <c r="I118" i="4"/>
  <c r="I156" i="4"/>
  <c r="I97" i="4"/>
  <c r="P140" i="4"/>
  <c r="I103" i="4"/>
  <c r="D11" i="4"/>
  <c r="P107" i="4"/>
  <c r="I195" i="4"/>
  <c r="P88" i="4"/>
  <c r="P189" i="4"/>
  <c r="I189" i="4"/>
  <c r="P141" i="4"/>
  <c r="D6" i="4"/>
  <c r="P72" i="4"/>
  <c r="I141" i="4"/>
  <c r="P211" i="4"/>
  <c r="P77" i="4"/>
  <c r="I203" i="4"/>
  <c r="I83" i="4"/>
  <c r="P161" i="4"/>
  <c r="P129" i="4"/>
  <c r="P68" i="4"/>
  <c r="I59" i="4"/>
  <c r="P138" i="4"/>
  <c r="P209" i="4"/>
  <c r="P170" i="4"/>
  <c r="P205" i="4"/>
  <c r="P82" i="4"/>
  <c r="I27" i="4"/>
  <c r="I108" i="4"/>
  <c r="I135" i="4"/>
  <c r="P131" i="4"/>
  <c r="I58" i="4"/>
  <c r="P90" i="4"/>
  <c r="P154" i="4"/>
  <c r="I165" i="4"/>
  <c r="I215" i="4"/>
  <c r="I82" i="4"/>
  <c r="I99" i="4"/>
  <c r="P54" i="4"/>
  <c r="P126" i="4"/>
  <c r="P4" i="4"/>
  <c r="I42" i="4"/>
  <c r="I34" i="4"/>
  <c r="P57" i="4"/>
  <c r="P142" i="4"/>
  <c r="P39" i="4"/>
  <c r="I192" i="4"/>
  <c r="I22" i="4"/>
  <c r="P53" i="4"/>
  <c r="I84" i="4"/>
  <c r="I138" i="4"/>
  <c r="I26" i="4"/>
  <c r="P182" i="4"/>
  <c r="I147" i="4"/>
  <c r="P60" i="4"/>
  <c r="I23" i="4"/>
  <c r="P115" i="4"/>
  <c r="P64" i="4"/>
  <c r="P89" i="4"/>
  <c r="I4" i="4"/>
  <c r="P213" i="4"/>
  <c r="I199" i="4"/>
  <c r="I89" i="4"/>
  <c r="P134" i="4"/>
  <c r="P208" i="4"/>
  <c r="P112" i="4"/>
  <c r="P128" i="4"/>
  <c r="I6" i="4"/>
  <c r="P66" i="4"/>
  <c r="P20" i="4"/>
  <c r="I57" i="4"/>
  <c r="I9" i="4"/>
  <c r="I157" i="4"/>
  <c r="P117" i="4"/>
  <c r="P201" i="4"/>
  <c r="I163" i="4"/>
  <c r="P165" i="4"/>
  <c r="I137" i="4"/>
  <c r="P37" i="4"/>
  <c r="P19" i="4"/>
  <c r="I176" i="4"/>
  <c r="P116" i="4"/>
  <c r="P11" i="4"/>
  <c r="P180" i="4"/>
  <c r="I80" i="4"/>
  <c r="P139" i="4"/>
  <c r="P62" i="4"/>
  <c r="P192" i="4"/>
  <c r="P136" i="4"/>
  <c r="P186" i="4"/>
  <c r="P119" i="4"/>
  <c r="P108" i="4"/>
  <c r="P216" i="4"/>
  <c r="I214" i="4"/>
  <c r="I211" i="4"/>
  <c r="I30" i="4"/>
  <c r="P106" i="4"/>
  <c r="I154" i="4"/>
  <c r="P178" i="4"/>
  <c r="I146" i="4"/>
  <c r="I145" i="4"/>
  <c r="P84" i="4"/>
  <c r="I110" i="4"/>
  <c r="P6" i="4"/>
  <c r="I7" i="4"/>
  <c r="P176" i="4"/>
  <c r="I24" i="4"/>
  <c r="I131" i="4"/>
  <c r="P122" i="4"/>
  <c r="P162" i="4"/>
  <c r="P166" i="4"/>
  <c r="I111" i="4"/>
  <c r="P79" i="4"/>
  <c r="I174" i="4"/>
  <c r="I158" i="4"/>
  <c r="P174" i="4"/>
  <c r="P49" i="4"/>
  <c r="P184" i="4"/>
  <c r="I19" i="4"/>
  <c r="P218" i="4"/>
  <c r="I88" i="4"/>
  <c r="I185" i="4"/>
  <c r="I43" i="4"/>
  <c r="I31" i="4"/>
  <c r="I177" i="4"/>
  <c r="I54" i="4"/>
  <c r="P67" i="4"/>
  <c r="P196" i="4"/>
  <c r="I206" i="4"/>
  <c r="P113" i="4"/>
  <c r="P204" i="4"/>
  <c r="P35" i="4"/>
  <c r="I81" i="4"/>
  <c r="P155" i="4"/>
  <c r="I38" i="4"/>
  <c r="I208" i="4"/>
  <c r="P52" i="4"/>
  <c r="P50" i="4"/>
  <c r="I64" i="4"/>
  <c r="I35" i="4"/>
  <c r="I190" i="4"/>
  <c r="P167" i="4"/>
  <c r="P45" i="4"/>
  <c r="P109" i="4"/>
  <c r="I144" i="4"/>
  <c r="P22" i="4"/>
  <c r="P202" i="4"/>
  <c r="I116" i="4"/>
  <c r="I168" i="4"/>
  <c r="I96" i="4"/>
  <c r="I100" i="4"/>
  <c r="P215" i="4"/>
  <c r="I207" i="4"/>
  <c r="P14" i="4"/>
  <c r="I98" i="4"/>
  <c r="P81" i="4"/>
  <c r="I94" i="4"/>
  <c r="P130" i="4"/>
  <c r="P104" i="4"/>
  <c r="I75" i="4"/>
  <c r="I113" i="4"/>
  <c r="I204" i="4"/>
  <c r="P156" i="4"/>
  <c r="P135" i="4"/>
  <c r="I200" i="4"/>
  <c r="P24" i="4"/>
  <c r="I187" i="4"/>
  <c r="P150" i="4"/>
  <c r="I12" i="4"/>
  <c r="P5" i="4"/>
  <c r="P17" i="4" a="1"/>
  <c r="P214" i="4"/>
  <c r="P58" i="4"/>
  <c r="D7" i="4"/>
  <c r="P86" i="4"/>
  <c r="P73" i="4"/>
  <c r="P13" i="4"/>
  <c r="I114" i="4"/>
  <c r="P158" i="4"/>
  <c r="P125" i="4"/>
  <c r="I125" i="4"/>
  <c r="I136" i="4"/>
  <c r="P111" i="4"/>
  <c r="I160" i="4"/>
  <c r="P16" i="4" a="1"/>
  <c r="I14" i="4"/>
  <c r="P56" i="4"/>
  <c r="I92" i="4"/>
  <c r="P198" i="4"/>
  <c r="I5" i="4"/>
  <c r="P96" i="4"/>
  <c r="I33" i="4"/>
  <c r="I117" i="4"/>
  <c r="D9" i="4"/>
  <c r="P31" i="4"/>
  <c r="I159" i="4"/>
  <c r="I52" i="4"/>
  <c r="I128" i="4"/>
  <c r="I123" i="4"/>
  <c r="P121" i="4"/>
  <c r="I66" i="4"/>
  <c r="P190" i="4"/>
  <c r="P160" i="4"/>
  <c r="I178" i="4"/>
  <c r="P8" i="4"/>
  <c r="P102" i="4"/>
  <c r="P183" i="4"/>
  <c r="D10" i="4"/>
  <c r="P169" i="4"/>
  <c r="P85" i="4"/>
  <c r="I173" i="4"/>
  <c r="I28" i="4"/>
  <c r="P21" i="4"/>
  <c r="I216" i="4"/>
  <c r="I143" i="4"/>
  <c r="I184" i="4"/>
  <c r="P92" i="4"/>
  <c r="I139" i="4"/>
  <c r="I60" i="4"/>
  <c r="P9" i="4"/>
  <c r="P26" i="4"/>
  <c r="I171" i="4"/>
  <c r="P74" i="4"/>
  <c r="I121" i="4"/>
  <c r="P40" i="4"/>
  <c r="I105" i="4"/>
  <c r="I13" i="4"/>
  <c r="I212" i="4"/>
  <c r="P210" i="4"/>
  <c r="P137" i="4"/>
  <c r="I72" i="4"/>
  <c r="I153" i="4"/>
  <c r="I78" i="4"/>
  <c r="I122" i="4"/>
  <c r="P124" i="4"/>
  <c r="P105" i="4"/>
  <c r="P163" i="4"/>
  <c r="I51" i="4"/>
  <c r="I90" i="4"/>
  <c r="P38" i="4"/>
  <c r="P206" i="4"/>
  <c r="I8" i="4"/>
  <c r="P171" i="4"/>
  <c r="I151" i="4"/>
  <c r="I62" i="4"/>
  <c r="P95" i="4"/>
  <c r="I201" i="4"/>
  <c r="I140" i="4"/>
  <c r="P187" i="4"/>
  <c r="P133" i="4"/>
  <c r="P194" i="4"/>
  <c r="P143" i="4"/>
  <c r="I39" i="4"/>
  <c r="P55" i="4"/>
  <c r="P42" i="4"/>
  <c r="I45" i="4"/>
  <c r="I191" i="4"/>
  <c r="I86" i="4"/>
  <c r="I50" i="4"/>
  <c r="P188" i="4"/>
  <c r="I119" i="4"/>
  <c r="D12" i="4"/>
  <c r="I167" i="4"/>
  <c r="I53" i="4"/>
  <c r="P10" i="4"/>
  <c r="I95" i="4"/>
  <c r="I179" i="4"/>
  <c r="I49" i="4"/>
  <c r="P191" i="4"/>
  <c r="P44" i="4"/>
  <c r="I142" i="4"/>
  <c r="P149" i="4"/>
  <c r="I194" i="4"/>
  <c r="I202" i="4"/>
  <c r="I10" i="4"/>
  <c r="I181" i="4"/>
  <c r="P33" i="4"/>
  <c r="I186" i="4"/>
  <c r="I198" i="4"/>
  <c r="I20" i="4"/>
  <c r="I161" i="4"/>
  <c r="P71" i="4"/>
  <c r="I71" i="4"/>
  <c r="I197" i="4"/>
  <c r="P12" i="4"/>
  <c r="P29" i="4"/>
  <c r="I193" i="4"/>
  <c r="P32" i="4"/>
  <c r="I164" i="4"/>
  <c r="P76" i="4"/>
  <c r="I148" i="4"/>
  <c r="I218" i="4"/>
  <c r="P103" i="4"/>
  <c r="I152" i="4"/>
  <c r="P47" i="4"/>
  <c r="P69" i="4"/>
  <c r="P146" i="4"/>
  <c r="P80" i="4"/>
  <c r="P144" i="4"/>
  <c r="I150" i="4"/>
  <c r="P203" i="4"/>
  <c r="P181" i="4"/>
  <c r="I21" i="4"/>
  <c r="I77" i="4"/>
  <c r="P172" i="4"/>
  <c r="I65" i="4"/>
  <c r="I67" i="4"/>
  <c r="P51" i="4"/>
  <c r="I48" i="4"/>
  <c r="P61" i="4"/>
  <c r="P99" i="4"/>
  <c r="P75" i="4"/>
  <c r="I87" i="4"/>
  <c r="P151" i="4"/>
  <c r="I25" i="4"/>
  <c r="I76" i="4"/>
  <c r="P83" i="4"/>
  <c r="I170" i="4"/>
  <c r="P200" i="4"/>
  <c r="P175" i="4"/>
  <c r="P118" i="4"/>
  <c r="I56" i="4"/>
  <c r="I70" i="4"/>
  <c r="P123" i="4"/>
  <c r="P63" i="4"/>
  <c r="P34" i="4"/>
  <c r="I85" i="4"/>
  <c r="I36" i="4"/>
  <c r="I183" i="4"/>
  <c r="P207" i="4"/>
  <c r="I112" i="4"/>
  <c r="P179" i="4"/>
  <c r="I175" i="4"/>
  <c r="I79" i="4"/>
  <c r="I32" i="4"/>
  <c r="I196" i="4"/>
  <c r="P157" i="4"/>
  <c r="P145" i="4"/>
  <c r="I217" i="4"/>
  <c r="P94" i="4"/>
  <c r="I172" i="4"/>
  <c r="I130" i="4"/>
  <c r="I120" i="4"/>
  <c r="P97" i="4"/>
  <c r="I129" i="4"/>
  <c r="P164" i="4"/>
  <c r="P28" i="4"/>
  <c r="P59" i="4"/>
  <c r="P153" i="4"/>
  <c r="I149" i="4"/>
  <c r="I127" i="4"/>
  <c r="P114" i="4"/>
  <c r="P152" i="4"/>
  <c r="I126" i="4"/>
  <c r="P168" i="4"/>
  <c r="D5" i="4"/>
  <c r="I155" i="4"/>
  <c r="I91" i="4"/>
  <c r="I169" i="4"/>
  <c r="I188" i="4"/>
  <c r="I133" i="4"/>
  <c r="I115" i="4"/>
  <c r="P110" i="4"/>
  <c r="P48" i="4"/>
  <c r="I37" i="4"/>
  <c r="I29" i="4"/>
  <c r="P23" i="4"/>
  <c r="I102" i="4"/>
  <c r="I109" i="4"/>
  <c r="P30" i="4"/>
  <c r="P177" i="4"/>
  <c r="I68" i="4"/>
  <c r="P132" i="4"/>
  <c r="P93" i="4"/>
  <c r="P212" i="4"/>
  <c r="P120" i="4"/>
  <c r="P91" i="4"/>
  <c r="P98" i="4"/>
  <c r="N6" i="4" l="1"/>
  <c r="C12" i="9"/>
  <c r="C9" i="9"/>
  <c r="C10" i="9"/>
  <c r="L34" i="4"/>
  <c r="J34" i="4"/>
  <c r="K34" i="4"/>
  <c r="G34" i="4"/>
  <c r="H34" i="4"/>
  <c r="N34" i="4"/>
  <c r="S34" i="4"/>
  <c r="R34" i="4"/>
  <c r="Q34" i="4"/>
  <c r="O34" i="4"/>
  <c r="C11" i="9"/>
  <c r="P16" i="4"/>
  <c r="P17" i="4"/>
  <c r="O155" i="4"/>
  <c r="R155" i="4"/>
  <c r="N155" i="4"/>
  <c r="S155" i="4"/>
  <c r="Q155" i="4"/>
  <c r="J154" i="4"/>
  <c r="K154" i="4"/>
  <c r="H154" i="4"/>
  <c r="L154" i="4"/>
  <c r="G154" i="4"/>
  <c r="K88" i="4"/>
  <c r="L88" i="4"/>
  <c r="H88" i="4"/>
  <c r="G88" i="4"/>
  <c r="J88" i="4"/>
  <c r="K65" i="4"/>
  <c r="L65" i="4"/>
  <c r="H65" i="4"/>
  <c r="G65" i="4"/>
  <c r="J65" i="4"/>
  <c r="Q29" i="4"/>
  <c r="N29" i="4"/>
  <c r="S125" i="4"/>
  <c r="R125" i="4"/>
  <c r="N125" i="4"/>
  <c r="Q125" i="4"/>
  <c r="O125" i="4"/>
  <c r="R198" i="4"/>
  <c r="O198" i="4"/>
  <c r="Q198" i="4"/>
  <c r="S198" i="4"/>
  <c r="N198" i="4"/>
  <c r="R55" i="4"/>
  <c r="O55" i="4"/>
  <c r="S55" i="4"/>
  <c r="Q55" i="4"/>
  <c r="N55" i="4"/>
  <c r="H133" i="4"/>
  <c r="K133" i="4"/>
  <c r="G133" i="4"/>
  <c r="J133" i="4"/>
  <c r="L133" i="4"/>
  <c r="S39" i="4"/>
  <c r="R39" i="4"/>
  <c r="Q39" i="4"/>
  <c r="N39" i="4"/>
  <c r="O39" i="4"/>
  <c r="Q160" i="4"/>
  <c r="S160" i="4"/>
  <c r="R160" i="4"/>
  <c r="O160" i="4"/>
  <c r="N160" i="4"/>
  <c r="H165" i="4"/>
  <c r="K165" i="4"/>
  <c r="G165" i="4"/>
  <c r="L165" i="4"/>
  <c r="J165" i="4"/>
  <c r="O150" i="4"/>
  <c r="S150" i="4"/>
  <c r="R150" i="4"/>
  <c r="N150" i="4"/>
  <c r="Q150" i="4"/>
  <c r="N57" i="4"/>
  <c r="R57" i="4"/>
  <c r="S57" i="4"/>
  <c r="O57" i="4"/>
  <c r="Q57" i="4"/>
  <c r="J4" i="4"/>
  <c r="G4" i="4"/>
  <c r="K80" i="4"/>
  <c r="L80" i="4"/>
  <c r="G80" i="4"/>
  <c r="H80" i="4"/>
  <c r="J80" i="4"/>
  <c r="J26" i="4"/>
  <c r="G26" i="4"/>
  <c r="J31" i="4"/>
  <c r="G31" i="4"/>
  <c r="G190" i="4"/>
  <c r="L190" i="4"/>
  <c r="J190" i="4"/>
  <c r="K190" i="4"/>
  <c r="H190" i="4"/>
  <c r="R165" i="4"/>
  <c r="N165" i="4"/>
  <c r="Q165" i="4"/>
  <c r="S165" i="4"/>
  <c r="O165" i="4"/>
  <c r="R211" i="4"/>
  <c r="S211" i="4"/>
  <c r="O211" i="4"/>
  <c r="N211" i="4"/>
  <c r="Q211" i="4"/>
  <c r="J57" i="4"/>
  <c r="H57" i="4"/>
  <c r="L57" i="4"/>
  <c r="G57" i="4"/>
  <c r="K57" i="4"/>
  <c r="K56" i="4"/>
  <c r="L56" i="4"/>
  <c r="G56" i="4"/>
  <c r="J56" i="4"/>
  <c r="H56" i="4"/>
  <c r="O212" i="4"/>
  <c r="R212" i="4"/>
  <c r="S212" i="4"/>
  <c r="N212" i="4"/>
  <c r="Q212" i="4"/>
  <c r="R68" i="4"/>
  <c r="O68" i="4"/>
  <c r="Q68" i="4"/>
  <c r="N68" i="4"/>
  <c r="S68" i="4"/>
  <c r="O134" i="4"/>
  <c r="Q134" i="4"/>
  <c r="N134" i="4"/>
  <c r="R134" i="4"/>
  <c r="S134" i="4"/>
  <c r="R186" i="4"/>
  <c r="O186" i="4"/>
  <c r="N186" i="4"/>
  <c r="S186" i="4"/>
  <c r="Q186" i="4"/>
  <c r="O38" i="4"/>
  <c r="R38" i="4"/>
  <c r="S38" i="4"/>
  <c r="Q38" i="4"/>
  <c r="N38" i="4"/>
  <c r="Q135" i="4"/>
  <c r="R135" i="4"/>
  <c r="N135" i="4"/>
  <c r="O135" i="4"/>
  <c r="S135" i="4"/>
  <c r="J106" i="4"/>
  <c r="L106" i="4"/>
  <c r="G106" i="4"/>
  <c r="K106" i="4"/>
  <c r="H106" i="4"/>
  <c r="R213" i="4"/>
  <c r="N213" i="4"/>
  <c r="O213" i="4"/>
  <c r="Q213" i="4"/>
  <c r="S213" i="4"/>
  <c r="N183" i="4"/>
  <c r="O183" i="4"/>
  <c r="R183" i="4"/>
  <c r="Q183" i="4"/>
  <c r="S183" i="4"/>
  <c r="K77" i="4"/>
  <c r="J77" i="4"/>
  <c r="G77" i="4"/>
  <c r="L77" i="4"/>
  <c r="H77" i="4"/>
  <c r="H168" i="4"/>
  <c r="L168" i="4"/>
  <c r="G168" i="4"/>
  <c r="K168" i="4"/>
  <c r="J168" i="4"/>
  <c r="K100" i="4"/>
  <c r="H100" i="4"/>
  <c r="L100" i="4"/>
  <c r="G100" i="4"/>
  <c r="J100" i="4"/>
  <c r="H127" i="4"/>
  <c r="L127" i="4"/>
  <c r="K127" i="4"/>
  <c r="G127" i="4"/>
  <c r="J127" i="4"/>
  <c r="R147" i="4"/>
  <c r="S147" i="4"/>
  <c r="N147" i="4"/>
  <c r="O147" i="4"/>
  <c r="Q147" i="4"/>
  <c r="R110" i="4"/>
  <c r="N110" i="4"/>
  <c r="O110" i="4"/>
  <c r="S110" i="4"/>
  <c r="Q110" i="4"/>
  <c r="K71" i="4"/>
  <c r="H71" i="4"/>
  <c r="L71" i="4"/>
  <c r="G71" i="4"/>
  <c r="J71" i="4"/>
  <c r="H135" i="4"/>
  <c r="K135" i="4"/>
  <c r="L135" i="4"/>
  <c r="J135" i="4"/>
  <c r="G135" i="4"/>
  <c r="H208" i="4"/>
  <c r="J208" i="4"/>
  <c r="G208" i="4"/>
  <c r="K208" i="4"/>
  <c r="L208" i="4"/>
  <c r="Q89" i="4"/>
  <c r="R89" i="4"/>
  <c r="N89" i="4"/>
  <c r="S89" i="4"/>
  <c r="O89" i="4"/>
  <c r="Q87" i="4"/>
  <c r="R87" i="4"/>
  <c r="N87" i="4"/>
  <c r="O87" i="4"/>
  <c r="S87" i="4"/>
  <c r="H112" i="4"/>
  <c r="J112" i="4"/>
  <c r="G112" i="4"/>
  <c r="L112" i="4"/>
  <c r="K112" i="4"/>
  <c r="S175" i="4"/>
  <c r="N175" i="4"/>
  <c r="Q175" i="4"/>
  <c r="R175" i="4"/>
  <c r="O175" i="4"/>
  <c r="H83" i="4"/>
  <c r="L83" i="4"/>
  <c r="G83" i="4"/>
  <c r="J83" i="4"/>
  <c r="K83" i="4"/>
  <c r="S218" i="4"/>
  <c r="R218" i="4"/>
  <c r="O218" i="4"/>
  <c r="N218" i="4"/>
  <c r="Q218" i="4"/>
  <c r="J94" i="4"/>
  <c r="H94" i="4"/>
  <c r="K94" i="4"/>
  <c r="G94" i="4"/>
  <c r="L94" i="4"/>
  <c r="S94" i="4"/>
  <c r="N94" i="4"/>
  <c r="Q94" i="4"/>
  <c r="O94" i="4"/>
  <c r="R94" i="4"/>
  <c r="L201" i="4"/>
  <c r="G201" i="4"/>
  <c r="K201" i="4"/>
  <c r="J201" i="4"/>
  <c r="H201" i="4"/>
  <c r="K136" i="4"/>
  <c r="L136" i="4"/>
  <c r="G136" i="4"/>
  <c r="J136" i="4"/>
  <c r="H136" i="4"/>
  <c r="R158" i="4"/>
  <c r="O158" i="4"/>
  <c r="N158" i="4"/>
  <c r="Q158" i="4"/>
  <c r="S158" i="4"/>
  <c r="L215" i="4"/>
  <c r="K215" i="4"/>
  <c r="G215" i="4"/>
  <c r="J215" i="4"/>
  <c r="H215" i="4"/>
  <c r="Q41" i="4"/>
  <c r="N41" i="4"/>
  <c r="O41" i="4"/>
  <c r="S41" i="4"/>
  <c r="R41" i="4"/>
  <c r="G187" i="4"/>
  <c r="K187" i="4"/>
  <c r="L187" i="4"/>
  <c r="J187" i="4"/>
  <c r="H187" i="4"/>
  <c r="S195" i="4"/>
  <c r="O195" i="4"/>
  <c r="R195" i="4"/>
  <c r="N195" i="4"/>
  <c r="Q195" i="4"/>
  <c r="L199" i="4"/>
  <c r="K199" i="4"/>
  <c r="G199" i="4"/>
  <c r="H199" i="4"/>
  <c r="J199" i="4"/>
  <c r="S56" i="4"/>
  <c r="O56" i="4"/>
  <c r="R56" i="4"/>
  <c r="Q56" i="4"/>
  <c r="N56" i="4"/>
  <c r="G25" i="4"/>
  <c r="J25" i="4"/>
  <c r="G22" i="4"/>
  <c r="J22" i="4"/>
  <c r="S216" i="4"/>
  <c r="N216" i="4"/>
  <c r="O216" i="4"/>
  <c r="R216" i="4"/>
  <c r="Q216" i="4"/>
  <c r="H218" i="4"/>
  <c r="L218" i="4"/>
  <c r="K218" i="4"/>
  <c r="G218" i="4"/>
  <c r="J218" i="4"/>
  <c r="H200" i="4"/>
  <c r="K200" i="4"/>
  <c r="G200" i="4"/>
  <c r="L200" i="4"/>
  <c r="J200" i="4"/>
  <c r="K188" i="4"/>
  <c r="L188" i="4"/>
  <c r="H188" i="4"/>
  <c r="J188" i="4"/>
  <c r="G188" i="4"/>
  <c r="K161" i="4"/>
  <c r="L161" i="4"/>
  <c r="H161" i="4"/>
  <c r="J161" i="4"/>
  <c r="G161" i="4"/>
  <c r="H197" i="4"/>
  <c r="L197" i="4"/>
  <c r="K197" i="4"/>
  <c r="G197" i="4"/>
  <c r="J197" i="4"/>
  <c r="H204" i="4"/>
  <c r="L204" i="4"/>
  <c r="K204" i="4"/>
  <c r="G204" i="4"/>
  <c r="J204" i="4"/>
  <c r="R192" i="4"/>
  <c r="N192" i="4"/>
  <c r="O192" i="4"/>
  <c r="S192" i="4"/>
  <c r="Q192" i="4"/>
  <c r="R215" i="4"/>
  <c r="N215" i="4"/>
  <c r="O215" i="4"/>
  <c r="S215" i="4"/>
  <c r="Q215" i="4"/>
  <c r="R161" i="4"/>
  <c r="O161" i="4"/>
  <c r="N161" i="4"/>
  <c r="S161" i="4"/>
  <c r="Q161" i="4"/>
  <c r="R189" i="4"/>
  <c r="N189" i="4"/>
  <c r="O189" i="4"/>
  <c r="S189" i="4"/>
  <c r="Q189" i="4"/>
  <c r="L170" i="4"/>
  <c r="K170" i="4"/>
  <c r="H170" i="4"/>
  <c r="G170" i="4"/>
  <c r="J170" i="4"/>
  <c r="Q131" i="4"/>
  <c r="S131" i="4"/>
  <c r="R131" i="4"/>
  <c r="O131" i="4"/>
  <c r="N131" i="4"/>
  <c r="L113" i="4"/>
  <c r="G113" i="4"/>
  <c r="K113" i="4"/>
  <c r="H113" i="4"/>
  <c r="J113" i="4"/>
  <c r="K101" i="4"/>
  <c r="H101" i="4"/>
  <c r="G101" i="4"/>
  <c r="L101" i="4"/>
  <c r="J101" i="4"/>
  <c r="H95" i="4"/>
  <c r="K95" i="4"/>
  <c r="G95" i="4"/>
  <c r="L95" i="4"/>
  <c r="J95" i="4"/>
  <c r="H164" i="4"/>
  <c r="L164" i="4"/>
  <c r="G164" i="4"/>
  <c r="K164" i="4"/>
  <c r="J164" i="4"/>
  <c r="H174" i="4"/>
  <c r="K174" i="4"/>
  <c r="G174" i="4"/>
  <c r="L174" i="4"/>
  <c r="J174" i="4"/>
  <c r="R153" i="4"/>
  <c r="O153" i="4"/>
  <c r="S153" i="4"/>
  <c r="N153" i="4"/>
  <c r="Q153" i="4"/>
  <c r="K117" i="4"/>
  <c r="H117" i="4"/>
  <c r="L117" i="4"/>
  <c r="G117" i="4"/>
  <c r="J117" i="4"/>
  <c r="Q141" i="4"/>
  <c r="O141" i="4"/>
  <c r="R141" i="4"/>
  <c r="S141" i="4"/>
  <c r="N141" i="4"/>
  <c r="H160" i="4"/>
  <c r="L160" i="4"/>
  <c r="G160" i="4"/>
  <c r="K160" i="4"/>
  <c r="J160" i="4"/>
  <c r="K131" i="4"/>
  <c r="H131" i="4"/>
  <c r="L131" i="4"/>
  <c r="G131" i="4"/>
  <c r="J131" i="4"/>
  <c r="Q168" i="4"/>
  <c r="S168" i="4"/>
  <c r="O168" i="4"/>
  <c r="R168" i="4"/>
  <c r="N168" i="4"/>
  <c r="H132" i="4"/>
  <c r="G132" i="4"/>
  <c r="K132" i="4"/>
  <c r="L132" i="4"/>
  <c r="J132" i="4"/>
  <c r="H140" i="4"/>
  <c r="L140" i="4"/>
  <c r="G140" i="4"/>
  <c r="K140" i="4"/>
  <c r="J140" i="4"/>
  <c r="Q164" i="4"/>
  <c r="R164" i="4"/>
  <c r="O164" i="4"/>
  <c r="S164" i="4"/>
  <c r="N164" i="4"/>
  <c r="K202" i="4"/>
  <c r="H202" i="4"/>
  <c r="L202" i="4"/>
  <c r="J202" i="4"/>
  <c r="G202" i="4"/>
  <c r="S100" i="4"/>
  <c r="O100" i="4"/>
  <c r="R100" i="4"/>
  <c r="N100" i="4"/>
  <c r="Q100" i="4"/>
  <c r="H120" i="4"/>
  <c r="K120" i="4"/>
  <c r="L120" i="4"/>
  <c r="G120" i="4"/>
  <c r="J120" i="4"/>
  <c r="H92" i="4"/>
  <c r="L92" i="4"/>
  <c r="K92" i="4"/>
  <c r="G92" i="4"/>
  <c r="J92" i="4"/>
  <c r="R90" i="4"/>
  <c r="N90" i="4"/>
  <c r="O90" i="4"/>
  <c r="S90" i="4"/>
  <c r="Q90" i="4"/>
  <c r="H66" i="4"/>
  <c r="K66" i="4"/>
  <c r="L66" i="4"/>
  <c r="G66" i="4"/>
  <c r="J66" i="4"/>
  <c r="S109" i="4"/>
  <c r="N109" i="4"/>
  <c r="R109" i="4"/>
  <c r="O109" i="4"/>
  <c r="Q109" i="4"/>
  <c r="R97" i="4"/>
  <c r="S97" i="4"/>
  <c r="O97" i="4"/>
  <c r="N97" i="4"/>
  <c r="Q97" i="4"/>
  <c r="S91" i="4"/>
  <c r="N91" i="4"/>
  <c r="O91" i="4"/>
  <c r="R91" i="4"/>
  <c r="Q91" i="4"/>
  <c r="S83" i="4"/>
  <c r="O83" i="4"/>
  <c r="Q83" i="4"/>
  <c r="R83" i="4"/>
  <c r="N83" i="4"/>
  <c r="R7" i="4"/>
  <c r="Q7" i="4"/>
  <c r="N7" i="4"/>
  <c r="S7" i="4"/>
  <c r="S44" i="4"/>
  <c r="O44" i="4"/>
  <c r="Q44" i="4"/>
  <c r="R44" i="4"/>
  <c r="N44" i="4"/>
  <c r="G32" i="4"/>
  <c r="J32" i="4"/>
  <c r="O58" i="4"/>
  <c r="S58" i="4"/>
  <c r="R58" i="4"/>
  <c r="Q58" i="4"/>
  <c r="N58" i="4"/>
  <c r="L14" i="4"/>
  <c r="G14" i="4"/>
  <c r="J14" i="4"/>
  <c r="K14" i="4"/>
  <c r="Q95" i="4"/>
  <c r="S95" i="4"/>
  <c r="R95" i="4"/>
  <c r="O95" i="4"/>
  <c r="N95" i="4"/>
  <c r="K41" i="4"/>
  <c r="H41" i="4"/>
  <c r="G41" i="4"/>
  <c r="L41" i="4"/>
  <c r="J41" i="4"/>
  <c r="Q26" i="4"/>
  <c r="N26" i="4"/>
  <c r="G7" i="4"/>
  <c r="K7" i="4"/>
  <c r="L7" i="4"/>
  <c r="J7" i="4"/>
  <c r="S42" i="4"/>
  <c r="Q42" i="4"/>
  <c r="R42" i="4"/>
  <c r="O42" i="4"/>
  <c r="N42" i="4"/>
  <c r="G8" i="4"/>
  <c r="L8" i="4"/>
  <c r="K8" i="4"/>
  <c r="J8" i="4"/>
  <c r="H42" i="4"/>
  <c r="L42" i="4"/>
  <c r="K42" i="4"/>
  <c r="G42" i="4"/>
  <c r="J42" i="4"/>
  <c r="Q27" i="4"/>
  <c r="N27" i="4"/>
  <c r="R66" i="4"/>
  <c r="O66" i="4"/>
  <c r="S66" i="4"/>
  <c r="Q66" i="4"/>
  <c r="N66" i="4"/>
  <c r="R75" i="4"/>
  <c r="O75" i="4"/>
  <c r="S75" i="4"/>
  <c r="Q75" i="4"/>
  <c r="N75" i="4"/>
  <c r="Q32" i="4"/>
  <c r="N32" i="4"/>
  <c r="Q19" i="4"/>
  <c r="N19" i="4"/>
  <c r="O43" i="4"/>
  <c r="S43" i="4"/>
  <c r="Q43" i="4"/>
  <c r="R43" i="4"/>
  <c r="N43" i="4"/>
  <c r="Q77" i="4"/>
  <c r="N77" i="4"/>
  <c r="O77" i="4"/>
  <c r="S77" i="4"/>
  <c r="R77" i="4"/>
  <c r="R88" i="4"/>
  <c r="Q88" i="4"/>
  <c r="N88" i="4"/>
  <c r="O88" i="4"/>
  <c r="S88" i="4"/>
  <c r="L79" i="4"/>
  <c r="G79" i="4"/>
  <c r="K79" i="4"/>
  <c r="J79" i="4"/>
  <c r="H79" i="4"/>
  <c r="S214" i="4"/>
  <c r="R214" i="4"/>
  <c r="Q214" i="4"/>
  <c r="N214" i="4"/>
  <c r="O214" i="4"/>
  <c r="N133" i="4"/>
  <c r="R133" i="4"/>
  <c r="S133" i="4"/>
  <c r="Q133" i="4"/>
  <c r="O133" i="4"/>
  <c r="K72" i="4"/>
  <c r="G72" i="4"/>
  <c r="L72" i="4"/>
  <c r="J72" i="4"/>
  <c r="H72" i="4"/>
  <c r="K59" i="4"/>
  <c r="G59" i="4"/>
  <c r="L59" i="4"/>
  <c r="J59" i="4"/>
  <c r="H59" i="4"/>
  <c r="L58" i="4"/>
  <c r="G58" i="4"/>
  <c r="H58" i="4"/>
  <c r="J58" i="4"/>
  <c r="K58" i="4"/>
  <c r="R169" i="4"/>
  <c r="O169" i="4"/>
  <c r="S169" i="4"/>
  <c r="N169" i="4"/>
  <c r="Q169" i="4"/>
  <c r="K212" i="4"/>
  <c r="H212" i="4"/>
  <c r="G212" i="4"/>
  <c r="L212" i="4"/>
  <c r="J212" i="4"/>
  <c r="K196" i="4"/>
  <c r="H196" i="4"/>
  <c r="G196" i="4"/>
  <c r="L196" i="4"/>
  <c r="J196" i="4"/>
  <c r="L184" i="4"/>
  <c r="H184" i="4"/>
  <c r="K184" i="4"/>
  <c r="J184" i="4"/>
  <c r="G184" i="4"/>
  <c r="H149" i="4"/>
  <c r="K149" i="4"/>
  <c r="G149" i="4"/>
  <c r="L149" i="4"/>
  <c r="J149" i="4"/>
  <c r="S208" i="4"/>
  <c r="O208" i="4"/>
  <c r="R208" i="4"/>
  <c r="N208" i="4"/>
  <c r="Q208" i="4"/>
  <c r="H193" i="4"/>
  <c r="K193" i="4"/>
  <c r="G193" i="4"/>
  <c r="L193" i="4"/>
  <c r="J193" i="4"/>
  <c r="L216" i="4"/>
  <c r="G216" i="4"/>
  <c r="K216" i="4"/>
  <c r="H216" i="4"/>
  <c r="J216" i="4"/>
  <c r="R159" i="4"/>
  <c r="S159" i="4"/>
  <c r="Q159" i="4"/>
  <c r="O159" i="4"/>
  <c r="N159" i="4"/>
  <c r="O188" i="4"/>
  <c r="N188" i="4"/>
  <c r="R188" i="4"/>
  <c r="S188" i="4"/>
  <c r="Q188" i="4"/>
  <c r="S209" i="4"/>
  <c r="R209" i="4"/>
  <c r="N209" i="4"/>
  <c r="O209" i="4"/>
  <c r="Q209" i="4"/>
  <c r="S197" i="4"/>
  <c r="N197" i="4"/>
  <c r="O197" i="4"/>
  <c r="R197" i="4"/>
  <c r="Q197" i="4"/>
  <c r="O185" i="4"/>
  <c r="S185" i="4"/>
  <c r="N185" i="4"/>
  <c r="R185" i="4"/>
  <c r="Q185" i="4"/>
  <c r="R162" i="4"/>
  <c r="O162" i="4"/>
  <c r="S162" i="4"/>
  <c r="Q162" i="4"/>
  <c r="N162" i="4"/>
  <c r="S151" i="4"/>
  <c r="O151" i="4"/>
  <c r="R151" i="4"/>
  <c r="N151" i="4"/>
  <c r="Q151" i="4"/>
  <c r="R119" i="4"/>
  <c r="O119" i="4"/>
  <c r="S119" i="4"/>
  <c r="Q119" i="4"/>
  <c r="N119" i="4"/>
  <c r="R132" i="4"/>
  <c r="O132" i="4"/>
  <c r="S132" i="4"/>
  <c r="N132" i="4"/>
  <c r="Q132" i="4"/>
  <c r="H105" i="4"/>
  <c r="K105" i="4"/>
  <c r="L105" i="4"/>
  <c r="G105" i="4"/>
  <c r="J105" i="4"/>
  <c r="L99" i="4"/>
  <c r="G99" i="4"/>
  <c r="K99" i="4"/>
  <c r="H99" i="4"/>
  <c r="J99" i="4"/>
  <c r="K93" i="4"/>
  <c r="H93" i="4"/>
  <c r="L93" i="4"/>
  <c r="G93" i="4"/>
  <c r="J93" i="4"/>
  <c r="S121" i="4"/>
  <c r="O121" i="4"/>
  <c r="R121" i="4"/>
  <c r="N121" i="4"/>
  <c r="Q121" i="4"/>
  <c r="K162" i="4"/>
  <c r="G162" i="4"/>
  <c r="H162" i="4"/>
  <c r="L162" i="4"/>
  <c r="J162" i="4"/>
  <c r="H144" i="4"/>
  <c r="L144" i="4"/>
  <c r="K144" i="4"/>
  <c r="G144" i="4"/>
  <c r="J144" i="4"/>
  <c r="L130" i="4"/>
  <c r="K130" i="4"/>
  <c r="H130" i="4"/>
  <c r="G130" i="4"/>
  <c r="J130" i="4"/>
  <c r="H156" i="4"/>
  <c r="K156" i="4"/>
  <c r="L156" i="4"/>
  <c r="J156" i="4"/>
  <c r="G156" i="4"/>
  <c r="L119" i="4"/>
  <c r="H119" i="4"/>
  <c r="K119" i="4"/>
  <c r="J119" i="4"/>
  <c r="G119" i="4"/>
  <c r="S154" i="4"/>
  <c r="O154" i="4"/>
  <c r="R154" i="4"/>
  <c r="N154" i="4"/>
  <c r="Q154" i="4"/>
  <c r="L173" i="4"/>
  <c r="H173" i="4"/>
  <c r="K173" i="4"/>
  <c r="G173" i="4"/>
  <c r="J173" i="4"/>
  <c r="O127" i="4"/>
  <c r="R127" i="4"/>
  <c r="S127" i="4"/>
  <c r="Q127" i="4"/>
  <c r="N127" i="4"/>
  <c r="K147" i="4"/>
  <c r="L147" i="4"/>
  <c r="H147" i="4"/>
  <c r="J147" i="4"/>
  <c r="G147" i="4"/>
  <c r="S108" i="4"/>
  <c r="O108" i="4"/>
  <c r="R108" i="4"/>
  <c r="N108" i="4"/>
  <c r="Q108" i="4"/>
  <c r="L91" i="4"/>
  <c r="K91" i="4"/>
  <c r="H91" i="4"/>
  <c r="G91" i="4"/>
  <c r="J91" i="4"/>
  <c r="O96" i="4"/>
  <c r="S96" i="4"/>
  <c r="R96" i="4"/>
  <c r="N96" i="4"/>
  <c r="Q96" i="4"/>
  <c r="O85" i="4"/>
  <c r="S85" i="4"/>
  <c r="R85" i="4"/>
  <c r="N85" i="4"/>
  <c r="Q85" i="4"/>
  <c r="H76" i="4"/>
  <c r="K76" i="4"/>
  <c r="L76" i="4"/>
  <c r="G76" i="4"/>
  <c r="J76" i="4"/>
  <c r="K70" i="4"/>
  <c r="H70" i="4"/>
  <c r="G70" i="4"/>
  <c r="L70" i="4"/>
  <c r="J70" i="4"/>
  <c r="L64" i="4"/>
  <c r="H64" i="4"/>
  <c r="K64" i="4"/>
  <c r="G64" i="4"/>
  <c r="J64" i="4"/>
  <c r="R137" i="4"/>
  <c r="S137" i="4"/>
  <c r="O137" i="4"/>
  <c r="Q137" i="4"/>
  <c r="N137" i="4"/>
  <c r="O105" i="4"/>
  <c r="R105" i="4"/>
  <c r="S105" i="4"/>
  <c r="N105" i="4"/>
  <c r="Q105" i="4"/>
  <c r="L89" i="4"/>
  <c r="K89" i="4"/>
  <c r="H89" i="4"/>
  <c r="G89" i="4"/>
  <c r="J89" i="4"/>
  <c r="S81" i="4"/>
  <c r="O81" i="4"/>
  <c r="R81" i="4"/>
  <c r="N81" i="4"/>
  <c r="Q81" i="4"/>
  <c r="L90" i="4"/>
  <c r="K90" i="4"/>
  <c r="H90" i="4"/>
  <c r="G90" i="4"/>
  <c r="J90" i="4"/>
  <c r="H163" i="4"/>
  <c r="L163" i="4"/>
  <c r="G163" i="4"/>
  <c r="K163" i="4"/>
  <c r="J163" i="4"/>
  <c r="K52" i="4"/>
  <c r="H52" i="4"/>
  <c r="L52" i="4"/>
  <c r="G52" i="4"/>
  <c r="J52" i="4"/>
  <c r="K134" i="4"/>
  <c r="H134" i="4"/>
  <c r="L134" i="4"/>
  <c r="G134" i="4"/>
  <c r="J134" i="4"/>
  <c r="H40" i="4"/>
  <c r="L40" i="4"/>
  <c r="K40" i="4"/>
  <c r="G40" i="4"/>
  <c r="J40" i="4"/>
  <c r="G28" i="4"/>
  <c r="J28" i="4"/>
  <c r="R52" i="4"/>
  <c r="S52" i="4"/>
  <c r="O52" i="4"/>
  <c r="Q52" i="4"/>
  <c r="N52" i="4"/>
  <c r="G5" i="4"/>
  <c r="J5" i="4"/>
  <c r="K5" i="4"/>
  <c r="L5" i="4"/>
  <c r="L53" i="4"/>
  <c r="K53" i="4"/>
  <c r="H53" i="4"/>
  <c r="G53" i="4"/>
  <c r="J53" i="4"/>
  <c r="R73" i="4"/>
  <c r="S73" i="4"/>
  <c r="O73" i="4"/>
  <c r="Q73" i="4"/>
  <c r="N73" i="4"/>
  <c r="K37" i="4"/>
  <c r="H37" i="4"/>
  <c r="L37" i="4"/>
  <c r="G37" i="4"/>
  <c r="J37" i="4"/>
  <c r="Q22" i="4"/>
  <c r="N22" i="4"/>
  <c r="O61" i="4"/>
  <c r="S61" i="4"/>
  <c r="R61" i="4"/>
  <c r="Q61" i="4"/>
  <c r="N61" i="4"/>
  <c r="O54" i="4"/>
  <c r="R54" i="4"/>
  <c r="Q54" i="4"/>
  <c r="S54" i="4"/>
  <c r="N54" i="4"/>
  <c r="N12" i="4"/>
  <c r="Q12" i="4"/>
  <c r="R12" i="4"/>
  <c r="S12" i="4"/>
  <c r="L54" i="4"/>
  <c r="H54" i="4"/>
  <c r="G54" i="4"/>
  <c r="K54" i="4"/>
  <c r="J54" i="4"/>
  <c r="Q23" i="4"/>
  <c r="N23" i="4"/>
  <c r="R46" i="4"/>
  <c r="S46" i="4"/>
  <c r="O46" i="4"/>
  <c r="Q46" i="4"/>
  <c r="N46" i="4"/>
  <c r="S40" i="4"/>
  <c r="O40" i="4"/>
  <c r="R40" i="4"/>
  <c r="Q40" i="4"/>
  <c r="N40" i="4"/>
  <c r="Q28" i="4"/>
  <c r="N28" i="4"/>
  <c r="R14" i="4"/>
  <c r="S14" i="4"/>
  <c r="Q14" i="4"/>
  <c r="N14" i="4"/>
  <c r="J11" i="4"/>
  <c r="G11" i="4"/>
  <c r="K11" i="4"/>
  <c r="L11" i="4"/>
  <c r="C5" i="9"/>
  <c r="L125" i="4"/>
  <c r="H125" i="4"/>
  <c r="J125" i="4"/>
  <c r="G125" i="4"/>
  <c r="K125" i="4"/>
  <c r="S98" i="4"/>
  <c r="N98" i="4"/>
  <c r="Q98" i="4"/>
  <c r="R98" i="4"/>
  <c r="O98" i="4"/>
  <c r="O207" i="4"/>
  <c r="N207" i="4"/>
  <c r="S207" i="4"/>
  <c r="R207" i="4"/>
  <c r="Q207" i="4"/>
  <c r="K209" i="4"/>
  <c r="L209" i="4"/>
  <c r="H209" i="4"/>
  <c r="G209" i="4"/>
  <c r="J209" i="4"/>
  <c r="S194" i="4"/>
  <c r="R194" i="4"/>
  <c r="O194" i="4"/>
  <c r="N194" i="4"/>
  <c r="Q194" i="4"/>
  <c r="S182" i="4"/>
  <c r="O182" i="4"/>
  <c r="R182" i="4"/>
  <c r="N182" i="4"/>
  <c r="Q182" i="4"/>
  <c r="R143" i="4"/>
  <c r="S143" i="4"/>
  <c r="O143" i="4"/>
  <c r="N143" i="4"/>
  <c r="Q143" i="4"/>
  <c r="R205" i="4"/>
  <c r="S205" i="4"/>
  <c r="O205" i="4"/>
  <c r="N205" i="4"/>
  <c r="Q205" i="4"/>
  <c r="R191" i="4"/>
  <c r="O191" i="4"/>
  <c r="S191" i="4"/>
  <c r="N191" i="4"/>
  <c r="Q191" i="4"/>
  <c r="K198" i="4"/>
  <c r="H198" i="4"/>
  <c r="L198" i="4"/>
  <c r="G198" i="4"/>
  <c r="J198" i="4"/>
  <c r="K186" i="4"/>
  <c r="L186" i="4"/>
  <c r="H186" i="4"/>
  <c r="G186" i="4"/>
  <c r="J186" i="4"/>
  <c r="R206" i="4"/>
  <c r="S206" i="4"/>
  <c r="O206" i="4"/>
  <c r="N206" i="4"/>
  <c r="Q206" i="4"/>
  <c r="H195" i="4"/>
  <c r="L195" i="4"/>
  <c r="K195" i="4"/>
  <c r="J195" i="4"/>
  <c r="G195" i="4"/>
  <c r="H217" i="4"/>
  <c r="L217" i="4"/>
  <c r="K217" i="4"/>
  <c r="J217" i="4"/>
  <c r="G217" i="4"/>
  <c r="O138" i="4"/>
  <c r="R138" i="4"/>
  <c r="S138" i="4"/>
  <c r="Q138" i="4"/>
  <c r="N138" i="4"/>
  <c r="L148" i="4"/>
  <c r="K148" i="4"/>
  <c r="G148" i="4"/>
  <c r="H148" i="4"/>
  <c r="J148" i="4"/>
  <c r="L214" i="4"/>
  <c r="K214" i="4"/>
  <c r="H214" i="4"/>
  <c r="J214" i="4"/>
  <c r="G214" i="4"/>
  <c r="L126" i="4"/>
  <c r="K126" i="4"/>
  <c r="H126" i="4"/>
  <c r="G126" i="4"/>
  <c r="J126" i="4"/>
  <c r="K110" i="4"/>
  <c r="L110" i="4"/>
  <c r="H110" i="4"/>
  <c r="G110" i="4"/>
  <c r="J110" i="4"/>
  <c r="H104" i="4"/>
  <c r="K104" i="4"/>
  <c r="L104" i="4"/>
  <c r="G104" i="4"/>
  <c r="J104" i="4"/>
  <c r="H98" i="4"/>
  <c r="K98" i="4"/>
  <c r="L98" i="4"/>
  <c r="G98" i="4"/>
  <c r="J98" i="4"/>
  <c r="K177" i="4"/>
  <c r="L177" i="4"/>
  <c r="H177" i="4"/>
  <c r="G177" i="4"/>
  <c r="J177" i="4"/>
  <c r="S152" i="4"/>
  <c r="R152" i="4"/>
  <c r="O152" i="4"/>
  <c r="N152" i="4"/>
  <c r="Q152" i="4"/>
  <c r="H115" i="4"/>
  <c r="L115" i="4"/>
  <c r="K115" i="4"/>
  <c r="G115" i="4"/>
  <c r="J115" i="4"/>
  <c r="O157" i="4"/>
  <c r="R157" i="4"/>
  <c r="N157" i="4"/>
  <c r="S157" i="4"/>
  <c r="Q157" i="4"/>
  <c r="S122" i="4"/>
  <c r="R122" i="4"/>
  <c r="O122" i="4"/>
  <c r="N122" i="4"/>
  <c r="Q122" i="4"/>
  <c r="H138" i="4"/>
  <c r="K138" i="4"/>
  <c r="L138" i="4"/>
  <c r="G138" i="4"/>
  <c r="J138" i="4"/>
  <c r="O173" i="4"/>
  <c r="R173" i="4"/>
  <c r="S173" i="4"/>
  <c r="N173" i="4"/>
  <c r="Q173" i="4"/>
  <c r="O124" i="4"/>
  <c r="R124" i="4"/>
  <c r="S124" i="4"/>
  <c r="N124" i="4"/>
  <c r="Q124" i="4"/>
  <c r="R148" i="4"/>
  <c r="S148" i="4"/>
  <c r="O148" i="4"/>
  <c r="N148" i="4"/>
  <c r="Q148" i="4"/>
  <c r="K205" i="4"/>
  <c r="H205" i="4"/>
  <c r="L205" i="4"/>
  <c r="J205" i="4"/>
  <c r="G205" i="4"/>
  <c r="K152" i="4"/>
  <c r="H152" i="4"/>
  <c r="G152" i="4"/>
  <c r="L152" i="4"/>
  <c r="J152" i="4"/>
  <c r="O170" i="4"/>
  <c r="S170" i="4"/>
  <c r="R170" i="4"/>
  <c r="N170" i="4"/>
  <c r="Q170" i="4"/>
  <c r="H121" i="4"/>
  <c r="K121" i="4"/>
  <c r="L121" i="4"/>
  <c r="J121" i="4"/>
  <c r="G121" i="4"/>
  <c r="R144" i="4"/>
  <c r="O144" i="4"/>
  <c r="N144" i="4"/>
  <c r="S144" i="4"/>
  <c r="Q144" i="4"/>
  <c r="R106" i="4"/>
  <c r="S106" i="4"/>
  <c r="O106" i="4"/>
  <c r="N106" i="4"/>
  <c r="Q106" i="4"/>
  <c r="K87" i="4"/>
  <c r="H87" i="4"/>
  <c r="L87" i="4"/>
  <c r="G87" i="4"/>
  <c r="J87" i="4"/>
  <c r="S78" i="4"/>
  <c r="O78" i="4"/>
  <c r="N78" i="4"/>
  <c r="R78" i="4"/>
  <c r="Q78" i="4"/>
  <c r="R93" i="4"/>
  <c r="O93" i="4"/>
  <c r="S93" i="4"/>
  <c r="N93" i="4"/>
  <c r="Q93" i="4"/>
  <c r="R79" i="4"/>
  <c r="O79" i="4"/>
  <c r="N79" i="4"/>
  <c r="S79" i="4"/>
  <c r="Q79" i="4"/>
  <c r="L75" i="4"/>
  <c r="H75" i="4"/>
  <c r="K75" i="4"/>
  <c r="G75" i="4"/>
  <c r="J75" i="4"/>
  <c r="L69" i="4"/>
  <c r="H69" i="4"/>
  <c r="G69" i="4"/>
  <c r="K69" i="4"/>
  <c r="J69" i="4"/>
  <c r="R172" i="4"/>
  <c r="O172" i="4"/>
  <c r="N172" i="4"/>
  <c r="S172" i="4"/>
  <c r="Q172" i="4"/>
  <c r="O130" i="4"/>
  <c r="Q130" i="4"/>
  <c r="R130" i="4"/>
  <c r="S130" i="4"/>
  <c r="N130" i="4"/>
  <c r="K84" i="4"/>
  <c r="L84" i="4"/>
  <c r="H84" i="4"/>
  <c r="G84" i="4"/>
  <c r="J84" i="4"/>
  <c r="O166" i="4"/>
  <c r="R166" i="4"/>
  <c r="S166" i="4"/>
  <c r="N166" i="4"/>
  <c r="Q166" i="4"/>
  <c r="S82" i="4"/>
  <c r="O82" i="4"/>
  <c r="R82" i="4"/>
  <c r="N82" i="4"/>
  <c r="Q82" i="4"/>
  <c r="L86" i="4"/>
  <c r="H86" i="4"/>
  <c r="K86" i="4"/>
  <c r="G86" i="4"/>
  <c r="J86" i="4"/>
  <c r="L49" i="4"/>
  <c r="H49" i="4"/>
  <c r="K49" i="4"/>
  <c r="G49" i="4"/>
  <c r="J49" i="4"/>
  <c r="K55" i="4"/>
  <c r="L55" i="4"/>
  <c r="H55" i="4"/>
  <c r="G55" i="4"/>
  <c r="J55" i="4"/>
  <c r="S37" i="4"/>
  <c r="R37" i="4"/>
  <c r="O37" i="4"/>
  <c r="Q37" i="4"/>
  <c r="N37" i="4"/>
  <c r="Q25" i="4"/>
  <c r="N25" i="4"/>
  <c r="Q21" i="4"/>
  <c r="N21" i="4"/>
  <c r="O63" i="4"/>
  <c r="S63" i="4"/>
  <c r="R63" i="4"/>
  <c r="Q63" i="4"/>
  <c r="N63" i="4"/>
  <c r="K50" i="4"/>
  <c r="L50" i="4"/>
  <c r="H50" i="4"/>
  <c r="G50" i="4"/>
  <c r="J50" i="4"/>
  <c r="N10" i="4"/>
  <c r="Q10" i="4"/>
  <c r="R10" i="4"/>
  <c r="S10" i="4"/>
  <c r="R70" i="4"/>
  <c r="S70" i="4"/>
  <c r="O70" i="4"/>
  <c r="Q70" i="4"/>
  <c r="N70" i="4"/>
  <c r="G33" i="4"/>
  <c r="J33" i="4"/>
  <c r="G20" i="4"/>
  <c r="J20" i="4"/>
  <c r="R118" i="4"/>
  <c r="O118" i="4"/>
  <c r="Q118" i="4"/>
  <c r="S118" i="4"/>
  <c r="N118" i="4"/>
  <c r="S51" i="4"/>
  <c r="R51" i="4"/>
  <c r="O51" i="4"/>
  <c r="Q51" i="4"/>
  <c r="N51" i="4"/>
  <c r="O49" i="4"/>
  <c r="S49" i="4"/>
  <c r="R49" i="4"/>
  <c r="Q49" i="4"/>
  <c r="N49" i="4"/>
  <c r="L51" i="4"/>
  <c r="H51" i="4"/>
  <c r="K51" i="4"/>
  <c r="G51" i="4"/>
  <c r="J51" i="4"/>
  <c r="O35" i="4"/>
  <c r="S35" i="4"/>
  <c r="R35" i="4"/>
  <c r="Q35" i="4"/>
  <c r="N35" i="4"/>
  <c r="O76" i="4"/>
  <c r="R76" i="4"/>
  <c r="S76" i="4"/>
  <c r="Q76" i="4"/>
  <c r="N76" i="4"/>
  <c r="J10" i="4"/>
  <c r="K10" i="4"/>
  <c r="L10" i="4"/>
  <c r="G10" i="4"/>
  <c r="K39" i="4"/>
  <c r="L39" i="4"/>
  <c r="H39" i="4"/>
  <c r="J39" i="4"/>
  <c r="G39" i="4"/>
  <c r="J27" i="4"/>
  <c r="G27" i="4"/>
  <c r="C6" i="9"/>
  <c r="O59" i="4"/>
  <c r="Q59" i="4"/>
  <c r="N59" i="4"/>
  <c r="S59" i="4"/>
  <c r="R59" i="4"/>
  <c r="R156" i="4"/>
  <c r="N156" i="4"/>
  <c r="Q156" i="4"/>
  <c r="O156" i="4"/>
  <c r="S156" i="4"/>
  <c r="G166" i="4"/>
  <c r="L166" i="4"/>
  <c r="J166" i="4"/>
  <c r="K166" i="4"/>
  <c r="H166" i="4"/>
  <c r="K185" i="4"/>
  <c r="J185" i="4"/>
  <c r="L185" i="4"/>
  <c r="G185" i="4"/>
  <c r="H185" i="4"/>
  <c r="R139" i="4"/>
  <c r="N139" i="4"/>
  <c r="S139" i="4"/>
  <c r="Q139" i="4"/>
  <c r="O139" i="4"/>
  <c r="N140" i="4"/>
  <c r="S140" i="4"/>
  <c r="Q140" i="4"/>
  <c r="R140" i="4"/>
  <c r="O140" i="4"/>
  <c r="N112" i="4"/>
  <c r="O112" i="4"/>
  <c r="S112" i="4"/>
  <c r="Q112" i="4"/>
  <c r="R112" i="4"/>
  <c r="S80" i="4"/>
  <c r="R80" i="4"/>
  <c r="Q80" i="4"/>
  <c r="N80" i="4"/>
  <c r="O80" i="4"/>
  <c r="C7" i="9"/>
  <c r="R71" i="4"/>
  <c r="Q71" i="4"/>
  <c r="N71" i="4"/>
  <c r="S71" i="4"/>
  <c r="O71" i="4"/>
  <c r="H111" i="4"/>
  <c r="L111" i="4"/>
  <c r="G111" i="4"/>
  <c r="J111" i="4"/>
  <c r="K111" i="4"/>
  <c r="H128" i="4"/>
  <c r="G128" i="4"/>
  <c r="L128" i="4"/>
  <c r="J128" i="4"/>
  <c r="K128" i="4"/>
  <c r="R84" i="4"/>
  <c r="S84" i="4"/>
  <c r="N84" i="4"/>
  <c r="Q84" i="4"/>
  <c r="O84" i="4"/>
  <c r="O107" i="4"/>
  <c r="N107" i="4"/>
  <c r="Q107" i="4"/>
  <c r="S107" i="4"/>
  <c r="R107" i="4"/>
  <c r="R53" i="4"/>
  <c r="S53" i="4"/>
  <c r="Q53" i="4"/>
  <c r="N53" i="4"/>
  <c r="O53" i="4"/>
  <c r="R163" i="4"/>
  <c r="O163" i="4"/>
  <c r="S163" i="4"/>
  <c r="N163" i="4"/>
  <c r="Q163" i="4"/>
  <c r="S204" i="4"/>
  <c r="O204" i="4"/>
  <c r="R204" i="4"/>
  <c r="N204" i="4"/>
  <c r="Q204" i="4"/>
  <c r="K206" i="4"/>
  <c r="H206" i="4"/>
  <c r="L206" i="4"/>
  <c r="G206" i="4"/>
  <c r="J206" i="4"/>
  <c r="H192" i="4"/>
  <c r="K192" i="4"/>
  <c r="L192" i="4"/>
  <c r="G192" i="4"/>
  <c r="J192" i="4"/>
  <c r="H180" i="4"/>
  <c r="L180" i="4"/>
  <c r="J180" i="4"/>
  <c r="K180" i="4"/>
  <c r="G180" i="4"/>
  <c r="L137" i="4"/>
  <c r="H137" i="4"/>
  <c r="K137" i="4"/>
  <c r="G137" i="4"/>
  <c r="J137" i="4"/>
  <c r="S202" i="4"/>
  <c r="R202" i="4"/>
  <c r="O202" i="4"/>
  <c r="N202" i="4"/>
  <c r="Q202" i="4"/>
  <c r="L189" i="4"/>
  <c r="H189" i="4"/>
  <c r="G189" i="4"/>
  <c r="K189" i="4"/>
  <c r="J189" i="4"/>
  <c r="K210" i="4"/>
  <c r="H210" i="4"/>
  <c r="L210" i="4"/>
  <c r="G210" i="4"/>
  <c r="J210" i="4"/>
  <c r="R196" i="4"/>
  <c r="S196" i="4"/>
  <c r="O196" i="4"/>
  <c r="N196" i="4"/>
  <c r="Q196" i="4"/>
  <c r="S184" i="4"/>
  <c r="O184" i="4"/>
  <c r="R184" i="4"/>
  <c r="N184" i="4"/>
  <c r="Q184" i="4"/>
  <c r="R203" i="4"/>
  <c r="S203" i="4"/>
  <c r="O203" i="4"/>
  <c r="N203" i="4"/>
  <c r="Q203" i="4"/>
  <c r="O193" i="4"/>
  <c r="R193" i="4"/>
  <c r="S193" i="4"/>
  <c r="N193" i="4"/>
  <c r="Q193" i="4"/>
  <c r="H181" i="4"/>
  <c r="L181" i="4"/>
  <c r="K181" i="4"/>
  <c r="G181" i="4"/>
  <c r="J181" i="4"/>
  <c r="R180" i="4"/>
  <c r="S180" i="4"/>
  <c r="O180" i="4"/>
  <c r="N180" i="4"/>
  <c r="Q180" i="4"/>
  <c r="S145" i="4"/>
  <c r="R145" i="4"/>
  <c r="O145" i="4"/>
  <c r="N145" i="4"/>
  <c r="Q145" i="4"/>
  <c r="R174" i="4"/>
  <c r="O174" i="4"/>
  <c r="S174" i="4"/>
  <c r="N174" i="4"/>
  <c r="Q174" i="4"/>
  <c r="R120" i="4"/>
  <c r="O120" i="4"/>
  <c r="N120" i="4"/>
  <c r="S120" i="4"/>
  <c r="Q120" i="4"/>
  <c r="L109" i="4"/>
  <c r="K109" i="4"/>
  <c r="G109" i="4"/>
  <c r="H109" i="4"/>
  <c r="J109" i="4"/>
  <c r="H103" i="4"/>
  <c r="L103" i="4"/>
  <c r="K103" i="4"/>
  <c r="G103" i="4"/>
  <c r="J103" i="4"/>
  <c r="L97" i="4"/>
  <c r="H97" i="4"/>
  <c r="K97" i="4"/>
  <c r="G97" i="4"/>
  <c r="J97" i="4"/>
  <c r="S171" i="4"/>
  <c r="R171" i="4"/>
  <c r="N171" i="4"/>
  <c r="O171" i="4"/>
  <c r="Q171" i="4"/>
  <c r="N146" i="4"/>
  <c r="S146" i="4"/>
  <c r="R146" i="4"/>
  <c r="O146" i="4"/>
  <c r="Q146" i="4"/>
  <c r="H211" i="4"/>
  <c r="K211" i="4"/>
  <c r="L211" i="4"/>
  <c r="J211" i="4"/>
  <c r="G211" i="4"/>
  <c r="H155" i="4"/>
  <c r="L155" i="4"/>
  <c r="K155" i="4"/>
  <c r="G155" i="4"/>
  <c r="J155" i="4"/>
  <c r="K116" i="4"/>
  <c r="L116" i="4"/>
  <c r="H116" i="4"/>
  <c r="G116" i="4"/>
  <c r="J116" i="4"/>
  <c r="K129" i="4"/>
  <c r="H129" i="4"/>
  <c r="L129" i="4"/>
  <c r="G129" i="4"/>
  <c r="J129" i="4"/>
  <c r="L169" i="4"/>
  <c r="K169" i="4"/>
  <c r="G169" i="4"/>
  <c r="H169" i="4"/>
  <c r="J169" i="4"/>
  <c r="K171" i="4"/>
  <c r="H171" i="4"/>
  <c r="L171" i="4"/>
  <c r="G171" i="4"/>
  <c r="J171" i="4"/>
  <c r="K145" i="4"/>
  <c r="L145" i="4"/>
  <c r="G145" i="4"/>
  <c r="H145" i="4"/>
  <c r="J145" i="4"/>
  <c r="H179" i="4"/>
  <c r="K179" i="4"/>
  <c r="L179" i="4"/>
  <c r="G179" i="4"/>
  <c r="J179" i="4"/>
  <c r="O142" i="4"/>
  <c r="R142" i="4"/>
  <c r="S142" i="4"/>
  <c r="N142" i="4"/>
  <c r="Q142" i="4"/>
  <c r="R149" i="4"/>
  <c r="O149" i="4"/>
  <c r="S149" i="4"/>
  <c r="N149" i="4"/>
  <c r="Q149" i="4"/>
  <c r="S115" i="4"/>
  <c r="O115" i="4"/>
  <c r="R115" i="4"/>
  <c r="Q115" i="4"/>
  <c r="N115" i="4"/>
  <c r="H141" i="4"/>
  <c r="L141" i="4"/>
  <c r="K141" i="4"/>
  <c r="J141" i="4"/>
  <c r="G141" i="4"/>
  <c r="O104" i="4"/>
  <c r="R104" i="4"/>
  <c r="S104" i="4"/>
  <c r="N104" i="4"/>
  <c r="Q104" i="4"/>
  <c r="K81" i="4"/>
  <c r="H81" i="4"/>
  <c r="G81" i="4"/>
  <c r="L81" i="4"/>
  <c r="J81" i="4"/>
  <c r="O181" i="4"/>
  <c r="R181" i="4"/>
  <c r="S181" i="4"/>
  <c r="N181" i="4"/>
  <c r="Q181" i="4"/>
  <c r="H82" i="4"/>
  <c r="L82" i="4"/>
  <c r="K82" i="4"/>
  <c r="G82" i="4"/>
  <c r="J82" i="4"/>
  <c r="O126" i="4"/>
  <c r="R126" i="4"/>
  <c r="S126" i="4"/>
  <c r="N126" i="4"/>
  <c r="Q126" i="4"/>
  <c r="K74" i="4"/>
  <c r="L74" i="4"/>
  <c r="H74" i="4"/>
  <c r="G74" i="4"/>
  <c r="J74" i="4"/>
  <c r="L68" i="4"/>
  <c r="H68" i="4"/>
  <c r="K68" i="4"/>
  <c r="G68" i="4"/>
  <c r="J68" i="4"/>
  <c r="H153" i="4"/>
  <c r="K153" i="4"/>
  <c r="L153" i="4"/>
  <c r="J153" i="4"/>
  <c r="G153" i="4"/>
  <c r="R116" i="4"/>
  <c r="S116" i="4"/>
  <c r="O116" i="4"/>
  <c r="N116" i="4"/>
  <c r="Q116" i="4"/>
  <c r="R101" i="4"/>
  <c r="S101" i="4"/>
  <c r="O101" i="4"/>
  <c r="N101" i="4"/>
  <c r="Q101" i="4"/>
  <c r="K78" i="4"/>
  <c r="H78" i="4"/>
  <c r="L78" i="4"/>
  <c r="G78" i="4"/>
  <c r="J78" i="4"/>
  <c r="S113" i="4"/>
  <c r="R113" i="4"/>
  <c r="O113" i="4"/>
  <c r="N113" i="4"/>
  <c r="Q113" i="4"/>
  <c r="R128" i="4"/>
  <c r="S128" i="4"/>
  <c r="N128" i="4"/>
  <c r="O128" i="4"/>
  <c r="Q128" i="4"/>
  <c r="K63" i="4"/>
  <c r="L63" i="4"/>
  <c r="H63" i="4"/>
  <c r="G63" i="4"/>
  <c r="J63" i="4"/>
  <c r="H46" i="4"/>
  <c r="K46" i="4"/>
  <c r="L46" i="4"/>
  <c r="G46" i="4"/>
  <c r="J46" i="4"/>
  <c r="N5" i="4"/>
  <c r="R5" i="4"/>
  <c r="Q5" i="4"/>
  <c r="S5" i="4"/>
  <c r="Q20" i="4"/>
  <c r="N20" i="4"/>
  <c r="O50" i="4"/>
  <c r="R50" i="4"/>
  <c r="Q50" i="4"/>
  <c r="S50" i="4"/>
  <c r="N50" i="4"/>
  <c r="L36" i="4"/>
  <c r="H36" i="4"/>
  <c r="K36" i="4"/>
  <c r="G36" i="4"/>
  <c r="J36" i="4"/>
  <c r="G24" i="4"/>
  <c r="J24" i="4"/>
  <c r="G19" i="4"/>
  <c r="J19" i="4"/>
  <c r="R62" i="4"/>
  <c r="Q62" i="4"/>
  <c r="O62" i="4"/>
  <c r="S62" i="4"/>
  <c r="N62" i="4"/>
  <c r="L47" i="4"/>
  <c r="H47" i="4"/>
  <c r="K47" i="4"/>
  <c r="G47" i="4"/>
  <c r="J47" i="4"/>
  <c r="R67" i="4"/>
  <c r="S67" i="4"/>
  <c r="Q67" i="4"/>
  <c r="O67" i="4"/>
  <c r="N67" i="4"/>
  <c r="Q30" i="4"/>
  <c r="N30" i="4"/>
  <c r="H62" i="4"/>
  <c r="L62" i="4"/>
  <c r="K62" i="4"/>
  <c r="G62" i="4"/>
  <c r="J62" i="4"/>
  <c r="O48" i="4"/>
  <c r="S48" i="4"/>
  <c r="R48" i="4"/>
  <c r="Q48" i="4"/>
  <c r="N48" i="4"/>
  <c r="O92" i="4"/>
  <c r="R92" i="4"/>
  <c r="S92" i="4"/>
  <c r="Q92" i="4"/>
  <c r="N92" i="4"/>
  <c r="L48" i="4"/>
  <c r="K48" i="4"/>
  <c r="G48" i="4"/>
  <c r="H48" i="4"/>
  <c r="J48" i="4"/>
  <c r="Q31" i="4"/>
  <c r="N31" i="4"/>
  <c r="N13" i="4"/>
  <c r="Q13" i="4"/>
  <c r="R13" i="4"/>
  <c r="S13" i="4"/>
  <c r="R72" i="4"/>
  <c r="S72" i="4"/>
  <c r="O72" i="4"/>
  <c r="Q72" i="4"/>
  <c r="N72" i="4"/>
  <c r="O36" i="4"/>
  <c r="R36" i="4"/>
  <c r="S36" i="4"/>
  <c r="Q36" i="4"/>
  <c r="N36" i="4"/>
  <c r="Q24" i="4"/>
  <c r="N24" i="4"/>
  <c r="K12" i="4"/>
  <c r="L12" i="4"/>
  <c r="J12" i="4"/>
  <c r="G12" i="4"/>
  <c r="O65" i="4"/>
  <c r="Q65" i="4"/>
  <c r="N65" i="4"/>
  <c r="S65" i="4"/>
  <c r="R65" i="4"/>
  <c r="L213" i="4"/>
  <c r="G213" i="4"/>
  <c r="H213" i="4"/>
  <c r="J213" i="4"/>
  <c r="K213" i="4"/>
  <c r="L159" i="4"/>
  <c r="K159" i="4"/>
  <c r="G159" i="4"/>
  <c r="J159" i="4"/>
  <c r="H159" i="4"/>
  <c r="N210" i="4"/>
  <c r="O210" i="4"/>
  <c r="Q210" i="4"/>
  <c r="S210" i="4"/>
  <c r="R210" i="4"/>
  <c r="G107" i="4"/>
  <c r="H107" i="4"/>
  <c r="K107" i="4"/>
  <c r="J107" i="4"/>
  <c r="L107" i="4"/>
  <c r="H183" i="4"/>
  <c r="K183" i="4"/>
  <c r="G183" i="4"/>
  <c r="J183" i="4"/>
  <c r="L183" i="4"/>
  <c r="O117" i="4"/>
  <c r="S117" i="4"/>
  <c r="N117" i="4"/>
  <c r="Q117" i="4"/>
  <c r="R117" i="4"/>
  <c r="O103" i="4"/>
  <c r="R103" i="4"/>
  <c r="N103" i="4"/>
  <c r="Q103" i="4"/>
  <c r="S103" i="4"/>
  <c r="K38" i="4"/>
  <c r="J38" i="4"/>
  <c r="G38" i="4"/>
  <c r="H38" i="4"/>
  <c r="L38" i="4"/>
  <c r="J158" i="4"/>
  <c r="K158" i="4"/>
  <c r="L158" i="4"/>
  <c r="H158" i="4"/>
  <c r="G158" i="4"/>
  <c r="R201" i="4"/>
  <c r="S201" i="4"/>
  <c r="O201" i="4"/>
  <c r="Q201" i="4"/>
  <c r="N201" i="4"/>
  <c r="H203" i="4"/>
  <c r="L203" i="4"/>
  <c r="J203" i="4"/>
  <c r="K203" i="4"/>
  <c r="G203" i="4"/>
  <c r="S190" i="4"/>
  <c r="Q190" i="4"/>
  <c r="O190" i="4"/>
  <c r="R190" i="4"/>
  <c r="N190" i="4"/>
  <c r="O178" i="4"/>
  <c r="R178" i="4"/>
  <c r="Q178" i="4"/>
  <c r="S178" i="4"/>
  <c r="N178" i="4"/>
  <c r="Q217" i="4"/>
  <c r="S217" i="4"/>
  <c r="O217" i="4"/>
  <c r="R217" i="4"/>
  <c r="N217" i="4"/>
  <c r="S199" i="4"/>
  <c r="O199" i="4"/>
  <c r="Q199" i="4"/>
  <c r="R199" i="4"/>
  <c r="N199" i="4"/>
  <c r="O187" i="4"/>
  <c r="R187" i="4"/>
  <c r="Q187" i="4"/>
  <c r="S187" i="4"/>
  <c r="N187" i="4"/>
  <c r="L207" i="4"/>
  <c r="J207" i="4"/>
  <c r="H207" i="4"/>
  <c r="K207" i="4"/>
  <c r="G207" i="4"/>
  <c r="L194" i="4"/>
  <c r="K194" i="4"/>
  <c r="J194" i="4"/>
  <c r="H194" i="4"/>
  <c r="G194" i="4"/>
  <c r="K182" i="4"/>
  <c r="J182" i="4"/>
  <c r="H182" i="4"/>
  <c r="L182" i="4"/>
  <c r="G182" i="4"/>
  <c r="O200" i="4"/>
  <c r="Q200" i="4"/>
  <c r="S200" i="4"/>
  <c r="R200" i="4"/>
  <c r="N200" i="4"/>
  <c r="H191" i="4"/>
  <c r="K191" i="4"/>
  <c r="G191" i="4"/>
  <c r="L191" i="4"/>
  <c r="J191" i="4"/>
  <c r="K175" i="4"/>
  <c r="G175" i="4"/>
  <c r="L175" i="4"/>
  <c r="H175" i="4"/>
  <c r="J175" i="4"/>
  <c r="R177" i="4"/>
  <c r="O177" i="4"/>
  <c r="S177" i="4"/>
  <c r="Q177" i="4"/>
  <c r="N177" i="4"/>
  <c r="K142" i="4"/>
  <c r="L142" i="4"/>
  <c r="J142" i="4"/>
  <c r="H142" i="4"/>
  <c r="G142" i="4"/>
  <c r="H172" i="4"/>
  <c r="G172" i="4"/>
  <c r="K172" i="4"/>
  <c r="L172" i="4"/>
  <c r="J172" i="4"/>
  <c r="L114" i="4"/>
  <c r="H114" i="4"/>
  <c r="J114" i="4"/>
  <c r="K114" i="4"/>
  <c r="G114" i="4"/>
  <c r="J108" i="4"/>
  <c r="H108" i="4"/>
  <c r="K108" i="4"/>
  <c r="L108" i="4"/>
  <c r="G108" i="4"/>
  <c r="L102" i="4"/>
  <c r="K102" i="4"/>
  <c r="J102" i="4"/>
  <c r="H102" i="4"/>
  <c r="G102" i="4"/>
  <c r="K96" i="4"/>
  <c r="J96" i="4"/>
  <c r="L96" i="4"/>
  <c r="H96" i="4"/>
  <c r="G96" i="4"/>
  <c r="O167" i="4"/>
  <c r="R167" i="4"/>
  <c r="Q167" i="4"/>
  <c r="S167" i="4"/>
  <c r="N167" i="4"/>
  <c r="H143" i="4"/>
  <c r="K143" i="4"/>
  <c r="L143" i="4"/>
  <c r="J143" i="4"/>
  <c r="G143" i="4"/>
  <c r="O176" i="4"/>
  <c r="R176" i="4"/>
  <c r="Q176" i="4"/>
  <c r="S176" i="4"/>
  <c r="N176" i="4"/>
  <c r="H150" i="4"/>
  <c r="L150" i="4"/>
  <c r="K150" i="4"/>
  <c r="J150" i="4"/>
  <c r="G150" i="4"/>
  <c r="R179" i="4"/>
  <c r="S179" i="4"/>
  <c r="Q179" i="4"/>
  <c r="O179" i="4"/>
  <c r="N179" i="4"/>
  <c r="O123" i="4"/>
  <c r="R123" i="4"/>
  <c r="S123" i="4"/>
  <c r="Q123" i="4"/>
  <c r="N123" i="4"/>
  <c r="H151" i="4"/>
  <c r="L151" i="4"/>
  <c r="J151" i="4"/>
  <c r="K151" i="4"/>
  <c r="G151" i="4"/>
  <c r="K167" i="4"/>
  <c r="H167" i="4"/>
  <c r="J167" i="4"/>
  <c r="L167" i="4"/>
  <c r="G167" i="4"/>
  <c r="L139" i="4"/>
  <c r="H139" i="4"/>
  <c r="K139" i="4"/>
  <c r="J139" i="4"/>
  <c r="G139" i="4"/>
  <c r="L176" i="4"/>
  <c r="G176" i="4"/>
  <c r="H176" i="4"/>
  <c r="K176" i="4"/>
  <c r="J176" i="4"/>
  <c r="O136" i="4"/>
  <c r="S136" i="4"/>
  <c r="Q136" i="4"/>
  <c r="R136" i="4"/>
  <c r="N136" i="4"/>
  <c r="H146" i="4"/>
  <c r="L146" i="4"/>
  <c r="K146" i="4"/>
  <c r="J146" i="4"/>
  <c r="G146" i="4"/>
  <c r="K178" i="4"/>
  <c r="J178" i="4"/>
  <c r="H178" i="4"/>
  <c r="L178" i="4"/>
  <c r="G178" i="4"/>
  <c r="O129" i="4"/>
  <c r="N129" i="4"/>
  <c r="R129" i="4"/>
  <c r="S129" i="4"/>
  <c r="Q129" i="4"/>
  <c r="S102" i="4"/>
  <c r="O102" i="4"/>
  <c r="R102" i="4"/>
  <c r="Q102" i="4"/>
  <c r="N102" i="4"/>
  <c r="K124" i="4"/>
  <c r="G124" i="4"/>
  <c r="L124" i="4"/>
  <c r="H124" i="4"/>
  <c r="J124" i="4"/>
  <c r="L157" i="4"/>
  <c r="H157" i="4"/>
  <c r="J157" i="4"/>
  <c r="K157" i="4"/>
  <c r="G157" i="4"/>
  <c r="O114" i="4"/>
  <c r="R114" i="4"/>
  <c r="Q114" i="4"/>
  <c r="S114" i="4"/>
  <c r="N114" i="4"/>
  <c r="K123" i="4"/>
  <c r="H123" i="4"/>
  <c r="G123" i="4"/>
  <c r="L123" i="4"/>
  <c r="J123" i="4"/>
  <c r="H73" i="4"/>
  <c r="J73" i="4"/>
  <c r="K73" i="4"/>
  <c r="L73" i="4"/>
  <c r="G73" i="4"/>
  <c r="H67" i="4"/>
  <c r="K67" i="4"/>
  <c r="L67" i="4"/>
  <c r="J67" i="4"/>
  <c r="G67" i="4"/>
  <c r="Q86" i="4"/>
  <c r="R86" i="4"/>
  <c r="S86" i="4"/>
  <c r="O86" i="4"/>
  <c r="N86" i="4"/>
  <c r="S111" i="4"/>
  <c r="O111" i="4"/>
  <c r="R111" i="4"/>
  <c r="Q111" i="4"/>
  <c r="N111" i="4"/>
  <c r="S99" i="4"/>
  <c r="O99" i="4"/>
  <c r="Q99" i="4"/>
  <c r="R99" i="4"/>
  <c r="N99" i="4"/>
  <c r="H122" i="4"/>
  <c r="K122" i="4"/>
  <c r="L122" i="4"/>
  <c r="J122" i="4"/>
  <c r="G122" i="4"/>
  <c r="K85" i="4"/>
  <c r="L85" i="4"/>
  <c r="H85" i="4"/>
  <c r="J85" i="4"/>
  <c r="G85" i="4"/>
  <c r="L118" i="4"/>
  <c r="H118" i="4"/>
  <c r="K118" i="4"/>
  <c r="J118" i="4"/>
  <c r="G118" i="4"/>
  <c r="H61" i="4"/>
  <c r="J61" i="4"/>
  <c r="L61" i="4"/>
  <c r="K61" i="4"/>
  <c r="G61" i="4"/>
  <c r="K43" i="4"/>
  <c r="L43" i="4"/>
  <c r="H43" i="4"/>
  <c r="J43" i="4"/>
  <c r="G43" i="4"/>
  <c r="O74" i="4"/>
  <c r="N74" i="4"/>
  <c r="S74" i="4"/>
  <c r="R74" i="4"/>
  <c r="Q74" i="4"/>
  <c r="G13" i="4"/>
  <c r="L13" i="4"/>
  <c r="J13" i="4"/>
  <c r="K13" i="4"/>
  <c r="O47" i="4"/>
  <c r="R47" i="4"/>
  <c r="S47" i="4"/>
  <c r="N47" i="4"/>
  <c r="Q47" i="4"/>
  <c r="N33" i="4"/>
  <c r="Q33" i="4"/>
  <c r="Q8" i="4"/>
  <c r="R8" i="4"/>
  <c r="N8" i="4"/>
  <c r="S8" i="4"/>
  <c r="R9" i="4"/>
  <c r="Q9" i="4"/>
  <c r="S9" i="4"/>
  <c r="N9" i="4"/>
  <c r="S60" i="4"/>
  <c r="R60" i="4"/>
  <c r="O60" i="4"/>
  <c r="N60" i="4"/>
  <c r="Q60" i="4"/>
  <c r="H44" i="4"/>
  <c r="L44" i="4"/>
  <c r="K44" i="4"/>
  <c r="J44" i="4"/>
  <c r="G44" i="4"/>
  <c r="L6" i="4"/>
  <c r="G6" i="4"/>
  <c r="J6" i="4"/>
  <c r="K6" i="4"/>
  <c r="R64" i="4"/>
  <c r="O64" i="4"/>
  <c r="S64" i="4"/>
  <c r="N64" i="4"/>
  <c r="Q64" i="4"/>
  <c r="J29" i="4"/>
  <c r="G29" i="4"/>
  <c r="S11" i="4"/>
  <c r="N11" i="4"/>
  <c r="Q11" i="4"/>
  <c r="R11" i="4"/>
  <c r="H60" i="4"/>
  <c r="K60" i="4"/>
  <c r="L60" i="4"/>
  <c r="J60" i="4"/>
  <c r="G60" i="4"/>
  <c r="S45" i="4"/>
  <c r="O45" i="4"/>
  <c r="N45" i="4"/>
  <c r="R45" i="4"/>
  <c r="Q45" i="4"/>
  <c r="J21" i="4"/>
  <c r="G21" i="4"/>
  <c r="H45" i="4"/>
  <c r="K45" i="4"/>
  <c r="L45" i="4"/>
  <c r="J45" i="4"/>
  <c r="G45" i="4"/>
  <c r="J30" i="4"/>
  <c r="G30" i="4"/>
  <c r="K9" i="4"/>
  <c r="J9" i="4"/>
  <c r="L9" i="4"/>
  <c r="G9" i="4"/>
  <c r="R69" i="4"/>
  <c r="S69" i="4"/>
  <c r="N69" i="4"/>
  <c r="O69" i="4"/>
  <c r="Q69" i="4"/>
  <c r="S4" i="4"/>
  <c r="N4" i="4"/>
  <c r="Q4" i="4"/>
  <c r="R4" i="4"/>
  <c r="H35" i="4"/>
  <c r="K35" i="4"/>
  <c r="J35" i="4"/>
  <c r="L35" i="4"/>
  <c r="G35" i="4"/>
  <c r="G23" i="4"/>
  <c r="J23" i="4"/>
  <c r="Q6" i="4"/>
  <c r="H22" i="4"/>
  <c r="S27" i="4"/>
  <c r="H23" i="4"/>
  <c r="K25" i="4"/>
  <c r="K4" i="4"/>
  <c r="L30" i="4"/>
  <c r="R24" i="4"/>
  <c r="K27" i="4"/>
  <c r="O31" i="4"/>
  <c r="R28" i="4"/>
  <c r="S26" i="4"/>
  <c r="K22" i="4"/>
  <c r="R31" i="4"/>
  <c r="K31" i="4"/>
  <c r="L26" i="4"/>
  <c r="H20" i="4"/>
  <c r="H33" i="4"/>
  <c r="S33" i="4"/>
  <c r="S28" i="4"/>
  <c r="L27" i="4"/>
  <c r="S21" i="4"/>
  <c r="L25" i="4"/>
  <c r="H26" i="4"/>
  <c r="S17" i="4"/>
  <c r="O20" i="4"/>
  <c r="H28" i="4"/>
  <c r="R17" i="4"/>
  <c r="O24" i="4"/>
  <c r="R30" i="4"/>
  <c r="K23" i="4"/>
  <c r="L32" i="4"/>
  <c r="L28" i="4"/>
  <c r="O25" i="4"/>
  <c r="O22" i="4"/>
  <c r="R22" i="4"/>
  <c r="R25" i="4"/>
  <c r="O27" i="4"/>
  <c r="H30" i="4"/>
  <c r="K28" i="4"/>
  <c r="S30" i="4"/>
  <c r="R6" i="4"/>
  <c r="K32" i="4"/>
  <c r="R21" i="4"/>
  <c r="L19" i="4"/>
  <c r="K24" i="4"/>
  <c r="K29" i="4"/>
  <c r="L21" i="4"/>
  <c r="O30" i="4"/>
  <c r="R33" i="4"/>
  <c r="O21" i="4"/>
  <c r="L31" i="4"/>
  <c r="L24" i="4"/>
  <c r="L23" i="4"/>
  <c r="S20" i="4"/>
  <c r="R26" i="4"/>
  <c r="K21" i="4"/>
  <c r="S25" i="4"/>
  <c r="S29" i="4"/>
  <c r="H21" i="4"/>
  <c r="O33" i="4"/>
  <c r="H31" i="4"/>
  <c r="O23" i="4"/>
  <c r="R29" i="4"/>
  <c r="S31" i="4"/>
  <c r="S6" i="4"/>
  <c r="R27" i="4"/>
  <c r="S22" i="4"/>
  <c r="R20" i="4"/>
  <c r="L20" i="4"/>
  <c r="H29" i="4"/>
  <c r="O28" i="4"/>
  <c r="K33" i="4"/>
  <c r="S23" i="4"/>
  <c r="S24" i="4"/>
  <c r="K30" i="4"/>
  <c r="S32" i="4"/>
  <c r="R32" i="4"/>
  <c r="L22" i="4"/>
  <c r="O19" i="4"/>
  <c r="H19" i="4"/>
  <c r="O26" i="4"/>
  <c r="L33" i="4"/>
  <c r="H27" i="4"/>
  <c r="O29" i="4"/>
  <c r="K19" i="4"/>
  <c r="R19" i="4"/>
  <c r="K20" i="4"/>
  <c r="K26" i="4"/>
  <c r="L4" i="4"/>
  <c r="O32" i="4"/>
  <c r="H25" i="4"/>
  <c r="L29" i="4"/>
  <c r="R23" i="4"/>
  <c r="H24" i="4"/>
  <c r="R16" i="4"/>
  <c r="S16" i="4"/>
  <c r="H32" i="4"/>
  <c r="S19" i="4"/>
  <c r="M4" i="9" l="1" a="1"/>
  <c r="M4" i="9" s="1"/>
  <c r="M19" i="9" a="1"/>
  <c r="M19" i="9" s="1"/>
  <c r="F4" i="9" a="1"/>
  <c r="F4" i="9" s="1"/>
  <c r="F19" i="9" a="1"/>
  <c r="F19" i="9" s="1"/>
  <c r="Q17" i="4"/>
  <c r="N17" i="4"/>
  <c r="Q16" i="4"/>
  <c r="N16" i="4"/>
  <c r="M16" i="9" l="1" a="1"/>
  <c r="M16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<sst xmlns="http://schemas.openxmlformats.org/spreadsheetml/2006/main" count="2996" uniqueCount="2497">
  <si>
    <t>acct_nr</t>
  </si>
  <si>
    <t>acct_name</t>
  </si>
  <si>
    <t>Number</t>
  </si>
  <si>
    <t>0100</t>
  </si>
  <si>
    <t>Klimmateriaal</t>
  </si>
  <si>
    <t>0101</t>
  </si>
  <si>
    <t>Dynaconnection (16.00 voor 16.00)</t>
  </si>
  <si>
    <t>0110</t>
  </si>
  <si>
    <t>Kampeermateriaal</t>
  </si>
  <si>
    <t>0120</t>
  </si>
  <si>
    <t>Overig Materiaal</t>
  </si>
  <si>
    <t>0121</t>
  </si>
  <si>
    <t>Bibliotheek</t>
  </si>
  <si>
    <t>0151</t>
  </si>
  <si>
    <t>Hoodies worn logo (20.76 voor 25)</t>
  </si>
  <si>
    <t>0160</t>
  </si>
  <si>
    <t>Rode Dassen (8.13 voor 8,00)</t>
  </si>
  <si>
    <t>0161</t>
  </si>
  <si>
    <t>Grijze Dassen (6,50 voor 6,50)</t>
  </si>
  <si>
    <t>0170</t>
  </si>
  <si>
    <t>T-Shirts worn logo (13,49 voor 14,00)</t>
  </si>
  <si>
    <t>0172</t>
  </si>
  <si>
    <t>Mutsen (4.66 voor 5)</t>
  </si>
  <si>
    <t>0175</t>
  </si>
  <si>
    <t>Strikjes (9,61 voor 10,00)</t>
  </si>
  <si>
    <t>0176</t>
  </si>
  <si>
    <t>Andere Vlottende Activa over &lt;1j.</t>
  </si>
  <si>
    <t>0181</t>
  </si>
  <si>
    <t>Shirts + tanktops 2014 (10.62 voor 11)</t>
  </si>
  <si>
    <t>0185</t>
  </si>
  <si>
    <t>Bretels (20,25 voor 20,00)</t>
  </si>
  <si>
    <t>0190</t>
  </si>
  <si>
    <t>Lustrum Buffs</t>
  </si>
  <si>
    <t>0191</t>
  </si>
  <si>
    <t>Lustrum nutters (10.70 voor 10.00)</t>
  </si>
  <si>
    <t>0192</t>
  </si>
  <si>
    <t>Lustrum boeken (12.00 voor 12.00)</t>
  </si>
  <si>
    <t>0193</t>
  </si>
  <si>
    <t>Schulties (0.49 per stuk)</t>
  </si>
  <si>
    <t>0250</t>
  </si>
  <si>
    <t>Borgen Virgiel</t>
  </si>
  <si>
    <t>0700</t>
  </si>
  <si>
    <t>Eigen vermogen</t>
  </si>
  <si>
    <t>0890</t>
  </si>
  <si>
    <t>Correctie Anno Passato</t>
  </si>
  <si>
    <t>1000</t>
  </si>
  <si>
    <t>Kas</t>
  </si>
  <si>
    <t>1150</t>
  </si>
  <si>
    <t>Rabo</t>
  </si>
  <si>
    <t>1151</t>
  </si>
  <si>
    <t>Rabo spaarrekening</t>
  </si>
  <si>
    <t>1152</t>
  </si>
  <si>
    <t>Paypal</t>
  </si>
  <si>
    <t>1153</t>
  </si>
  <si>
    <t>Klimhaldeal rekening</t>
  </si>
  <si>
    <t>1300</t>
  </si>
  <si>
    <t>Debiteuren</t>
  </si>
  <si>
    <t>1301</t>
  </si>
  <si>
    <t>Oninbare debiteuren</t>
  </si>
  <si>
    <t>1500</t>
  </si>
  <si>
    <t>Reservering Oninbare Debiteuren</t>
  </si>
  <si>
    <t>1511</t>
  </si>
  <si>
    <t>Overflowpotje</t>
  </si>
  <si>
    <t>1512</t>
  </si>
  <si>
    <t>Buffer Klimhaldeal</t>
  </si>
  <si>
    <t>1520</t>
  </si>
  <si>
    <t>Reservering Lustrum</t>
  </si>
  <si>
    <t>1526</t>
  </si>
  <si>
    <t>Materiaalverzekering</t>
  </si>
  <si>
    <t>2200</t>
  </si>
  <si>
    <t>Kruispost Kas/Bank</t>
  </si>
  <si>
    <t>2310</t>
  </si>
  <si>
    <t>Kruispost Bank/Spaarrekening</t>
  </si>
  <si>
    <t>2400</t>
  </si>
  <si>
    <t>Openstaande Tegoeden</t>
  </si>
  <si>
    <t>2500</t>
  </si>
  <si>
    <t>Openstaande Facturen</t>
  </si>
  <si>
    <t>4002</t>
  </si>
  <si>
    <t>Lasten Sjaars Diner</t>
  </si>
  <si>
    <t>4004</t>
  </si>
  <si>
    <t>Lasten Winterweek</t>
  </si>
  <si>
    <t>4006</t>
  </si>
  <si>
    <t>Lasten Reservering Oninbare debiteuren</t>
  </si>
  <si>
    <t>4007</t>
  </si>
  <si>
    <t>Lasten RvB-diner</t>
  </si>
  <si>
    <t>4009</t>
  </si>
  <si>
    <t>Lasten Overige Activiteiten</t>
  </si>
  <si>
    <t>4010</t>
  </si>
  <si>
    <t>Lasten Dies</t>
  </si>
  <si>
    <t>4011</t>
  </si>
  <si>
    <t>Lasten BRAVO-activiteiten</t>
  </si>
  <si>
    <t>4012</t>
  </si>
  <si>
    <t>Aanschaf Klimmateriaal</t>
  </si>
  <si>
    <t>4013</t>
  </si>
  <si>
    <t>Aanschaf Fashion</t>
  </si>
  <si>
    <t>4014</t>
  </si>
  <si>
    <t>Lasten Owee</t>
  </si>
  <si>
    <t>4018</t>
  </si>
  <si>
    <t>Aanschaf Kampeermateriaal</t>
  </si>
  <si>
    <t>4019</t>
  </si>
  <si>
    <t>Lasten K3</t>
  </si>
  <si>
    <t>4020</t>
  </si>
  <si>
    <t>Lasten Zomerweek (Yeti-week)</t>
  </si>
  <si>
    <t>4021</t>
  </si>
  <si>
    <t>Aanschaf Bibiliotheek</t>
  </si>
  <si>
    <t>4023</t>
  </si>
  <si>
    <t>Lasten aanschaf nuttefrutter</t>
  </si>
  <si>
    <t>4027</t>
  </si>
  <si>
    <t>Lasten Sportborrels</t>
  </si>
  <si>
    <t>4028</t>
  </si>
  <si>
    <t>Lasten Verenigingsborrels</t>
  </si>
  <si>
    <t>4029</t>
  </si>
  <si>
    <t>Lasten interne verekeningen</t>
  </si>
  <si>
    <t>4087</t>
  </si>
  <si>
    <t>Lasten OASE-activiteiten</t>
  </si>
  <si>
    <t>4101</t>
  </si>
  <si>
    <t>Lasten Weekend Bushuur</t>
  </si>
  <si>
    <t>4102</t>
  </si>
  <si>
    <t>Lasten Weekend Diesel</t>
  </si>
  <si>
    <t>4103</t>
  </si>
  <si>
    <t>Lasten Weekend Eten</t>
  </si>
  <si>
    <t>4104</t>
  </si>
  <si>
    <t>Lasten Weekend Camping</t>
  </si>
  <si>
    <t>4195</t>
  </si>
  <si>
    <t>Lasten aanschaf Lustrummessen</t>
  </si>
  <si>
    <t>4199</t>
  </si>
  <si>
    <t>Lasten Weekend Overige</t>
  </si>
  <si>
    <t>4201</t>
  </si>
  <si>
    <t>Lasten Verkoop Dynaconnection</t>
  </si>
  <si>
    <t>4251</t>
  </si>
  <si>
    <t>Lasten Verkoop Trui worn logo</t>
  </si>
  <si>
    <t>4260</t>
  </si>
  <si>
    <t>Lasten Verkoop Rode Dassen</t>
  </si>
  <si>
    <t>4261</t>
  </si>
  <si>
    <t>Lasten Verkoop Grijze Dassen</t>
  </si>
  <si>
    <t>4270</t>
  </si>
  <si>
    <t>Lasten Verkoop T-shirts worn logo</t>
  </si>
  <si>
    <t>4272</t>
  </si>
  <si>
    <t>Lasten Verkoop mutsen</t>
  </si>
  <si>
    <t>4275</t>
  </si>
  <si>
    <t>Lasten Verkoop Strikjes</t>
  </si>
  <si>
    <t>4281</t>
  </si>
  <si>
    <t>Lasten verkoop shirt/tanktops 2014</t>
  </si>
  <si>
    <t>4285</t>
  </si>
  <si>
    <t>Lasten Verkoop Bretels</t>
  </si>
  <si>
    <t>4291</t>
  </si>
  <si>
    <t>Lasten Verkoop Lustrumnutter</t>
  </si>
  <si>
    <t>4295</t>
  </si>
  <si>
    <t>Lasten verkoop lustrum mes 35</t>
  </si>
  <si>
    <t>4301</t>
  </si>
  <si>
    <t>Lasten Klimhaldeal</t>
  </si>
  <si>
    <t>5005</t>
  </si>
  <si>
    <t>Contributie Virgiel Buitenleden</t>
  </si>
  <si>
    <t>5010</t>
  </si>
  <si>
    <t>Contributie Sportraden</t>
  </si>
  <si>
    <t>5015</t>
  </si>
  <si>
    <t>Verzekeringen (mat. en aansprk.)</t>
  </si>
  <si>
    <t>5020</t>
  </si>
  <si>
    <t>Contributie Kamer van Koophandel</t>
  </si>
  <si>
    <t>5030</t>
  </si>
  <si>
    <t>Lasten Koerier Drukken</t>
  </si>
  <si>
    <t>5065</t>
  </si>
  <si>
    <t>Weekend Klimsubsidie Yeti</t>
  </si>
  <si>
    <t>5067</t>
  </si>
  <si>
    <t>Weekend Winst door Afronding</t>
  </si>
  <si>
    <t>5099</t>
  </si>
  <si>
    <t>Winst door afrondingsverschillen</t>
  </si>
  <si>
    <t>5100</t>
  </si>
  <si>
    <t>Promotie/Presentatiekosten</t>
  </si>
  <si>
    <t>5105</t>
  </si>
  <si>
    <t>Bestuurbesluiten</t>
  </si>
  <si>
    <t>5110</t>
  </si>
  <si>
    <t>Administratiekosten Bank</t>
  </si>
  <si>
    <t>5111</t>
  </si>
  <si>
    <t>Administratie Kosten Virgiel</t>
  </si>
  <si>
    <t>5119</t>
  </si>
  <si>
    <t>Administratiekosten Andere</t>
  </si>
  <si>
    <t>5120</t>
  </si>
  <si>
    <t>Afschrijving Klimmateriaal</t>
  </si>
  <si>
    <t>5121</t>
  </si>
  <si>
    <t>Afschrijving Bibliotheek</t>
  </si>
  <si>
    <t>5130</t>
  </si>
  <si>
    <t>Afschrijving Kampeermateriaal</t>
  </si>
  <si>
    <t>5150</t>
  </si>
  <si>
    <t>Afschrijving Overig Materiaal</t>
  </si>
  <si>
    <t>5180</t>
  </si>
  <si>
    <t>Afschrijving EHBO</t>
  </si>
  <si>
    <t>5210</t>
  </si>
  <si>
    <t>Lasten Lustrumreservering</t>
  </si>
  <si>
    <t>5221</t>
  </si>
  <si>
    <t>winst/verlies klimhaldeal</t>
  </si>
  <si>
    <t>5230</t>
  </si>
  <si>
    <t>Onvoorziene Uitgave</t>
  </si>
  <si>
    <t>6000</t>
  </si>
  <si>
    <t>Contributies</t>
  </si>
  <si>
    <t>6021</t>
  </si>
  <si>
    <t>Sponsoring Andere</t>
  </si>
  <si>
    <t>6040</t>
  </si>
  <si>
    <t>Verhuur Materiaal</t>
  </si>
  <si>
    <t>6100</t>
  </si>
  <si>
    <t>Rente</t>
  </si>
  <si>
    <t>8001</t>
  </si>
  <si>
    <t>Baten Weekenden</t>
  </si>
  <si>
    <t>8002</t>
  </si>
  <si>
    <t>Baten Sjaarschdiner</t>
  </si>
  <si>
    <t>8004</t>
  </si>
  <si>
    <t>Baten Winterweek</t>
  </si>
  <si>
    <t>8007</t>
  </si>
  <si>
    <t>Baten RvB-diner</t>
  </si>
  <si>
    <t>8009</t>
  </si>
  <si>
    <t>Baten Overige Activiteiten</t>
  </si>
  <si>
    <t>8010</t>
  </si>
  <si>
    <t>Baten Dies</t>
  </si>
  <si>
    <t>8011</t>
  </si>
  <si>
    <t>Baten BRAVO-activiteiten</t>
  </si>
  <si>
    <t>8012</t>
  </si>
  <si>
    <t>Waarde Verhoging Klimmateriaal</t>
  </si>
  <si>
    <t>8013</t>
  </si>
  <si>
    <t>Waarde Verhoging Fashion</t>
  </si>
  <si>
    <t>8014</t>
  </si>
  <si>
    <t>Baten OWEE</t>
  </si>
  <si>
    <t>8018</t>
  </si>
  <si>
    <t>Waarde Verhoging Kampeermateriaal</t>
  </si>
  <si>
    <t>8019</t>
  </si>
  <si>
    <t>Baten K3</t>
  </si>
  <si>
    <t>8020</t>
  </si>
  <si>
    <t>Baten Zomerweek (Yetiweek)</t>
  </si>
  <si>
    <t>8021</t>
  </si>
  <si>
    <t>Waarde Verhoging Bibliotheek</t>
  </si>
  <si>
    <t>8027</t>
  </si>
  <si>
    <t>Baten Sportborrels</t>
  </si>
  <si>
    <t>8028</t>
  </si>
  <si>
    <t>Baten Verenigingsborrels</t>
  </si>
  <si>
    <t>8029</t>
  </si>
  <si>
    <t>Baten interne verekeningen</t>
  </si>
  <si>
    <t>8087</t>
  </si>
  <si>
    <t>Baten OASE-activiteiten</t>
  </si>
  <si>
    <t>8195</t>
  </si>
  <si>
    <t>Waarde verhoging Lustrummessen</t>
  </si>
  <si>
    <t>8201</t>
  </si>
  <si>
    <t>Baten Verkoop Dynaconnection</t>
  </si>
  <si>
    <t>8251</t>
  </si>
  <si>
    <t>Baten Verkoop Trui worn logo</t>
  </si>
  <si>
    <t>8260</t>
  </si>
  <si>
    <t>Baten Verkoop Rode Dassen</t>
  </si>
  <si>
    <t>8261</t>
  </si>
  <si>
    <t>Baten Verkoop Grijze Dassen</t>
  </si>
  <si>
    <t>8270</t>
  </si>
  <si>
    <t>Baten verkoop T-shirts worn logo</t>
  </si>
  <si>
    <t>8272</t>
  </si>
  <si>
    <t>Baten Verkoop mutsen</t>
  </si>
  <si>
    <t>8275</t>
  </si>
  <si>
    <t>Baten Verkoop Strikjes</t>
  </si>
  <si>
    <t>8281</t>
  </si>
  <si>
    <t>Baten Verkoop tanktops/shirts 2014</t>
  </si>
  <si>
    <t>8285</t>
  </si>
  <si>
    <t>Baten Verkoop Bretels</t>
  </si>
  <si>
    <t>8290</t>
  </si>
  <si>
    <t>Baten Verkoop vlottende activa &lt;1 jaar</t>
  </si>
  <si>
    <t>8291</t>
  </si>
  <si>
    <t>Baten Verkoop Lustrumnutter</t>
  </si>
  <si>
    <t>8295</t>
  </si>
  <si>
    <t>Baten verkoop lustrum messen 35 (17.95 )</t>
  </si>
  <si>
    <t>8301</t>
  </si>
  <si>
    <t>Baten Klimhaldeal</t>
  </si>
  <si>
    <t>Lidnummer</t>
  </si>
  <si>
    <t>Naam</t>
  </si>
  <si>
    <t>user_email</t>
  </si>
  <si>
    <t>Telefoonnummer mobiel</t>
  </si>
  <si>
    <t>Lid sinds</t>
  </si>
  <si>
    <t>deb_nr</t>
  </si>
  <si>
    <t>Boyd van der Plas</t>
  </si>
  <si>
    <t>bhdrplas@xs4all.nl</t>
  </si>
  <si>
    <t/>
  </si>
  <si>
    <t>Pieter Slits</t>
  </si>
  <si>
    <t>pieter.slits@live.nl</t>
  </si>
  <si>
    <t>+3162263156</t>
  </si>
  <si>
    <t>Peter van der Vleuten</t>
  </si>
  <si>
    <t>Carel Pouwels</t>
  </si>
  <si>
    <t>pouwelsc@ziggo.nl</t>
  </si>
  <si>
    <t>+31653710749</t>
  </si>
  <si>
    <t>Rudolf van Aken</t>
  </si>
  <si>
    <t>rudolf.van.aken@movares.nl</t>
  </si>
  <si>
    <t>+31621577092</t>
  </si>
  <si>
    <t>Stijn Schlatmann</t>
  </si>
  <si>
    <t>stijn.schlatmann@energymatters.nl</t>
  </si>
  <si>
    <t>+31651181100</t>
  </si>
  <si>
    <t>Paul Haans</t>
  </si>
  <si>
    <t>Wim Besling</t>
  </si>
  <si>
    <t>wim.besling@nxp.com</t>
  </si>
  <si>
    <t>+31616533411</t>
  </si>
  <si>
    <t>Carl van den Brande</t>
  </si>
  <si>
    <t>carlvandenbrande@gmail.com</t>
  </si>
  <si>
    <t>+31622505052</t>
  </si>
  <si>
    <t>Jan van Osch</t>
  </si>
  <si>
    <t>jan@van-osch.com</t>
  </si>
  <si>
    <t>Marco Bergman</t>
  </si>
  <si>
    <t>marcobergman@gmail.com</t>
  </si>
  <si>
    <t>+31646414931</t>
  </si>
  <si>
    <t>Marius Brants</t>
  </si>
  <si>
    <t>mbrants@hotmail.com</t>
  </si>
  <si>
    <t>+31623158337</t>
  </si>
  <si>
    <t>Bart van der Meulen</t>
  </si>
  <si>
    <t>bart.martine@wxs.nl</t>
  </si>
  <si>
    <t>Sander Parmentier</t>
  </si>
  <si>
    <t>sanderparmentier@hotmail.com</t>
  </si>
  <si>
    <t>+31655848161</t>
  </si>
  <si>
    <t>Frank Bogerman</t>
  </si>
  <si>
    <t>axis.bogerman@worldonline.nl</t>
  </si>
  <si>
    <t>+31654941414</t>
  </si>
  <si>
    <t>Bob Bijvoet</t>
  </si>
  <si>
    <t>bob_bijvoet@hotmail.com</t>
  </si>
  <si>
    <t>+31641459012</t>
  </si>
  <si>
    <t>Wim de Boer</t>
  </si>
  <si>
    <t>wdeboer@hmc-heerema.com</t>
  </si>
  <si>
    <t>+31610933648</t>
  </si>
  <si>
    <t>Paul Gennissen</t>
  </si>
  <si>
    <t>p.gennissen@telfort.nl</t>
  </si>
  <si>
    <t>+31620974158</t>
  </si>
  <si>
    <t>Rein-Jan Koolwijk</t>
  </si>
  <si>
    <t>Reinjankoolwijk@gmail.com</t>
  </si>
  <si>
    <t>Joost van Lindert</t>
  </si>
  <si>
    <t>chaverjvanlindert@casema.nl</t>
  </si>
  <si>
    <t>Martijn Luyten</t>
  </si>
  <si>
    <t>martijn.luyten@planet.nl</t>
  </si>
  <si>
    <t>+31618781865</t>
  </si>
  <si>
    <t>Moniek Reijnders</t>
  </si>
  <si>
    <t>moniekreijnders@yahoo.com</t>
  </si>
  <si>
    <t>+31653256287</t>
  </si>
  <si>
    <t>Günther van de Rijt</t>
  </si>
  <si>
    <t>gvdrijt@gmail.com</t>
  </si>
  <si>
    <t>Pepijn Bink</t>
  </si>
  <si>
    <t>pepijn_bink@planet.nl</t>
  </si>
  <si>
    <t>Han Reiding</t>
  </si>
  <si>
    <t>jpreiding@wanadoo.nl</t>
  </si>
  <si>
    <t>+31614314076</t>
  </si>
  <si>
    <t>Gerard van Rijn</t>
  </si>
  <si>
    <t>gerard@vanrijnfamilie.nl</t>
  </si>
  <si>
    <t>+31611531874</t>
  </si>
  <si>
    <t>Court Haegens</t>
  </si>
  <si>
    <t>court@pionieren.org</t>
  </si>
  <si>
    <t>+31639492498</t>
  </si>
  <si>
    <t>Franck Hogervorst</t>
  </si>
  <si>
    <t>fhogervorst@yahoo.com</t>
  </si>
  <si>
    <t>+31645090117</t>
  </si>
  <si>
    <t>Marc Nuyten</t>
  </si>
  <si>
    <t>nuijtmans@yahoo.com</t>
  </si>
  <si>
    <t>+31623980266</t>
  </si>
  <si>
    <t>Martijn van Staveren</t>
  </si>
  <si>
    <t>mes@tauw.nl</t>
  </si>
  <si>
    <t>+31653816075</t>
  </si>
  <si>
    <t>Erik Koolwijk</t>
  </si>
  <si>
    <t>Erik.Koolwijk@cogen.nl</t>
  </si>
  <si>
    <t>+31624807906</t>
  </si>
  <si>
    <t>Martijn Lunneker</t>
  </si>
  <si>
    <t>lunneker@vancouver-city.net</t>
  </si>
  <si>
    <t>Jeanneke van Meulebrouck</t>
  </si>
  <si>
    <t>Jeanneke.vanmeulebrouck@xs4all.nl</t>
  </si>
  <si>
    <t>Wouter Tjebbes</t>
  </si>
  <si>
    <t>woutert@infosupport.com</t>
  </si>
  <si>
    <t>Guido Delhaes</t>
  </si>
  <si>
    <t>guido.delhaes@rocketmail.com</t>
  </si>
  <si>
    <t>+31628086404</t>
  </si>
  <si>
    <t>Maarten van Noorden</t>
  </si>
  <si>
    <t>MaartenVanNoorden@gmail.com</t>
  </si>
  <si>
    <t>+31628675045</t>
  </si>
  <si>
    <t>Anton van Rosmalen</t>
  </si>
  <si>
    <t>a.m.vanrosmalen@gmx.net</t>
  </si>
  <si>
    <t>+31653228834</t>
  </si>
  <si>
    <t>Jos Sinke</t>
  </si>
  <si>
    <t>jos.sinke@gmail.com</t>
  </si>
  <si>
    <t>Jeroen van der Aa</t>
  </si>
  <si>
    <t>JeroenAa@yahoo.com</t>
  </si>
  <si>
    <t>+31624541752</t>
  </si>
  <si>
    <t>Fam Hooiveld</t>
  </si>
  <si>
    <t>b.j.hooiveld@boskalis.nl</t>
  </si>
  <si>
    <t>+31657536966</t>
  </si>
  <si>
    <t>Thomas Staverman</t>
  </si>
  <si>
    <t>Thomas@Staverman.com</t>
  </si>
  <si>
    <t>+31621248242</t>
  </si>
  <si>
    <t>Marc van den Homberg</t>
  </si>
  <si>
    <t>marcjchr@hotmail.com</t>
  </si>
  <si>
    <t>+31651069884</t>
  </si>
  <si>
    <t>Jonts van Iterson</t>
  </si>
  <si>
    <t>jonts_vaniterson@hotmail.com</t>
  </si>
  <si>
    <t>+31614939312</t>
  </si>
  <si>
    <t>Dirk Samson</t>
  </si>
  <si>
    <t>dirk@samson-it.nl</t>
  </si>
  <si>
    <t>+31614184525</t>
  </si>
  <si>
    <t>Lars Schreurs</t>
  </si>
  <si>
    <t>larsschreurs@hotmail.com</t>
  </si>
  <si>
    <t>+31654370234</t>
  </si>
  <si>
    <t>Marian Tromp</t>
  </si>
  <si>
    <t>mariantromp@hotmail.com</t>
  </si>
  <si>
    <t>+31627104240</t>
  </si>
  <si>
    <t>Epco Berger</t>
  </si>
  <si>
    <t>+31-617390411</t>
  </si>
  <si>
    <t>Jan Binnerts</t>
  </si>
  <si>
    <t>binnerts@zonnet.nl</t>
  </si>
  <si>
    <t>+31615400541</t>
  </si>
  <si>
    <t>Arne van Essen</t>
  </si>
  <si>
    <t>arnevanessen@wanadoo.nl</t>
  </si>
  <si>
    <t>Stefan Grasso</t>
  </si>
  <si>
    <t>stefangrasso@gmx.net</t>
  </si>
  <si>
    <t>+31614363252</t>
  </si>
  <si>
    <t>Berndt Postma</t>
  </si>
  <si>
    <t>Han Welten</t>
  </si>
  <si>
    <t>han_welten@hotmail.com</t>
  </si>
  <si>
    <t>+31648978118</t>
  </si>
  <si>
    <t>Brenda Borst</t>
  </si>
  <si>
    <t>Remco Jutte</t>
  </si>
  <si>
    <t>r.w.jutte@gmail.com</t>
  </si>
  <si>
    <t>+31619408181</t>
  </si>
  <si>
    <t>Judith Ogink</t>
  </si>
  <si>
    <t>judithogink@hotmail.com</t>
  </si>
  <si>
    <t>+31653349581</t>
  </si>
  <si>
    <t>Mark Oostveen</t>
  </si>
  <si>
    <t>mark@motechnology.com</t>
  </si>
  <si>
    <t>+31626332970</t>
  </si>
  <si>
    <t>Irina Overeem</t>
  </si>
  <si>
    <t>irina.overeem@gmail.com</t>
  </si>
  <si>
    <t>+31655196844</t>
  </si>
  <si>
    <t>Maarten Pluymaekers</t>
  </si>
  <si>
    <t>m.pluymaekers@gmail.com</t>
  </si>
  <si>
    <t>+31614374941</t>
  </si>
  <si>
    <t>Brent Vermeulen</t>
  </si>
  <si>
    <t>brentvermeulen@hotmail.com</t>
  </si>
  <si>
    <t>+31630414386</t>
  </si>
  <si>
    <t>Ruben van Walen</t>
  </si>
  <si>
    <t>rubenvanwalen@gmail.com</t>
  </si>
  <si>
    <t>+31615888325</t>
  </si>
  <si>
    <t>Sjoerd Ypma</t>
  </si>
  <si>
    <t>+31612116222</t>
  </si>
  <si>
    <t>Esther van den Akker</t>
  </si>
  <si>
    <t>esthervandenakker@hotmail.com</t>
  </si>
  <si>
    <t>+31654245115</t>
  </si>
  <si>
    <t>Gwendolyn Kolfschoten</t>
  </si>
  <si>
    <t>-g.l.kolfschoten@gmail.com</t>
  </si>
  <si>
    <t>+31641270849</t>
  </si>
  <si>
    <t>Ynte Kramer</t>
  </si>
  <si>
    <t>yntekramer@hotmail.com</t>
  </si>
  <si>
    <t>+31645679500</t>
  </si>
  <si>
    <t>Abel Slabbekoorn</t>
  </si>
  <si>
    <t>a_slabbekoorn@hotmail.com</t>
  </si>
  <si>
    <t>+31653977967</t>
  </si>
  <si>
    <t>Ruairidh Smith</t>
  </si>
  <si>
    <t>Linda Zenger van Schuppen</t>
  </si>
  <si>
    <t>linda@zenger.nl</t>
  </si>
  <si>
    <t>+31641602088</t>
  </si>
  <si>
    <t>Jaap Heukelom</t>
  </si>
  <si>
    <t>heukweel@hetnet.nl</t>
  </si>
  <si>
    <t>+31621222765</t>
  </si>
  <si>
    <t>Remko Dinkla</t>
  </si>
  <si>
    <t>r.m.dinkla@student.tudelft.nl</t>
  </si>
  <si>
    <t>+31624425264</t>
  </si>
  <si>
    <t>Bernard Heersche</t>
  </si>
  <si>
    <t>heersche@hotmail.com</t>
  </si>
  <si>
    <t>+31645728468</t>
  </si>
  <si>
    <t>Nikki Mulder</t>
  </si>
  <si>
    <t>nikki.mldr@gmail.com</t>
  </si>
  <si>
    <t>+31653807626</t>
  </si>
  <si>
    <t>Roel Philippa</t>
  </si>
  <si>
    <t>roel@philippa.nu</t>
  </si>
  <si>
    <t>Michiel Engelsman</t>
  </si>
  <si>
    <t>michiel_engelsman@hotmail.com</t>
  </si>
  <si>
    <t>Chantal van der Meer</t>
  </si>
  <si>
    <t>cheent@hotmail.com</t>
  </si>
  <si>
    <t>+31624637628</t>
  </si>
  <si>
    <t>Stijn Vlemmix</t>
  </si>
  <si>
    <t>stijn.vlemmix@gmail.com</t>
  </si>
  <si>
    <t>Joris Besseling</t>
  </si>
  <si>
    <t>J.J.Besseling@gmail.com</t>
  </si>
  <si>
    <t>+31624644895</t>
  </si>
  <si>
    <t>Roel van den Ham</t>
  </si>
  <si>
    <t>rvandenham@gmail.com</t>
  </si>
  <si>
    <t>+31614164202</t>
  </si>
  <si>
    <t>Bernard Hulshof</t>
  </si>
  <si>
    <t>bhulshof@gmail.com</t>
  </si>
  <si>
    <t>+31646815682</t>
  </si>
  <si>
    <t>Jan-Bart van der Steen</t>
  </si>
  <si>
    <t>janbartvandersteen@gmail.com</t>
  </si>
  <si>
    <t>+31612994802</t>
  </si>
  <si>
    <t>Evert-Jan Stoop</t>
  </si>
  <si>
    <t>evertjanstoop@hotmail.com</t>
  </si>
  <si>
    <t>Remco Thijsse</t>
  </si>
  <si>
    <t>rthijsse@hotmail.com</t>
  </si>
  <si>
    <t>Nan van Geloven</t>
  </si>
  <si>
    <t>lievenan@hotmail.com</t>
  </si>
  <si>
    <t>+31629196517</t>
  </si>
  <si>
    <t>Stefanie Lunshof</t>
  </si>
  <si>
    <t>stefanielunshof@gmail.com</t>
  </si>
  <si>
    <t>+31644516447</t>
  </si>
  <si>
    <t>Erik van der Vegt</t>
  </si>
  <si>
    <t>+3165537506</t>
  </si>
  <si>
    <t>Vincent Verlinden</t>
  </si>
  <si>
    <t>vincentverlinden@gmail.com</t>
  </si>
  <si>
    <t>+31625393789</t>
  </si>
  <si>
    <t>Berthold Flikkema</t>
  </si>
  <si>
    <t>berthold.flikkema@gmail.com</t>
  </si>
  <si>
    <t>+31615448559</t>
  </si>
  <si>
    <t>Wijnand Harmsen</t>
  </si>
  <si>
    <t>wijnandharmsen@gmail.com</t>
  </si>
  <si>
    <t>+31619440663</t>
  </si>
  <si>
    <t>Hans Lenze Kaper</t>
  </si>
  <si>
    <t>hanslenzekaper@gmail.com</t>
  </si>
  <si>
    <t>+31616968281</t>
  </si>
  <si>
    <t>Steven Lemain</t>
  </si>
  <si>
    <t>stevenlemain@hotmail.com</t>
  </si>
  <si>
    <t>+31611414122</t>
  </si>
  <si>
    <t>Ruud Tijs</t>
  </si>
  <si>
    <t>rjatijs@gmail.com</t>
  </si>
  <si>
    <t>+31614509429</t>
  </si>
  <si>
    <t>Arno Veldhuis</t>
  </si>
  <si>
    <t>a.veldhuis@gmx.net</t>
  </si>
  <si>
    <t>+31610905118</t>
  </si>
  <si>
    <t>Lysan Wolf</t>
  </si>
  <si>
    <t>lysanwolf@hotmail.com</t>
  </si>
  <si>
    <t>+31648473494</t>
  </si>
  <si>
    <t>Inge van Gelder</t>
  </si>
  <si>
    <t>inge_van_gelder@hotmail.com</t>
  </si>
  <si>
    <t>+31630271933</t>
  </si>
  <si>
    <t>Mariette de Graaf</t>
  </si>
  <si>
    <t>mmkldegraaf@gmail.com</t>
  </si>
  <si>
    <t>+31631978940</t>
  </si>
  <si>
    <t>Roel Helsen</t>
  </si>
  <si>
    <t>roel.helsen@gmail.com</t>
  </si>
  <si>
    <t>+31618854530</t>
  </si>
  <si>
    <t>Meindert Huisman</t>
  </si>
  <si>
    <t>JEM_huisman@hotmail.com</t>
  </si>
  <si>
    <t>+31626916391</t>
  </si>
  <si>
    <t>Astrid de Wind</t>
  </si>
  <si>
    <t>Astrid_de_Wind@hotmail.com</t>
  </si>
  <si>
    <t>+31626256855</t>
  </si>
  <si>
    <t>Xavier Gautier</t>
  </si>
  <si>
    <t>x.h.gautier@gmail.com</t>
  </si>
  <si>
    <t>+31611447221</t>
  </si>
  <si>
    <t>Joris Gestels</t>
  </si>
  <si>
    <t>yeti@jgestels.be</t>
  </si>
  <si>
    <t>+31645746813</t>
  </si>
  <si>
    <t>Martijn Korevaar</t>
  </si>
  <si>
    <t>m.a.korevaar@gmail.com</t>
  </si>
  <si>
    <t>+31641864539</t>
  </si>
  <si>
    <t>Maarten Altena</t>
  </si>
  <si>
    <t>altenamaarten@gmail.com</t>
  </si>
  <si>
    <t>+31619018694</t>
  </si>
  <si>
    <t>Esther Brouwer</t>
  </si>
  <si>
    <t>brouwer.esther@gmail.com</t>
  </si>
  <si>
    <t>+31613749970</t>
  </si>
  <si>
    <t>Gerbrand van den Eeckhout</t>
  </si>
  <si>
    <t>gha.vandeneeckhout@gmail.com</t>
  </si>
  <si>
    <t>+31640341300</t>
  </si>
  <si>
    <t>Bram van den Eijnden</t>
  </si>
  <si>
    <t>bramvandeneijnden@gmail.com</t>
  </si>
  <si>
    <t>Frank Engelen</t>
  </si>
  <si>
    <t>frankengelen@gmail.com</t>
  </si>
  <si>
    <t>+31640572049</t>
  </si>
  <si>
    <t>Paul Musegaas</t>
  </si>
  <si>
    <t>p.musegaas@gmail.com</t>
  </si>
  <si>
    <t>+31636166855</t>
  </si>
  <si>
    <t>Rolf Swuste</t>
  </si>
  <si>
    <t>rolfswuste@hotmail.com</t>
  </si>
  <si>
    <t>+31623159758</t>
  </si>
  <si>
    <t>Hans Vijverberg</t>
  </si>
  <si>
    <t>j.w.vijverberg@gmail.com</t>
  </si>
  <si>
    <t>+31612839086</t>
  </si>
  <si>
    <t>Thomas Wasser</t>
  </si>
  <si>
    <t>wasser.tm@gmail.com</t>
  </si>
  <si>
    <t>+31629120494</t>
  </si>
  <si>
    <t>Jan Willem Feitsma</t>
  </si>
  <si>
    <t>jwfeitsma@gmail.com</t>
  </si>
  <si>
    <t>+31631691394</t>
  </si>
  <si>
    <t>Willem Zwetsloot</t>
  </si>
  <si>
    <t>willemzwetsloot@hotmail.com</t>
  </si>
  <si>
    <t>+31618267103</t>
  </si>
  <si>
    <t>Xander de Rooy</t>
  </si>
  <si>
    <t>xander.de.rooy@planet.nl</t>
  </si>
  <si>
    <t>Joran Wognum</t>
  </si>
  <si>
    <t>joranwognum@gmail.com</t>
  </si>
  <si>
    <t>+31638034003</t>
  </si>
  <si>
    <t>Jurgen Kuipers</t>
  </si>
  <si>
    <t>jurgenkuipers@gmail.com</t>
  </si>
  <si>
    <t>+31624459134</t>
  </si>
  <si>
    <t>Thomas van der Linde</t>
  </si>
  <si>
    <t>tmvanderlinde@gmail.com</t>
  </si>
  <si>
    <t>+31613971889</t>
  </si>
  <si>
    <t>Daniel Schumacher</t>
  </si>
  <si>
    <t>d.g.schumacher@gmail.com</t>
  </si>
  <si>
    <t>+31638969528</t>
  </si>
  <si>
    <t>Vincent De Groof</t>
  </si>
  <si>
    <t>vincentdegroof@gmail.com</t>
  </si>
  <si>
    <t>Jelle Jonker</t>
  </si>
  <si>
    <t>jonker.js@gmail.com</t>
  </si>
  <si>
    <t>+31623135929</t>
  </si>
  <si>
    <t>Jochem van der Blom</t>
  </si>
  <si>
    <t>jvdblom2@hotmail.com</t>
  </si>
  <si>
    <t>+31620704986</t>
  </si>
  <si>
    <t>Arnoud Haffmans</t>
  </si>
  <si>
    <t>arnoudhaffmans@gmail.com</t>
  </si>
  <si>
    <t>+31626466882</t>
  </si>
  <si>
    <t>Renske Verhulst</t>
  </si>
  <si>
    <t>renske_verhulst@hotmail.com</t>
  </si>
  <si>
    <t>+31623414614</t>
  </si>
  <si>
    <t>Vera Konietschke</t>
  </si>
  <si>
    <t>verakonietschke@gmail.com</t>
  </si>
  <si>
    <t>+31625024318</t>
  </si>
  <si>
    <t>Lotte Suijker</t>
  </si>
  <si>
    <t>lottesuijker@gmail.com</t>
  </si>
  <si>
    <t>+31613102943</t>
  </si>
  <si>
    <t>Marjolijn Hartwigsen</t>
  </si>
  <si>
    <t>marjolijn.hartwigsen@gmail.com</t>
  </si>
  <si>
    <t>+31613426398</t>
  </si>
  <si>
    <t>Gijs Frens Zwier</t>
  </si>
  <si>
    <t>gijzwier@hotmail.com</t>
  </si>
  <si>
    <t>+31649287672</t>
  </si>
  <si>
    <t>Wouter Kuijsters</t>
  </si>
  <si>
    <t>wkuijsters@gmail.com</t>
  </si>
  <si>
    <t>+31623790452</t>
  </si>
  <si>
    <t>Floris Vonck</t>
  </si>
  <si>
    <t>florisvonck@gmail.com</t>
  </si>
  <si>
    <t>+31627012847</t>
  </si>
  <si>
    <t>Jelle Hoekstra</t>
  </si>
  <si>
    <t>jellehoekstra1@gmail.com</t>
  </si>
  <si>
    <t>+31642440243</t>
  </si>
  <si>
    <t>Luc Engels</t>
  </si>
  <si>
    <t>luxeflex@hotmail.com</t>
  </si>
  <si>
    <t>+31634905434</t>
  </si>
  <si>
    <t>Daan van Rooij</t>
  </si>
  <si>
    <t>daanvanrooij91@hotmail.com</t>
  </si>
  <si>
    <t>+31642535393</t>
  </si>
  <si>
    <t>Sjoerd Franzen</t>
  </si>
  <si>
    <t>sjoerdfranzen@gmail.com</t>
  </si>
  <si>
    <t>+31683224051</t>
  </si>
  <si>
    <t>Stijn van Schooten</t>
  </si>
  <si>
    <t>svsoke@hotmail.com</t>
  </si>
  <si>
    <t>+31625536077</t>
  </si>
  <si>
    <t>Thijs Boerrigter</t>
  </si>
  <si>
    <t>t_boerrigter@hotmail.com</t>
  </si>
  <si>
    <t>+31643259025</t>
  </si>
  <si>
    <t>Wouter Feitsma</t>
  </si>
  <si>
    <t>wt_thebest@hotmail.com</t>
  </si>
  <si>
    <t>+31640090412</t>
  </si>
  <si>
    <t>Johan Bogaart</t>
  </si>
  <si>
    <t>johan.bogaart@gmail.com</t>
  </si>
  <si>
    <t>+31611256613</t>
  </si>
  <si>
    <t>Sytse Roos</t>
  </si>
  <si>
    <t>sytse.roos@gmail.com</t>
  </si>
  <si>
    <t>+31620393229</t>
  </si>
  <si>
    <t>Jasper Kamerling</t>
  </si>
  <si>
    <t>jasper_kamerling@hotmail.com</t>
  </si>
  <si>
    <t>+31621992790</t>
  </si>
  <si>
    <t>Marc Brouwer</t>
  </si>
  <si>
    <t>brouwermf@gmail.com</t>
  </si>
  <si>
    <t>+31616906255</t>
  </si>
  <si>
    <t>Bart Wolbert</t>
  </si>
  <si>
    <t>bart_wolbert@hotmail.com</t>
  </si>
  <si>
    <t>+31615087229</t>
  </si>
  <si>
    <t>Frank Vester</t>
  </si>
  <si>
    <t>frankvester1992@gmail.com</t>
  </si>
  <si>
    <t>+31619867826</t>
  </si>
  <si>
    <t>Tom Noë</t>
  </si>
  <si>
    <t>tommienoe@hotmail.com</t>
  </si>
  <si>
    <t>+31630779277</t>
  </si>
  <si>
    <t>Toine Hooijen</t>
  </si>
  <si>
    <t>toine.hooijen@live.nl</t>
  </si>
  <si>
    <t>+31620352267</t>
  </si>
  <si>
    <t>Tom Phillips</t>
  </si>
  <si>
    <t>tombenjaminphillips@gmail.com</t>
  </si>
  <si>
    <t>+31610846137</t>
  </si>
  <si>
    <t>Olaf Dessing</t>
  </si>
  <si>
    <t>o.m.dessing@gmail.com</t>
  </si>
  <si>
    <t>+31633736858</t>
  </si>
  <si>
    <t>Silvan Viëtor</t>
  </si>
  <si>
    <t>silvan_vietor@hotmail.com</t>
  </si>
  <si>
    <t>+31641217632</t>
  </si>
  <si>
    <t>Peter-Paul de Graaf</t>
  </si>
  <si>
    <t>ppgraaf@gmail.com</t>
  </si>
  <si>
    <t>+31646434011</t>
  </si>
  <si>
    <t>Marlike Ridderbos</t>
  </si>
  <si>
    <t>mridderbos7@hotmail.com</t>
  </si>
  <si>
    <t>+31622992868</t>
  </si>
  <si>
    <t>Wout Kruijer</t>
  </si>
  <si>
    <t>woutkruijer@gmail.com</t>
  </si>
  <si>
    <t>+31655814181</t>
  </si>
  <si>
    <t>Laura Peeperkorn</t>
  </si>
  <si>
    <t>laupeeperkorn@gmail.com</t>
  </si>
  <si>
    <t>+31657680379</t>
  </si>
  <si>
    <t>Luuk de Niet</t>
  </si>
  <si>
    <t>l.f.deniet93@gmail.com</t>
  </si>
  <si>
    <t>+31648306901</t>
  </si>
  <si>
    <t>Martin Ponson</t>
  </si>
  <si>
    <t>martin_ponson@hotmail.com</t>
  </si>
  <si>
    <t>Joost Willemse</t>
  </si>
  <si>
    <t>joost.willemse92@gmail.com</t>
  </si>
  <si>
    <t>Gabriël Bijleveld</t>
  </si>
  <si>
    <t>gabrielbijleveld@gmail.com</t>
  </si>
  <si>
    <t>+31653489337</t>
  </si>
  <si>
    <t>Jordy Anninga</t>
  </si>
  <si>
    <t>j.r.anninga@gmail.com</t>
  </si>
  <si>
    <t>+31644272123</t>
  </si>
  <si>
    <t>Emiel Lorist</t>
  </si>
  <si>
    <t>emiellorist@gmail.com</t>
  </si>
  <si>
    <t>+31628463658</t>
  </si>
  <si>
    <t>Peter Spielmann</t>
  </si>
  <si>
    <t>p.spielmann92@gmail.com</t>
  </si>
  <si>
    <t>+31611703992</t>
  </si>
  <si>
    <t>Jorik van Kemenade</t>
  </si>
  <si>
    <t>jorikvankemenade@gmail.com</t>
  </si>
  <si>
    <t>+31648676049</t>
  </si>
  <si>
    <t>Maya ter Laag</t>
  </si>
  <si>
    <t>mayaterlaag@gmail.com</t>
  </si>
  <si>
    <t>+31631262202</t>
  </si>
  <si>
    <t>Veerle Steenhuisen</t>
  </si>
  <si>
    <t>vsteenhuisen@hotmail.com</t>
  </si>
  <si>
    <t>+31615116230</t>
  </si>
  <si>
    <t>Casper Boon</t>
  </si>
  <si>
    <t>boontjuuh@hotmail.com</t>
  </si>
  <si>
    <t>+31631176169</t>
  </si>
  <si>
    <t>Victor van Vucht</t>
  </si>
  <si>
    <t>victorvanvucht@hotmail.com</t>
  </si>
  <si>
    <t>+31657420840</t>
  </si>
  <si>
    <t>Lucas van Dijk</t>
  </si>
  <si>
    <t>lucas10_vandijk@hotmail.com</t>
  </si>
  <si>
    <t>+31623893174</t>
  </si>
  <si>
    <t>Willem van Veen</t>
  </si>
  <si>
    <t>willem94@home.nl</t>
  </si>
  <si>
    <t>+31623338631</t>
  </si>
  <si>
    <t>Han de Jong</t>
  </si>
  <si>
    <t>han.d.jong@gmail.com</t>
  </si>
  <si>
    <t>+31657371421</t>
  </si>
  <si>
    <t>Koen Gelton</t>
  </si>
  <si>
    <t>koen.gelton@gmail.com</t>
  </si>
  <si>
    <t>+31614816072</t>
  </si>
  <si>
    <t>George Jones</t>
  </si>
  <si>
    <t>jones.54@hotmail.com</t>
  </si>
  <si>
    <t>Geert Bakker</t>
  </si>
  <si>
    <t>geert.bakker@hotmail.com</t>
  </si>
  <si>
    <t>+31634617903</t>
  </si>
  <si>
    <t>Lisann Reimink</t>
  </si>
  <si>
    <t>lisannreimink@hotmail.com</t>
  </si>
  <si>
    <t>+31612323460</t>
  </si>
  <si>
    <t>Roeland Rademakers</t>
  </si>
  <si>
    <t>roeland.rw@hotmail.com</t>
  </si>
  <si>
    <t>+31613715822</t>
  </si>
  <si>
    <t>Chantal de Zeeuw</t>
  </si>
  <si>
    <t>dezeeuw.cm@gmail.com</t>
  </si>
  <si>
    <t>+31627928059</t>
  </si>
  <si>
    <t>Barend de Waal</t>
  </si>
  <si>
    <t>barend_dwm@live.nl</t>
  </si>
  <si>
    <t>+31653877773</t>
  </si>
  <si>
    <t>Vera van Kooten</t>
  </si>
  <si>
    <t>veravkooten@gmail.com</t>
  </si>
  <si>
    <t>+31615134583</t>
  </si>
  <si>
    <t>Joris Derksen</t>
  </si>
  <si>
    <t>joris@drxn.net</t>
  </si>
  <si>
    <t>+31611137765</t>
  </si>
  <si>
    <t>Sophie Holierhoek</t>
  </si>
  <si>
    <t>sophie.16.1993@gmail.com</t>
  </si>
  <si>
    <t>+31636307871</t>
  </si>
  <si>
    <t>Dirk Klijn</t>
  </si>
  <si>
    <t>coole.d@live.nl</t>
  </si>
  <si>
    <t>+31612528750</t>
  </si>
  <si>
    <t>Martijn Bruil</t>
  </si>
  <si>
    <t>martijn.bruil@xs4all.nl</t>
  </si>
  <si>
    <t>+31612382835</t>
  </si>
  <si>
    <t>Joey Guerrero</t>
  </si>
  <si>
    <t>joey-guerrero@hotmail.com</t>
  </si>
  <si>
    <t>+31636293967</t>
  </si>
  <si>
    <t>Bob de Waard</t>
  </si>
  <si>
    <t>bdwaard@live.nl</t>
  </si>
  <si>
    <t>+31621945104</t>
  </si>
  <si>
    <t>Joost Gevaert</t>
  </si>
  <si>
    <t>joostgevaert1995@hotmail.com</t>
  </si>
  <si>
    <t>+31636567761</t>
  </si>
  <si>
    <t>Sjoerd Braadbaart</t>
  </si>
  <si>
    <t>s.braadbaart@live.nl</t>
  </si>
  <si>
    <t>+31634334955</t>
  </si>
  <si>
    <t>Taco Lambregts</t>
  </si>
  <si>
    <t>tacolambregts@live.nl</t>
  </si>
  <si>
    <t>+31610755797</t>
  </si>
  <si>
    <t>Wout Kommer</t>
  </si>
  <si>
    <t>wbkommer@gmail.com</t>
  </si>
  <si>
    <t>+31691083048</t>
  </si>
  <si>
    <t>Jelle Teeling</t>
  </si>
  <si>
    <t>jelleteeling@live.nl</t>
  </si>
  <si>
    <t>+31640993182</t>
  </si>
  <si>
    <t>Douwe Bouwers</t>
  </si>
  <si>
    <t>douwe@bouwers.nl</t>
  </si>
  <si>
    <t>+31615518609</t>
  </si>
  <si>
    <t>Maarten Pouwels</t>
  </si>
  <si>
    <t>mcpouwels@hotmail.com</t>
  </si>
  <si>
    <t>+31619753609</t>
  </si>
  <si>
    <t>Martijn Woudstra</t>
  </si>
  <si>
    <t>martijnwoudstra@live.nl</t>
  </si>
  <si>
    <t>+31619791519</t>
  </si>
  <si>
    <t>Sibren Allard</t>
  </si>
  <si>
    <t>sppmasters@gmail.com</t>
  </si>
  <si>
    <t>0634634999</t>
  </si>
  <si>
    <t>Freek Berden</t>
  </si>
  <si>
    <t>36secretarisyeti@gmail.com</t>
  </si>
  <si>
    <t>+31634121968</t>
  </si>
  <si>
    <t>Marten Arthers</t>
  </si>
  <si>
    <t>marten_arthers@hotmail.com</t>
  </si>
  <si>
    <t>Marieke de Bruine</t>
  </si>
  <si>
    <t>mariekedebruine@hotmail.com</t>
  </si>
  <si>
    <t>+31619837733</t>
  </si>
  <si>
    <t>Rosanne Homs</t>
  </si>
  <si>
    <t>rosanne.homs@gmail.com</t>
  </si>
  <si>
    <t>+31644426101</t>
  </si>
  <si>
    <t>Casper van Engelenburg</t>
  </si>
  <si>
    <t>casperengelenburg@gmail.com</t>
  </si>
  <si>
    <t>Tom Claessens</t>
  </si>
  <si>
    <t>tclaessenss@gmail.com</t>
  </si>
  <si>
    <t>+31613763302</t>
  </si>
  <si>
    <t>Erik Vester</t>
  </si>
  <si>
    <t>vester_123@hotmail.com</t>
  </si>
  <si>
    <t>+31634308782</t>
  </si>
  <si>
    <t>Martijn Peters</t>
  </si>
  <si>
    <t>marti_polo6@hotmail.com</t>
  </si>
  <si>
    <t>+31610469484</t>
  </si>
  <si>
    <t>Tim de Reijer</t>
  </si>
  <si>
    <t>timreij@hotmail.com</t>
  </si>
  <si>
    <t>+31641000216</t>
  </si>
  <si>
    <t>Fuuk van der Scheer</t>
  </si>
  <si>
    <t>fuuk.vanderscheer@outlook.com</t>
  </si>
  <si>
    <t>+31622562331</t>
  </si>
  <si>
    <t>Pieter Oudendijk</t>
  </si>
  <si>
    <t>pieteroudendijk@gmail.com</t>
  </si>
  <si>
    <t>+31634727476</t>
  </si>
  <si>
    <t>Twan de Nijs</t>
  </si>
  <si>
    <t>twandenijs@gmail.com</t>
  </si>
  <si>
    <t>+31643960766</t>
  </si>
  <si>
    <t>Marco Geurtsen</t>
  </si>
  <si>
    <t>marcogeurtsen@live.nl</t>
  </si>
  <si>
    <t>+31634189868</t>
  </si>
  <si>
    <t>Wouter Meijer</t>
  </si>
  <si>
    <t>houterm@gmail.com</t>
  </si>
  <si>
    <t>+31681150561</t>
  </si>
  <si>
    <t>Christiaan van Boom</t>
  </si>
  <si>
    <t>christiaanvboom@gmail.com</t>
  </si>
  <si>
    <t>+31622506504</t>
  </si>
  <si>
    <t>Maarten Twisk</t>
  </si>
  <si>
    <t>maarten.twisk@gmail.com</t>
  </si>
  <si>
    <t>+31655936627</t>
  </si>
  <si>
    <t>Menno van Manen</t>
  </si>
  <si>
    <t>mennovanmanen@hotmail.com</t>
  </si>
  <si>
    <t>+31620342983</t>
  </si>
  <si>
    <t>Simon Engbers</t>
  </si>
  <si>
    <t>simonengbers@gmail.com</t>
  </si>
  <si>
    <t>+31648167375</t>
  </si>
  <si>
    <t>Italo de Vroom</t>
  </si>
  <si>
    <t>iddvroom@xs4all.nl</t>
  </si>
  <si>
    <t>+31657664906</t>
  </si>
  <si>
    <t>Dirk Bakker</t>
  </si>
  <si>
    <t>DPBakker@hetnet.nl</t>
  </si>
  <si>
    <t>+31619698427</t>
  </si>
  <si>
    <t>Merlijn van Adrichem</t>
  </si>
  <si>
    <t>m.v.a.stanislas@hotmail.com</t>
  </si>
  <si>
    <t>+31643216255</t>
  </si>
  <si>
    <t>Pieter van der Lingen</t>
  </si>
  <si>
    <t>pi1234@live.nl</t>
  </si>
  <si>
    <t>+31640537133</t>
  </si>
  <si>
    <t>Jodi Esenkbrink</t>
  </si>
  <si>
    <t>j.esenkbrink@gmail.com</t>
  </si>
  <si>
    <t>+31613508156</t>
  </si>
  <si>
    <t>Chander Salikram</t>
  </si>
  <si>
    <t>chander-salikram@hotmail.com</t>
  </si>
  <si>
    <t>+31612093437</t>
  </si>
  <si>
    <t>Jurre Keizers</t>
  </si>
  <si>
    <t>jurre_keizers@live.nl</t>
  </si>
  <si>
    <t>+31611854149</t>
  </si>
  <si>
    <t>Dennis de Jong</t>
  </si>
  <si>
    <t>dennisdejong1995@gmail.com</t>
  </si>
  <si>
    <t>+31634499370</t>
  </si>
  <si>
    <t>Klaas Tromp</t>
  </si>
  <si>
    <t>doc.tromp@gmail.com</t>
  </si>
  <si>
    <t>+31639467777</t>
  </si>
  <si>
    <t>Wietske Brouwer</t>
  </si>
  <si>
    <t>wietskebrwr@gmail.com</t>
  </si>
  <si>
    <t>+31641517216</t>
  </si>
  <si>
    <t>Jolynde Vis</t>
  </si>
  <si>
    <t>jolynde.vis@jvs-3d.nl</t>
  </si>
  <si>
    <t>+31648574094</t>
  </si>
  <si>
    <t>Hidde Dijkstra</t>
  </si>
  <si>
    <t>hidde.dijkstra@gmail.com</t>
  </si>
  <si>
    <t>+31683449246</t>
  </si>
  <si>
    <t>Naomi Bakker</t>
  </si>
  <si>
    <t>naomi.bakker@live.nl</t>
  </si>
  <si>
    <t>+31622977909</t>
  </si>
  <si>
    <t>Benne de Bakker</t>
  </si>
  <si>
    <t>bennedebakker@gmail.com</t>
  </si>
  <si>
    <t>+31681238659</t>
  </si>
  <si>
    <t>Roos Verwijs</t>
  </si>
  <si>
    <t>roos.verwijs@hotmail.com</t>
  </si>
  <si>
    <t>+31640575946</t>
  </si>
  <si>
    <t>David Eleveld</t>
  </si>
  <si>
    <t>david.eleveld@live.nl</t>
  </si>
  <si>
    <t>+31642364891</t>
  </si>
  <si>
    <t>Ivo van Leeuwen</t>
  </si>
  <si>
    <t>ivo_van_leeuwen@hotmail.com</t>
  </si>
  <si>
    <t>+31640174860</t>
  </si>
  <si>
    <t>Martijn van Welie</t>
  </si>
  <si>
    <t>martijn.van.welie2@gmail.com</t>
  </si>
  <si>
    <t>+31642282632</t>
  </si>
  <si>
    <t>Tim van de Steenoven</t>
  </si>
  <si>
    <t>timvandesteenoven@gmail.com</t>
  </si>
  <si>
    <t>+31624468389</t>
  </si>
  <si>
    <t>Ab Streppel</t>
  </si>
  <si>
    <t>ab.streppel@gmail.com</t>
  </si>
  <si>
    <t>+31643758623</t>
  </si>
  <si>
    <t>Niels Weggeman</t>
  </si>
  <si>
    <t>niels@weggeman.net</t>
  </si>
  <si>
    <t>+31659234514</t>
  </si>
  <si>
    <t>Victor Jaarsma</t>
  </si>
  <si>
    <t>victorjaarsma@hotmail.com</t>
  </si>
  <si>
    <t>+31639225994</t>
  </si>
  <si>
    <t>Alexander Daman</t>
  </si>
  <si>
    <t>a.daman@live.nl</t>
  </si>
  <si>
    <t>+31611722566</t>
  </si>
  <si>
    <t>Berry Vermin</t>
  </si>
  <si>
    <t>berryvermin@hotmail.com</t>
  </si>
  <si>
    <t>+31637342362</t>
  </si>
  <si>
    <t>Coen Ameln</t>
  </si>
  <si>
    <t>coen.ameln@gmail.com</t>
  </si>
  <si>
    <t>+31618123181</t>
  </si>
  <si>
    <t>Jesper van Winden</t>
  </si>
  <si>
    <t>jesper.van.winden@gmail.com</t>
  </si>
  <si>
    <t>+31659004127</t>
  </si>
  <si>
    <t>Shandil Bosch</t>
  </si>
  <si>
    <t>shandil.bosch@gmail.com</t>
  </si>
  <si>
    <t>+31618973534</t>
  </si>
  <si>
    <t>Olle Odijk</t>
  </si>
  <si>
    <t>o.odijk@student.tudelft.nl</t>
  </si>
  <si>
    <t>+31648112462</t>
  </si>
  <si>
    <t>Casper Kroes</t>
  </si>
  <si>
    <t>casper.kroes@hetnet.nl</t>
  </si>
  <si>
    <t>+31623738131</t>
  </si>
  <si>
    <t>Daniël Panis</t>
  </si>
  <si>
    <t>dannypanis@hotmail.com</t>
  </si>
  <si>
    <t>+31681827505</t>
  </si>
  <si>
    <t>Freek Kollaard</t>
  </si>
  <si>
    <t>freek@kollaard.net</t>
  </si>
  <si>
    <t>+31615122331</t>
  </si>
  <si>
    <t>Michiel Koster</t>
  </si>
  <si>
    <t>michiel834@hotmail.com</t>
  </si>
  <si>
    <t>+31644320969</t>
  </si>
  <si>
    <t>Judith Ramaekers</t>
  </si>
  <si>
    <t>judithvde@hotmail.com</t>
  </si>
  <si>
    <t>+31645191896</t>
  </si>
  <si>
    <t>Florian van Son</t>
  </si>
  <si>
    <t>florianvanson@gmail.com</t>
  </si>
  <si>
    <t>+31616790644</t>
  </si>
  <si>
    <t>Fabian Kamp</t>
  </si>
  <si>
    <t>fabian94kamp@hotmail.com</t>
  </si>
  <si>
    <t>+31613793462</t>
  </si>
  <si>
    <t>Marek Slebioda</t>
  </si>
  <si>
    <t>mslebioda@hotmail.com</t>
  </si>
  <si>
    <t>+31625203813</t>
  </si>
  <si>
    <t>Jan Horsthuis</t>
  </si>
  <si>
    <t>horsthuis94@gmail.com</t>
  </si>
  <si>
    <t>+31631156715</t>
  </si>
  <si>
    <t>Jhorie Slot</t>
  </si>
  <si>
    <t>jhorie1995@hotmail.com</t>
  </si>
  <si>
    <t>+31614533069</t>
  </si>
  <si>
    <t>Luke van der Loos</t>
  </si>
  <si>
    <t>lukeloos@hotmail.com</t>
  </si>
  <si>
    <t>+31639791140</t>
  </si>
  <si>
    <t>Lucas Kreukniet</t>
  </si>
  <si>
    <t>lucas.kreukniet@gmail.com</t>
  </si>
  <si>
    <t>+31655362309</t>
  </si>
  <si>
    <t>Rick Wasserman</t>
  </si>
  <si>
    <t>wasserman.rick@gmail.com</t>
  </si>
  <si>
    <t>+31642408073</t>
  </si>
  <si>
    <t>Floris Evers</t>
  </si>
  <si>
    <t>florisaugustus@gmail.com</t>
  </si>
  <si>
    <t>+31636302130</t>
  </si>
  <si>
    <t>Ivar Tjallingii</t>
  </si>
  <si>
    <t>ivar.tjallingii@gmail.com</t>
  </si>
  <si>
    <t>+31641290904</t>
  </si>
  <si>
    <t>Laurens Vergroesen</t>
  </si>
  <si>
    <t>laurens.vergroesen@gmail.com</t>
  </si>
  <si>
    <t>+31681517313</t>
  </si>
  <si>
    <t>Anna Lisa Labaar</t>
  </si>
  <si>
    <t>annalisa.l@hotmail.com</t>
  </si>
  <si>
    <t>+31639504426</t>
  </si>
  <si>
    <t>Rick Matthijssen</t>
  </si>
  <si>
    <t>rickmatthijssen1997@hotmail.com</t>
  </si>
  <si>
    <t>+31643255875</t>
  </si>
  <si>
    <t>Simone de Bruin</t>
  </si>
  <si>
    <t>s.debruin@hotmail.com</t>
  </si>
  <si>
    <t>+31619458203</t>
  </si>
  <si>
    <t>Julia van Deventer</t>
  </si>
  <si>
    <t>julia.van.deventer@gmail.com</t>
  </si>
  <si>
    <t>Pieter Bijl</t>
  </si>
  <si>
    <t>pieterbijl1@gmail.com</t>
  </si>
  <si>
    <t>+31610570881</t>
  </si>
  <si>
    <t>Max van Wilsum</t>
  </si>
  <si>
    <t>max.wilsum@gmail.com</t>
  </si>
  <si>
    <t>+31611360593</t>
  </si>
  <si>
    <t>Marnix ter Haar</t>
  </si>
  <si>
    <t>marnix.terhaar@hotmail.com</t>
  </si>
  <si>
    <t>Ruben van Oosterhoudt</t>
  </si>
  <si>
    <t>r.c.vanoosterhoudt@gmail.com</t>
  </si>
  <si>
    <t>+31619020576</t>
  </si>
  <si>
    <t>Yannick Weijenberg</t>
  </si>
  <si>
    <t>y.weijenberg0@gmail.com</t>
  </si>
  <si>
    <t>+31627820756</t>
  </si>
  <si>
    <t>Lars Talsma</t>
  </si>
  <si>
    <t>larstalsma@gmail.com</t>
  </si>
  <si>
    <t>+31651274522</t>
  </si>
  <si>
    <t>Anna Swart</t>
  </si>
  <si>
    <t>anjeswart@hotmail.com</t>
  </si>
  <si>
    <t>+31642524482</t>
  </si>
  <si>
    <t>Melchior Bos</t>
  </si>
  <si>
    <t>mtpmbos@gmail.com</t>
  </si>
  <si>
    <t>+31629550965</t>
  </si>
  <si>
    <t>Juerd Mispelblom Beyer</t>
  </si>
  <si>
    <t>juerd-1996@hotmail.com</t>
  </si>
  <si>
    <t>+31629129705</t>
  </si>
  <si>
    <t>Stijn Olthof</t>
  </si>
  <si>
    <t>stijnolthof@kpnmail.nl</t>
  </si>
  <si>
    <t>+31643781071</t>
  </si>
  <si>
    <t>Jan Modderman</t>
  </si>
  <si>
    <t>janmodderman@live.nl</t>
  </si>
  <si>
    <t>+31657563352</t>
  </si>
  <si>
    <t>Maurits van der Tol</t>
  </si>
  <si>
    <t>mauritsvandertol@hotmail.com</t>
  </si>
  <si>
    <t>+31614417880</t>
  </si>
  <si>
    <t>Thomas Oud</t>
  </si>
  <si>
    <t>thomas.oud@live.nl</t>
  </si>
  <si>
    <t>+31630442877</t>
  </si>
  <si>
    <t>Jidde Looijenga</t>
  </si>
  <si>
    <t>jidde1@hotmail.com</t>
  </si>
  <si>
    <t>+31652280735</t>
  </si>
  <si>
    <t>Emma Deijkers</t>
  </si>
  <si>
    <t>emmadeijkers@hotmail.com</t>
  </si>
  <si>
    <t>+31620442024</t>
  </si>
  <si>
    <t>Adriana van Leeuwen</t>
  </si>
  <si>
    <t>adriana.lee@seznam.cz</t>
  </si>
  <si>
    <t>+31608284782</t>
  </si>
  <si>
    <t>Maarten Blankespoor</t>
  </si>
  <si>
    <t>maartenblankespoor@gmail.com</t>
  </si>
  <si>
    <t>+31653617634</t>
  </si>
  <si>
    <t>Guus Hoogewerf</t>
  </si>
  <si>
    <t>guus_hoogewerf@hotmail.com</t>
  </si>
  <si>
    <t>+31646006657</t>
  </si>
  <si>
    <t>Odmar Vandijck</t>
  </si>
  <si>
    <t>odmarvandijck@hotmail.com</t>
  </si>
  <si>
    <t>+31613300814</t>
  </si>
  <si>
    <t>Dieuwer Hondelink</t>
  </si>
  <si>
    <t>Dieuwer.hondelink@gmail.com</t>
  </si>
  <si>
    <t>+31615472466</t>
  </si>
  <si>
    <t>Annick Teepe</t>
  </si>
  <si>
    <t>annickteepe@gmail.com</t>
  </si>
  <si>
    <t>+31681116395</t>
  </si>
  <si>
    <t>Anne Spruit</t>
  </si>
  <si>
    <t>annespruit13@gmail.com</t>
  </si>
  <si>
    <t>+31633759364</t>
  </si>
  <si>
    <t>Martin Vonk</t>
  </si>
  <si>
    <t>vonk.mart@gmail.com</t>
  </si>
  <si>
    <t>+31628145526</t>
  </si>
  <si>
    <t>Joost ter Burg</t>
  </si>
  <si>
    <t>joostterburg@xs4all.nl</t>
  </si>
  <si>
    <t>+31649960002</t>
  </si>
  <si>
    <t>Jasper Kühn</t>
  </si>
  <si>
    <t>jasperkuhn2000@gmail.com</t>
  </si>
  <si>
    <t>+31615689818</t>
  </si>
  <si>
    <t>Mark Evenblij</t>
  </si>
  <si>
    <t>darkbluebeholder@gmail.com</t>
  </si>
  <si>
    <t>+31647200687</t>
  </si>
  <si>
    <t>Bram Langerak</t>
  </si>
  <si>
    <t>bram5678@live.nl</t>
  </si>
  <si>
    <t>+31681419609</t>
  </si>
  <si>
    <t>Menno Rijsenbrij</t>
  </si>
  <si>
    <t>mennorijsenbrij@live.nl</t>
  </si>
  <si>
    <t>+31623467088</t>
  </si>
  <si>
    <t>Esmée de Mol</t>
  </si>
  <si>
    <t>esmeedemol-4@hotmail.com</t>
  </si>
  <si>
    <t>+31617628403</t>
  </si>
  <si>
    <t>Jelte Doeksen</t>
  </si>
  <si>
    <t>jhdoeksen@gmail.com</t>
  </si>
  <si>
    <t>+31611379195</t>
  </si>
  <si>
    <t>Thomas Roos</t>
  </si>
  <si>
    <t>thomasroos@live.nl</t>
  </si>
  <si>
    <t>+31681536815</t>
  </si>
  <si>
    <t>Enzo Kerkhof</t>
  </si>
  <si>
    <t>36weekendyeti@gmail.com</t>
  </si>
  <si>
    <t>+31618884948</t>
  </si>
  <si>
    <t>Joep Meij</t>
  </si>
  <si>
    <t>joep.meij@hotmail.com</t>
  </si>
  <si>
    <t>+31681866994</t>
  </si>
  <si>
    <t>Daniel Koletzki</t>
  </si>
  <si>
    <t>Daniel.koletzki@gmail.com</t>
  </si>
  <si>
    <t>+31639110440</t>
  </si>
  <si>
    <t>Thomas Kluwer</t>
  </si>
  <si>
    <t>86kluwer86@gmail.com</t>
  </si>
  <si>
    <t>+31683895716</t>
  </si>
  <si>
    <t>Eva Schlösser</t>
  </si>
  <si>
    <t>evaschlosser@live.nl</t>
  </si>
  <si>
    <t>+31612851875</t>
  </si>
  <si>
    <t>Jolijn Hiemstra</t>
  </si>
  <si>
    <t>jolijnhiemstra@hotmail.com</t>
  </si>
  <si>
    <t>Teun Broeders</t>
  </si>
  <si>
    <t>teunbroeders@hotmail.com</t>
  </si>
  <si>
    <t>+31629971646</t>
  </si>
  <si>
    <t>Albert Tiktak</t>
  </si>
  <si>
    <t>albert.tiktak@hetnet.nl</t>
  </si>
  <si>
    <t>+31637403580</t>
  </si>
  <si>
    <t>Mees van Dijk</t>
  </si>
  <si>
    <t>meesvdijk@gmail.com</t>
  </si>
  <si>
    <t>+31681538488</t>
  </si>
  <si>
    <t>Floris Roelofsen</t>
  </si>
  <si>
    <t>florisroelofsen4@gmail.com</t>
  </si>
  <si>
    <t>Lianne Bruggink</t>
  </si>
  <si>
    <t>liannebruggink@gmail.com</t>
  </si>
  <si>
    <t>+31631250140</t>
  </si>
  <si>
    <t>Arthike Kandasamy</t>
  </si>
  <si>
    <t>arthike36@gmail.com</t>
  </si>
  <si>
    <t>+31637474144</t>
  </si>
  <si>
    <t>Roald Bruinsma</t>
  </si>
  <si>
    <t>roaldbruinsma@hotmail.com</t>
  </si>
  <si>
    <t>+31611970301</t>
  </si>
  <si>
    <t>Pierre-Antoine Denanté</t>
  </si>
  <si>
    <t>pierre-a@hotmail.nl</t>
  </si>
  <si>
    <t>+31683191720</t>
  </si>
  <si>
    <t>Tim Lelieveld</t>
  </si>
  <si>
    <t>lelieveldtim@gmail.com</t>
  </si>
  <si>
    <t>+31638570273</t>
  </si>
  <si>
    <t>Teye Ubbens</t>
  </si>
  <si>
    <t>teyeubbens@live.com</t>
  </si>
  <si>
    <t>+31636422390</t>
  </si>
  <si>
    <t>Friso Gerritsma</t>
  </si>
  <si>
    <t>friso.gerritsma@gmail.com</t>
  </si>
  <si>
    <t>+31630814089</t>
  </si>
  <si>
    <t>Alexander Hagemeijer</t>
  </si>
  <si>
    <t>alexanderh@hotmail.com</t>
  </si>
  <si>
    <t>+31644854585</t>
  </si>
  <si>
    <t>Bauke Schoustra</t>
  </si>
  <si>
    <t>bauke_schoustr@hotmail.com</t>
  </si>
  <si>
    <t>+31629760610</t>
  </si>
  <si>
    <t>Lucas Schouten</t>
  </si>
  <si>
    <t>papjassen@gmail.com</t>
  </si>
  <si>
    <t>+31645036545</t>
  </si>
  <si>
    <t>Marnix Paul</t>
  </si>
  <si>
    <t>xmarni0x@gmail.com</t>
  </si>
  <si>
    <t>+31646302456</t>
  </si>
  <si>
    <t>Maaike Salters</t>
  </si>
  <si>
    <t>maaike_salters@hotmail.com</t>
  </si>
  <si>
    <t>+31629823142</t>
  </si>
  <si>
    <t>Rick van den Brink</t>
  </si>
  <si>
    <t>rickvdbrink@hotmail.com</t>
  </si>
  <si>
    <t>+31642921775</t>
  </si>
  <si>
    <t>Jayan Budjhawan</t>
  </si>
  <si>
    <t>jayan-8@hotmail.com</t>
  </si>
  <si>
    <t>+31650513519</t>
  </si>
  <si>
    <t>Jasper van den Elsen</t>
  </si>
  <si>
    <t>jasper_v_d_elsen@hotmail.com</t>
  </si>
  <si>
    <t>+31621687295</t>
  </si>
  <si>
    <t>Reinoud Lampe</t>
  </si>
  <si>
    <t>reinoudlampe@hotmail.com</t>
  </si>
  <si>
    <t>+31613930181</t>
  </si>
  <si>
    <t>Thymen Borghuis</t>
  </si>
  <si>
    <t>thymenborghuis@live.nl</t>
  </si>
  <si>
    <t>+31631919638</t>
  </si>
  <si>
    <t>Thijs Verhoeven</t>
  </si>
  <si>
    <t>thijs.verhoeven@live.nl</t>
  </si>
  <si>
    <t>+31623574513</t>
  </si>
  <si>
    <t>Boris Verhaagen</t>
  </si>
  <si>
    <t>borisverhaagen@live.nl</t>
  </si>
  <si>
    <t>+31614782955</t>
  </si>
  <si>
    <t>Nils Roturier</t>
  </si>
  <si>
    <t>nilsroturier@hotmail.fr</t>
  </si>
  <si>
    <t>+31624695848</t>
  </si>
  <si>
    <t>Ryan van der Plas</t>
  </si>
  <si>
    <t>ryanvdplas@gmail.com</t>
  </si>
  <si>
    <t>+31651236751</t>
  </si>
  <si>
    <t>Bart Zuidgeest</t>
  </si>
  <si>
    <t>bart.zuidgeest@hotmail.nl</t>
  </si>
  <si>
    <t>+31639202688</t>
  </si>
  <si>
    <t>Luan van Nimwegen</t>
  </si>
  <si>
    <t>l.v.n@hotmail.nl</t>
  </si>
  <si>
    <t>+31624387349</t>
  </si>
  <si>
    <t>Thomas van Tussenbroek</t>
  </si>
  <si>
    <t>thomasvant@gmail.com</t>
  </si>
  <si>
    <t>+31648182666</t>
  </si>
  <si>
    <t>Benjamin Laagewaard</t>
  </si>
  <si>
    <t>benjamin.1996@live.nl</t>
  </si>
  <si>
    <t>+31643966341</t>
  </si>
  <si>
    <t>Anne Lokke van der Zalm</t>
  </si>
  <si>
    <t>anne-lokkev.d.zalm@hotmail.com</t>
  </si>
  <si>
    <t>+31644655992</t>
  </si>
  <si>
    <t>Carolina van Oeveren</t>
  </si>
  <si>
    <t>carolinavanoeveren@hotmail.com</t>
  </si>
  <si>
    <t>+31647598818</t>
  </si>
  <si>
    <t>Anouk Slomp</t>
  </si>
  <si>
    <t>anoukslomp@live.nl</t>
  </si>
  <si>
    <t>+31615904008</t>
  </si>
  <si>
    <t>Matthijs Bodt</t>
  </si>
  <si>
    <t>matthijs@microplus.nl</t>
  </si>
  <si>
    <t>+31614606723</t>
  </si>
  <si>
    <t>Hans Verstraeten</t>
  </si>
  <si>
    <t>j.a.a.verstraeten@gmail.com</t>
  </si>
  <si>
    <t>+31637166472</t>
  </si>
  <si>
    <t>Michiel van Bemmelen</t>
  </si>
  <si>
    <t>michiel@dbhw.nl</t>
  </si>
  <si>
    <t>+31654372297</t>
  </si>
  <si>
    <t>Nicolaas Petit dit de la Roche</t>
  </si>
  <si>
    <t>N.A.M.PetitditdelaRoche@student.tudelft.nl</t>
  </si>
  <si>
    <t>+31647640216</t>
  </si>
  <si>
    <t>Ties van Kopshagen</t>
  </si>
  <si>
    <t>ties-vk@hotmail.com</t>
  </si>
  <si>
    <t>+31623259036</t>
  </si>
  <si>
    <t>Karlijn Scheepers</t>
  </si>
  <si>
    <t>karlijnscheepers@gmail.com</t>
  </si>
  <si>
    <t>+31645047337</t>
  </si>
  <si>
    <t>Erik van Baasbank</t>
  </si>
  <si>
    <t>eeja_x@hotmail.com</t>
  </si>
  <si>
    <t>+31616100150</t>
  </si>
  <si>
    <t>Eva Struijck</t>
  </si>
  <si>
    <t>eva-denise@live.nl</t>
  </si>
  <si>
    <t>+31641790014</t>
  </si>
  <si>
    <t>Nordin van der Linden</t>
  </si>
  <si>
    <t>nordinvdlinden@hotmail.com</t>
  </si>
  <si>
    <t>+31637356095</t>
  </si>
  <si>
    <t>Bart Kootte</t>
  </si>
  <si>
    <t>bartk65@gmail.com</t>
  </si>
  <si>
    <t>+31648115670</t>
  </si>
  <si>
    <t>Mariette Houtkoop</t>
  </si>
  <si>
    <t>mariettehoutkoop@hotmail.com</t>
  </si>
  <si>
    <t>+31640503271</t>
  </si>
  <si>
    <t>Nicola Sabbadini</t>
  </si>
  <si>
    <t>nicola_sabbadini@icloud.com</t>
  </si>
  <si>
    <t>+31631211119</t>
  </si>
  <si>
    <t>Marloes Bersma</t>
  </si>
  <si>
    <t>marloes_bersma@hotmail.com</t>
  </si>
  <si>
    <t>+31619282519</t>
  </si>
  <si>
    <t>Jelle Schrijver</t>
  </si>
  <si>
    <t>jelle.schrijver@casema.nl</t>
  </si>
  <si>
    <t>+31642322851</t>
  </si>
  <si>
    <t>Jip Enthoven</t>
  </si>
  <si>
    <t>j.enthoven222@gmail.com</t>
  </si>
  <si>
    <t>+31644118242</t>
  </si>
  <si>
    <t>Valentin Zech</t>
  </si>
  <si>
    <t>valentin.zech@hotmail.de</t>
  </si>
  <si>
    <t>Thomas van Eldik</t>
  </si>
  <si>
    <t>thomasve@protonmail.ch</t>
  </si>
  <si>
    <t>+31681732255</t>
  </si>
  <si>
    <t>Rick Mulder</t>
  </si>
  <si>
    <t>rvulcanus@gmail.com</t>
  </si>
  <si>
    <t>+31627166101</t>
  </si>
  <si>
    <t>Miranda Naaktgeboren</t>
  </si>
  <si>
    <t>miranda@naaktgeboren.org</t>
  </si>
  <si>
    <t>+31643627771</t>
  </si>
  <si>
    <t>Wouter Koks</t>
  </si>
  <si>
    <t>wouterkoks135@live.nl</t>
  </si>
  <si>
    <t>+31615195586</t>
  </si>
  <si>
    <t>Wesley Grul</t>
  </si>
  <si>
    <t>wsgrul@hotmail.com</t>
  </si>
  <si>
    <t>+31634517212</t>
  </si>
  <si>
    <t>Michiel Romijn</t>
  </si>
  <si>
    <t>michielromijn@hotmail.nl</t>
  </si>
  <si>
    <t>+31615603831</t>
  </si>
  <si>
    <t>Irene Verduijn</t>
  </si>
  <si>
    <t>ireneneels95@hotmail.com</t>
  </si>
  <si>
    <t>+31648787087</t>
  </si>
  <si>
    <t>Mart Haarman</t>
  </si>
  <si>
    <t>marthaarman@gmail.com</t>
  </si>
  <si>
    <t>+31625277597</t>
  </si>
  <si>
    <t>Toon Van de Griendt</t>
  </si>
  <si>
    <t>toon14griendt@hotmail.com</t>
  </si>
  <si>
    <t>+31611774544</t>
  </si>
  <si>
    <t>Arjan Meskers</t>
  </si>
  <si>
    <t>arjanmeskers@gmail.com</t>
  </si>
  <si>
    <t>+31621201323</t>
  </si>
  <si>
    <t>Pepijn Rot</t>
  </si>
  <si>
    <t>pepijnrot@hotmail.nl</t>
  </si>
  <si>
    <t>+31629339740</t>
  </si>
  <si>
    <t>Thyra Bakker</t>
  </si>
  <si>
    <t>thyragio@live.nl</t>
  </si>
  <si>
    <t>+31618853429</t>
  </si>
  <si>
    <t>Sita van Hasselt</t>
  </si>
  <si>
    <t>sitavanhasselt@hotmail.com</t>
  </si>
  <si>
    <t>+31683558491</t>
  </si>
  <si>
    <t>Dayo de Groot</t>
  </si>
  <si>
    <t>dayodegroot@gmail.com</t>
  </si>
  <si>
    <t>+31617112790</t>
  </si>
  <si>
    <t>Sterre Visscher</t>
  </si>
  <si>
    <t>sterre.visscher@gmail.com</t>
  </si>
  <si>
    <t>+31638403131</t>
  </si>
  <si>
    <t>Jelle Sturkenboom</t>
  </si>
  <si>
    <t>jelle_sturkenboom@live.com</t>
  </si>
  <si>
    <t>+31623115550</t>
  </si>
  <si>
    <t>Pieter Bik</t>
  </si>
  <si>
    <t>pwillembik@gmail.com</t>
  </si>
  <si>
    <t>+31629881886</t>
  </si>
  <si>
    <t>Jonathan Gur</t>
  </si>
  <si>
    <t>jona.gur@gmail.com</t>
  </si>
  <si>
    <t>+31645484537</t>
  </si>
  <si>
    <t>Linde de Jonge</t>
  </si>
  <si>
    <t>lindedejonge@hotmail.com</t>
  </si>
  <si>
    <t>+31636397509</t>
  </si>
  <si>
    <t>Jelle Woudstra</t>
  </si>
  <si>
    <t>jlwoudstra@gmail.com</t>
  </si>
  <si>
    <t>+31637272096</t>
  </si>
  <si>
    <t>Titus Frehe</t>
  </si>
  <si>
    <t>titus.frehe@gmail.com</t>
  </si>
  <si>
    <t>+31611782712</t>
  </si>
  <si>
    <t>Saskia Bruil</t>
  </si>
  <si>
    <t>saskiabruil@hotmail.nl</t>
  </si>
  <si>
    <t>+31623090648</t>
  </si>
  <si>
    <t>Paulien Laninga</t>
  </si>
  <si>
    <t>paulienlaninga@hotmail.com</t>
  </si>
  <si>
    <t>+31629069666</t>
  </si>
  <si>
    <t>Martijn Kamphuis</t>
  </si>
  <si>
    <t>m.j.a.kamphuis@hotmail.com</t>
  </si>
  <si>
    <t>+31646048165</t>
  </si>
  <si>
    <t>Elvis van Leeuwen</t>
  </si>
  <si>
    <t>l_vis@hotmail.nl</t>
  </si>
  <si>
    <t>+31648571767</t>
  </si>
  <si>
    <t>Lieuwe Tijsma</t>
  </si>
  <si>
    <t>lieuwetijsma@outlook.com</t>
  </si>
  <si>
    <t>+31647079311</t>
  </si>
  <si>
    <t>Marina Krijgsman</t>
  </si>
  <si>
    <t>krijgsman.marina@gmail.com</t>
  </si>
  <si>
    <t>+31650434853</t>
  </si>
  <si>
    <t>Paco Frantzen</t>
  </si>
  <si>
    <t>paco.frantzen@ziggo.nl</t>
  </si>
  <si>
    <t>+31640252936</t>
  </si>
  <si>
    <t>Jeroen Romijn</t>
  </si>
  <si>
    <t>Jeroen_romijn@outlook.com</t>
  </si>
  <si>
    <t>+31640416713</t>
  </si>
  <si>
    <t>Jasmijn Ooijevaar</t>
  </si>
  <si>
    <t>jasmijn@ooyevaar.nl</t>
  </si>
  <si>
    <t>+31627146324</t>
  </si>
  <si>
    <t>Merijn Vonk</t>
  </si>
  <si>
    <t>merijnvonk@live.nl</t>
  </si>
  <si>
    <t>+31625583696</t>
  </si>
  <si>
    <t>Edric Meijer</t>
  </si>
  <si>
    <t>etty@live.nl</t>
  </si>
  <si>
    <t>+31627508113</t>
  </si>
  <si>
    <t>Sarel Niese</t>
  </si>
  <si>
    <t>sarel.niese@hotmail.com</t>
  </si>
  <si>
    <t>+31657724742</t>
  </si>
  <si>
    <t>Wietske de Boer</t>
  </si>
  <si>
    <t>whdeboer1999@gmail.com</t>
  </si>
  <si>
    <t>+31645655445</t>
  </si>
  <si>
    <t>Emiel van Hamel</t>
  </si>
  <si>
    <t>emielvanhamel@gmail.com</t>
  </si>
  <si>
    <t>+31625443734</t>
  </si>
  <si>
    <t>Loek Koorevaar</t>
  </si>
  <si>
    <t>loekkoorevaar@hotmail.nl</t>
  </si>
  <si>
    <t>0658832637</t>
  </si>
  <si>
    <t>Florian van der Stap</t>
  </si>
  <si>
    <t>florianvanderstap@hotmail.com</t>
  </si>
  <si>
    <t>0645185469</t>
  </si>
  <si>
    <t>Quinten Nederhoed</t>
  </si>
  <si>
    <t>Quintennederhoed@gmail.com</t>
  </si>
  <si>
    <t>+447718484146</t>
  </si>
  <si>
    <t>Cathelijn Lombaers</t>
  </si>
  <si>
    <t>catlijn@gmail.com</t>
  </si>
  <si>
    <t>0643263126</t>
  </si>
  <si>
    <t>Feline Steup</t>
  </si>
  <si>
    <t>felinesteup@gmail.com</t>
  </si>
  <si>
    <t>0639669572</t>
  </si>
  <si>
    <t>Marlou Hendriksen</t>
  </si>
  <si>
    <t>marlou.hendriksen@gmail.com</t>
  </si>
  <si>
    <t>0610429411</t>
  </si>
  <si>
    <t>Max van Wolfswinkel</t>
  </si>
  <si>
    <t>maxvanwolfswinkel@outlook.com</t>
  </si>
  <si>
    <t>0642857241</t>
  </si>
  <si>
    <t>Sven van Beem</t>
  </si>
  <si>
    <t>svenvanbeem@live.nl</t>
  </si>
  <si>
    <t>0640120119</t>
  </si>
  <si>
    <t>Ernest Liebeton</t>
  </si>
  <si>
    <t>ernest.liebeton@gmail.com</t>
  </si>
  <si>
    <t>0614198570</t>
  </si>
  <si>
    <t>Regine Wagenaar</t>
  </si>
  <si>
    <t>reginewagenaar@gmail.com</t>
  </si>
  <si>
    <t>0648676053</t>
  </si>
  <si>
    <t>Lex Lubbers</t>
  </si>
  <si>
    <t>lexdlubbers@gmail.com</t>
  </si>
  <si>
    <t>0619045247</t>
  </si>
  <si>
    <t>Robin van Els</t>
  </si>
  <si>
    <t>robinvanels@me.com</t>
  </si>
  <si>
    <t>0611377199</t>
  </si>
  <si>
    <t>Mees van Vliet</t>
  </si>
  <si>
    <t>meesvanvliet@live.fr</t>
  </si>
  <si>
    <t>0639785012</t>
  </si>
  <si>
    <t>Mike van Vliet</t>
  </si>
  <si>
    <t>mikevanvliet98@gmail.com</t>
  </si>
  <si>
    <t>0629803292</t>
  </si>
  <si>
    <t>Lilly Klappe</t>
  </si>
  <si>
    <t>Lilly_L_Klappe@hotmail.com</t>
  </si>
  <si>
    <t>0614217441</t>
  </si>
  <si>
    <t>Twan Adena</t>
  </si>
  <si>
    <t>twan.adema@hotmail.com</t>
  </si>
  <si>
    <t>0618985249</t>
  </si>
  <si>
    <t>Daan van Eijndthoven</t>
  </si>
  <si>
    <t>daan1908@gmail.com</t>
  </si>
  <si>
    <t>0646549418</t>
  </si>
  <si>
    <t>Valentijn Leenaers</t>
  </si>
  <si>
    <t>v.j.r.a.leenaers@student.tudelft.nl</t>
  </si>
  <si>
    <t>0681137260</t>
  </si>
  <si>
    <t>Jelmer te West</t>
  </si>
  <si>
    <t>jelmertw@gmail.com</t>
  </si>
  <si>
    <t>0611722152</t>
  </si>
  <si>
    <t>Lizanne Middendorp</t>
  </si>
  <si>
    <t>lizzymiddendorp@hotmail.com</t>
  </si>
  <si>
    <t>0621166110</t>
  </si>
  <si>
    <t>Guiseppe Gianfranceschi</t>
  </si>
  <si>
    <t>giuseppe.gianfran@gmail.com</t>
  </si>
  <si>
    <t>0616933920</t>
  </si>
  <si>
    <t>Givani Boekestijn</t>
  </si>
  <si>
    <t>givaniboek@hotmail.com</t>
  </si>
  <si>
    <t>0628101340</t>
  </si>
  <si>
    <t>Tijmko Brouwer</t>
  </si>
  <si>
    <t>tijmkobrouwer@gmail.com</t>
  </si>
  <si>
    <t>0612460135</t>
  </si>
  <si>
    <t>Gijs van Veen</t>
  </si>
  <si>
    <t>gijsvanveen99@gmail.com</t>
  </si>
  <si>
    <t>0630416369</t>
  </si>
  <si>
    <t>Luuk Tunnissen</t>
  </si>
  <si>
    <t>luuk.tunnissen@gmail.com</t>
  </si>
  <si>
    <t>0681912236</t>
  </si>
  <si>
    <t>Daan Hofman</t>
  </si>
  <si>
    <t>daanhofman@outlook.com</t>
  </si>
  <si>
    <t>0621815434</t>
  </si>
  <si>
    <t>Frank Minkjes</t>
  </si>
  <si>
    <t>frankmintjes@hotmail.com</t>
  </si>
  <si>
    <t>0615146391</t>
  </si>
  <si>
    <t>Hidde Maest</t>
  </si>
  <si>
    <t>hiddethomas@hotmail.com</t>
  </si>
  <si>
    <t>0636197615</t>
  </si>
  <si>
    <t>Vita Nicolai</t>
  </si>
  <si>
    <t>vitanicolai@hotmail.com</t>
  </si>
  <si>
    <t>+31681440087</t>
  </si>
  <si>
    <t>Alex Gueret</t>
  </si>
  <si>
    <t>alexgueret12@gmail.com</t>
  </si>
  <si>
    <t>0628341406</t>
  </si>
  <si>
    <t>Nienke Feirabend</t>
  </si>
  <si>
    <t>nienkefeirabend@hotmail.com</t>
  </si>
  <si>
    <t>0643525502</t>
  </si>
  <si>
    <t>Lisa van der Burg</t>
  </si>
  <si>
    <t>lisavanderburg@gmail.com</t>
  </si>
  <si>
    <t>0681161217</t>
  </si>
  <si>
    <t>Marlou Havermans</t>
  </si>
  <si>
    <t>mhavermans@outlook.com</t>
  </si>
  <si>
    <t>0629868749</t>
  </si>
  <si>
    <t>Olav Kuijt</t>
  </si>
  <si>
    <t>olavkuijt@gmail.com</t>
  </si>
  <si>
    <t>0621926128</t>
  </si>
  <si>
    <t>Reina Swinkels</t>
  </si>
  <si>
    <t>swinkelsreina@gmail.com</t>
  </si>
  <si>
    <t>0610867969</t>
  </si>
  <si>
    <t>Renske Dijkstra</t>
  </si>
  <si>
    <t>renske.dijkstra@ziggo.nl</t>
  </si>
  <si>
    <t>0634318996</t>
  </si>
  <si>
    <t>Rosanne Aartman</t>
  </si>
  <si>
    <t>rosanne.aartman99@gmail.com</t>
  </si>
  <si>
    <t>0657270423</t>
  </si>
  <si>
    <t>Odile Niers</t>
  </si>
  <si>
    <t>odileniers@gmail.com</t>
  </si>
  <si>
    <t>0610459929</t>
  </si>
  <si>
    <t>Bernd Mayer</t>
  </si>
  <si>
    <t>bernd.florian97@gmail.com</t>
  </si>
  <si>
    <t>0618407691</t>
  </si>
  <si>
    <t>Julian Waas</t>
  </si>
  <si>
    <t>julianwaa519@gmail.com</t>
  </si>
  <si>
    <t>0636149498</t>
  </si>
  <si>
    <t>Pepijn van Sabben</t>
  </si>
  <si>
    <t>pepijnvansabben@gmail.com</t>
  </si>
  <si>
    <t>0647288903</t>
  </si>
  <si>
    <t>Marlou Dinkla</t>
  </si>
  <si>
    <t>marlou.dinkla@hotmail.com</t>
  </si>
  <si>
    <t>0613261050</t>
  </si>
  <si>
    <t>Tiza Spit</t>
  </si>
  <si>
    <t>tizaspit@outlook.com</t>
  </si>
  <si>
    <t>+31623606932</t>
  </si>
  <si>
    <t>Martijn Verroen</t>
  </si>
  <si>
    <t>maverroen@gmail.com</t>
  </si>
  <si>
    <t>+31654958919</t>
  </si>
  <si>
    <t>Fiona Calon</t>
  </si>
  <si>
    <t>fiona.a.s.calon@gmail.com</t>
  </si>
  <si>
    <t>+31 6 42032555</t>
  </si>
  <si>
    <t>Boris Bakker</t>
  </si>
  <si>
    <t>boris2798@gmail.com</t>
  </si>
  <si>
    <t>+31615236557</t>
  </si>
  <si>
    <t>Daan Wenink</t>
  </si>
  <si>
    <t>daan.wenink@gmail.com</t>
  </si>
  <si>
    <t>+31620819093</t>
  </si>
  <si>
    <t>Otto Broers</t>
  </si>
  <si>
    <t>broers.otto@gmail.com</t>
  </si>
  <si>
    <t>0637416727</t>
  </si>
  <si>
    <t>Joost Jersel</t>
  </si>
  <si>
    <t>joost@permark.nl</t>
  </si>
  <si>
    <t>+31681810444</t>
  </si>
  <si>
    <t>Maarten Alberse</t>
  </si>
  <si>
    <t>Marsha Groen</t>
  </si>
  <si>
    <t>marshagroen12@gmail.com</t>
  </si>
  <si>
    <t>Alex Hamel</t>
  </si>
  <si>
    <t>alexhhamel@gmail.com</t>
  </si>
  <si>
    <t>9181092D</t>
  </si>
  <si>
    <t>Bas de Jager</t>
  </si>
  <si>
    <t>basdejager15@gmail.com</t>
  </si>
  <si>
    <t>9181093D</t>
  </si>
  <si>
    <t>Bastiaan van der Hoeven</t>
  </si>
  <si>
    <t>bastiaanvdhoeven@gmail.com</t>
  </si>
  <si>
    <t>9181094D</t>
  </si>
  <si>
    <t>Beate Verbeek</t>
  </si>
  <si>
    <t>bjosseverbeek@gmail.com</t>
  </si>
  <si>
    <t>9181095D</t>
  </si>
  <si>
    <t>Berend Domhof</t>
  </si>
  <si>
    <t>domhofberend@gmail.com</t>
  </si>
  <si>
    <t>9181096D</t>
  </si>
  <si>
    <t>Bo van den Akker</t>
  </si>
  <si>
    <t>bovdakker@gmail.com</t>
  </si>
  <si>
    <t>9181097D</t>
  </si>
  <si>
    <t>Bram Roumen</t>
  </si>
  <si>
    <t>broumen1998@gmail.com</t>
  </si>
  <si>
    <t>9181098D</t>
  </si>
  <si>
    <t>Christiaan Hoogstraten</t>
  </si>
  <si>
    <t>christiaan.hoogstraten@hotmail.nl</t>
  </si>
  <si>
    <t>9181100D</t>
  </si>
  <si>
    <t>Coen Rijna</t>
  </si>
  <si>
    <t>coenrijna@gmail.com</t>
  </si>
  <si>
    <t>9181101D</t>
  </si>
  <si>
    <t>Dieter Blank</t>
  </si>
  <si>
    <t>Dieterblank99@gmail.com</t>
  </si>
  <si>
    <t>9181102D</t>
  </si>
  <si>
    <t>Douwe Brogtrop</t>
  </si>
  <si>
    <t>douwe.brogtrop@ziggo.nl</t>
  </si>
  <si>
    <t>9181103D</t>
  </si>
  <si>
    <t>Felix van Waveren</t>
  </si>
  <si>
    <t>felix.v.waveren@gmail.com</t>
  </si>
  <si>
    <t>9181104D</t>
  </si>
  <si>
    <t>Guus Meinema</t>
  </si>
  <si>
    <t>guusmeinema@live.nl</t>
  </si>
  <si>
    <t>9181105D</t>
  </si>
  <si>
    <t>Isabella Maljers</t>
  </si>
  <si>
    <t>bellamaljers@gmail.com</t>
  </si>
  <si>
    <t>9181106D</t>
  </si>
  <si>
    <t>Ivo Shriemer</t>
  </si>
  <si>
    <t>ivoschriemer@hotmail.com</t>
  </si>
  <si>
    <t>9181107D</t>
  </si>
  <si>
    <t>Joost van der Weerd</t>
  </si>
  <si>
    <t>Joostvdweerd@me.com</t>
  </si>
  <si>
    <t>9181108D</t>
  </si>
  <si>
    <t>Jostijn Dessing</t>
  </si>
  <si>
    <t>jostijn0714@gmail.com</t>
  </si>
  <si>
    <t>9181109D</t>
  </si>
  <si>
    <t>Laurens Krudde</t>
  </si>
  <si>
    <t>laurens@krudde.nl</t>
  </si>
  <si>
    <t>9181110D</t>
  </si>
  <si>
    <t>Louis Chamley</t>
  </si>
  <si>
    <t>louis.chamley@gmail.com</t>
  </si>
  <si>
    <t>9181112D</t>
  </si>
  <si>
    <t>Lucas Kroes</t>
  </si>
  <si>
    <t>Lucas.kroes@hetnet.nl</t>
  </si>
  <si>
    <t>9181113D</t>
  </si>
  <si>
    <t>Max Mooij</t>
  </si>
  <si>
    <t>marnix.max.mooij@gmail.com</t>
  </si>
  <si>
    <t>9181114D</t>
  </si>
  <si>
    <t>Mico Rijkers</t>
  </si>
  <si>
    <t>micorijkers@gmail.com</t>
  </si>
  <si>
    <t>9181115D</t>
  </si>
  <si>
    <t>Patrick Kruidenberg</t>
  </si>
  <si>
    <t>Patrick.kruidenberg@gmail.com</t>
  </si>
  <si>
    <t>9181116D</t>
  </si>
  <si>
    <t>Puk de Roij</t>
  </si>
  <si>
    <t>pukderoij@icoud.com</t>
  </si>
  <si>
    <t>9181117D</t>
  </si>
  <si>
    <t>Roosmarijn Guijt</t>
  </si>
  <si>
    <t>roosmarijnguijt@hotmail.com</t>
  </si>
  <si>
    <t>9181118D</t>
  </si>
  <si>
    <t>Rosita Vos</t>
  </si>
  <si>
    <t>rosita.k.vos@gmail.com</t>
  </si>
  <si>
    <t>9181119D</t>
  </si>
  <si>
    <t>Rutger Beekmans</t>
  </si>
  <si>
    <t>rutgerbeekmans@hotmail.com</t>
  </si>
  <si>
    <t>9181120D</t>
  </si>
  <si>
    <t>Victor Loop</t>
  </si>
  <si>
    <t>victor@famloop.nl</t>
  </si>
  <si>
    <t>9181122D</t>
  </si>
  <si>
    <t>Anna Starkenburg</t>
  </si>
  <si>
    <t>a.starkenburg15@gmail.com</t>
  </si>
  <si>
    <t>9181123D</t>
  </si>
  <si>
    <t>Laurens Berkouwer</t>
  </si>
  <si>
    <t>berkouwer.laurens@gmail.com</t>
  </si>
  <si>
    <t>9181124D</t>
  </si>
  <si>
    <t>Amber van Hamel</t>
  </si>
  <si>
    <t>ambervanhamel@hotmail.com</t>
  </si>
  <si>
    <t>9181125D</t>
  </si>
  <si>
    <t>Esther Spruit</t>
  </si>
  <si>
    <t>estherspruit118@gmail.com</t>
  </si>
  <si>
    <t>9181126D</t>
  </si>
  <si>
    <t>Fem de Jong</t>
  </si>
  <si>
    <t>fem.hekker@gmail.com</t>
  </si>
  <si>
    <t>9181127D</t>
  </si>
  <si>
    <t>Isa Heeling</t>
  </si>
  <si>
    <t>isaatje.ih@gmail.com</t>
  </si>
  <si>
    <t>9181128D</t>
  </si>
  <si>
    <t>Jalmar van der Heijden</t>
  </si>
  <si>
    <t>jalmarvdh@gmail.com</t>
  </si>
  <si>
    <t>9181129D</t>
  </si>
  <si>
    <t>Jessin Rodenburg</t>
  </si>
  <si>
    <t>jessindrodenburg@gmail.com</t>
  </si>
  <si>
    <t>9181130D</t>
  </si>
  <si>
    <t>Joep Huijbregts</t>
  </si>
  <si>
    <t>joep.huijbregts@hotmail.com</t>
  </si>
  <si>
    <t>9181131D</t>
  </si>
  <si>
    <t>Jules de Ruiter</t>
  </si>
  <si>
    <t>julesderuiter@gmail.com</t>
  </si>
  <si>
    <t>9181132D</t>
  </si>
  <si>
    <t>Larissa Blom</t>
  </si>
  <si>
    <t>lveblom@hotmail.com</t>
  </si>
  <si>
    <t>9181133D</t>
  </si>
  <si>
    <t>Leander Leirissa</t>
  </si>
  <si>
    <t>leander465@gmail.com</t>
  </si>
  <si>
    <t>9181134D</t>
  </si>
  <si>
    <t>Martijn Steenbergh</t>
  </si>
  <si>
    <t>martijnsteenbergh@gmail.com</t>
  </si>
  <si>
    <t>9181135D</t>
  </si>
  <si>
    <t>Paco Pronk</t>
  </si>
  <si>
    <t>pacopronk@gmail.com</t>
  </si>
  <si>
    <t>Paul Kerstholt</t>
  </si>
  <si>
    <t>pkerstholt@gmail.com</t>
  </si>
  <si>
    <t>9181137D</t>
  </si>
  <si>
    <t>Philip de Rijk</t>
  </si>
  <si>
    <t>philipderijk@gmail.com</t>
  </si>
  <si>
    <t>9181138D</t>
  </si>
  <si>
    <t>Puck Achterberg</t>
  </si>
  <si>
    <t>puck.achterberg@hotmail.com</t>
  </si>
  <si>
    <t>9181139D</t>
  </si>
  <si>
    <t>Roos ten Napel</t>
  </si>
  <si>
    <t>roos.tnapel@gmail.com</t>
  </si>
  <si>
    <t>9181140D</t>
  </si>
  <si>
    <t>Sebastiaan de Leeuw</t>
  </si>
  <si>
    <t>sebastiaandeleeuw@live.nl</t>
  </si>
  <si>
    <t>9181141D</t>
  </si>
  <si>
    <t>Sven Holtrop</t>
  </si>
  <si>
    <t>svenholtrop@gmail.com</t>
  </si>
  <si>
    <t>9181142D</t>
  </si>
  <si>
    <t>Tim Stins</t>
  </si>
  <si>
    <t>timstins@gmail.com</t>
  </si>
  <si>
    <t>9181143D</t>
  </si>
  <si>
    <t>Timo Gort</t>
  </si>
  <si>
    <t>timogort01@gmail.com</t>
  </si>
  <si>
    <t>9181144D</t>
  </si>
  <si>
    <t>Yu Anna Buijinck</t>
  </si>
  <si>
    <t>y.buijinck@gmail.com</t>
  </si>
  <si>
    <t>9181145D</t>
  </si>
  <si>
    <t>Koen Vergeer</t>
  </si>
  <si>
    <t>koenv96@gmail.com</t>
  </si>
  <si>
    <t>9181146D</t>
  </si>
  <si>
    <t>Thomas Gast</t>
  </si>
  <si>
    <t>tomasgast@hotmail.com</t>
  </si>
  <si>
    <t>9181147D</t>
  </si>
  <si>
    <t>Patrick Tang</t>
  </si>
  <si>
    <t>patricktang@hotmail.com</t>
  </si>
  <si>
    <t>9181148D</t>
  </si>
  <si>
    <t>Elisa Stein</t>
  </si>
  <si>
    <t>e.l.stein@live.nl</t>
  </si>
  <si>
    <t>9161149D</t>
  </si>
  <si>
    <t>Sjors van der Schot</t>
  </si>
  <si>
    <t>jorschot@gmail.com</t>
  </si>
  <si>
    <t>9161150D</t>
  </si>
  <si>
    <t>Mats Heine</t>
  </si>
  <si>
    <t>matsheine@hotmail.com</t>
  </si>
  <si>
    <t>9161151D</t>
  </si>
  <si>
    <t>Barten Verschoor</t>
  </si>
  <si>
    <t>bartenv@gmail.com</t>
  </si>
  <si>
    <t>9161152D</t>
  </si>
  <si>
    <t>Fiach van Leeuwen</t>
  </si>
  <si>
    <t>fiachie@gmail.com</t>
  </si>
  <si>
    <t>9161153D</t>
  </si>
  <si>
    <t>Tom Bosch</t>
  </si>
  <si>
    <t>tom.bosch9@gmail.com</t>
  </si>
  <si>
    <t>9161155D</t>
  </si>
  <si>
    <t>Paris Celie</t>
  </si>
  <si>
    <t>paris.jill@hotmail.com</t>
  </si>
  <si>
    <t>9161156D</t>
  </si>
  <si>
    <t>Laura van Klaveren</t>
  </si>
  <si>
    <t>vanklaverenls@gmail.com</t>
  </si>
  <si>
    <t>9161157D</t>
  </si>
  <si>
    <t>Femke Brouwer</t>
  </si>
  <si>
    <t>femkebrwr@gmail.com</t>
  </si>
  <si>
    <t>9161158D</t>
  </si>
  <si>
    <t>Tycho Nicolaï</t>
  </si>
  <si>
    <t>tychonicolai@gmail.com</t>
  </si>
  <si>
    <t>9161159D</t>
  </si>
  <si>
    <t>Bart van Hasselt</t>
  </si>
  <si>
    <t>bartvanhasselt@hotmail.com</t>
  </si>
  <si>
    <t>9161160D</t>
  </si>
  <si>
    <t>Guy Jamar</t>
  </si>
  <si>
    <t>9161162D</t>
  </si>
  <si>
    <t>Hannah Herremans</t>
  </si>
  <si>
    <t>9161165D</t>
  </si>
  <si>
    <t>Tanya Spee</t>
  </si>
  <si>
    <t>9161166D</t>
  </si>
  <si>
    <t>Carlotta Hylkema</t>
  </si>
  <si>
    <t>carlottahylkema@gmail.com</t>
  </si>
  <si>
    <t>9161167D</t>
  </si>
  <si>
    <t>Aileen van der Steen</t>
  </si>
  <si>
    <t>aileenvdsteen@gmail.com</t>
  </si>
  <si>
    <t>9161168D</t>
  </si>
  <si>
    <t>Arthur Trutzschler</t>
  </si>
  <si>
    <t>arthur@kandos.eu</t>
  </si>
  <si>
    <t>0648805249</t>
  </si>
  <si>
    <t>9161169D</t>
  </si>
  <si>
    <t>Leonardo van Steenis</t>
  </si>
  <si>
    <t>leonardovansteenis@live.nl</t>
  </si>
  <si>
    <t>9161170D</t>
  </si>
  <si>
    <t>Lieke Wansink</t>
  </si>
  <si>
    <t>9161171D</t>
  </si>
  <si>
    <t>Karlijn Borremans</t>
  </si>
  <si>
    <t>karlijn.borremans@hotmail.nl</t>
  </si>
  <si>
    <t>9161172D</t>
  </si>
  <si>
    <t>Roy Mastboom</t>
  </si>
  <si>
    <t>roymastboom@gmail.com</t>
  </si>
  <si>
    <t>9161173D</t>
  </si>
  <si>
    <t>Valentijn Sohier</t>
  </si>
  <si>
    <t>valentijnsohier@gmail.com</t>
  </si>
  <si>
    <t>9161174D</t>
  </si>
  <si>
    <t>Renske van Ingen</t>
  </si>
  <si>
    <t>9161175D</t>
  </si>
  <si>
    <t>Anne van der Woude</t>
  </si>
  <si>
    <t>9161176D</t>
  </si>
  <si>
    <t>Vicky van Heijningen</t>
  </si>
  <si>
    <t>vickyvanheijningen@hotmail.com</t>
  </si>
  <si>
    <t>9161177D</t>
  </si>
  <si>
    <t>Lulu Notschaele</t>
  </si>
  <si>
    <t>lulunots@gmail.com</t>
  </si>
  <si>
    <t>9161178D</t>
  </si>
  <si>
    <t>Anna Braat</t>
  </si>
  <si>
    <t>annapauline4@gmail.com</t>
  </si>
  <si>
    <t>9161179D</t>
  </si>
  <si>
    <t>Joris van Empelen</t>
  </si>
  <si>
    <t>joris.e@hotmail.com</t>
  </si>
  <si>
    <t>0644441298</t>
  </si>
  <si>
    <t>9161181D</t>
  </si>
  <si>
    <t>Roy Heemskerk</t>
  </si>
  <si>
    <t>roy.h@live.nl</t>
  </si>
  <si>
    <t>9161182D</t>
  </si>
  <si>
    <t>Geordi Zonneveld</t>
  </si>
  <si>
    <t>9161184D</t>
  </si>
  <si>
    <t>Laurens Gaarlandt</t>
  </si>
  <si>
    <t>laurensgaarlandt@live.nl</t>
  </si>
  <si>
    <t>9161185D</t>
  </si>
  <si>
    <t>Wikash Chitoe</t>
  </si>
  <si>
    <t>wikash2000@gmail.com</t>
  </si>
  <si>
    <t>9161186D</t>
  </si>
  <si>
    <t>Glenn Bommelé</t>
  </si>
  <si>
    <t>gbom.mele@gmail.com</t>
  </si>
  <si>
    <t>9161187D</t>
  </si>
  <si>
    <t>Thijmen van Leeuwen</t>
  </si>
  <si>
    <t>thijmenvleeuwen1@gmail.com</t>
  </si>
  <si>
    <t>9161188D</t>
  </si>
  <si>
    <t>Bas Verlooy</t>
  </si>
  <si>
    <t>bas.verlooy@gmail.com</t>
  </si>
  <si>
    <t>9161189D</t>
  </si>
  <si>
    <t>Maarten Noordzij</t>
  </si>
  <si>
    <t>noordzij2000@gmail.com</t>
  </si>
  <si>
    <t>9161190D</t>
  </si>
  <si>
    <t>Emmelie de Bruin</t>
  </si>
  <si>
    <t>emmeliedebruin@live.nl</t>
  </si>
  <si>
    <t>9161191D</t>
  </si>
  <si>
    <t>Tom Nielen</t>
  </si>
  <si>
    <t>tom.nielen@hotmail.nl</t>
  </si>
  <si>
    <t>9161192D</t>
  </si>
  <si>
    <t>Thomas Cheng</t>
  </si>
  <si>
    <t>9161193D</t>
  </si>
  <si>
    <t>Bob Kerssemakers</t>
  </si>
  <si>
    <t>9161194D</t>
  </si>
  <si>
    <t>Frank Mensing</t>
  </si>
  <si>
    <t>frankmensing2@gmail.com</t>
  </si>
  <si>
    <t>9161195D</t>
  </si>
  <si>
    <t>Matthijs Boomstra</t>
  </si>
  <si>
    <t>9161196D</t>
  </si>
  <si>
    <t>India van Doornen</t>
  </si>
  <si>
    <t>9161197D</t>
  </si>
  <si>
    <t>Giel Voets</t>
  </si>
  <si>
    <t>giel.voets@gmail.com</t>
  </si>
  <si>
    <t>9161198D</t>
  </si>
  <si>
    <t>Jelmer Warns</t>
  </si>
  <si>
    <t>9161199D</t>
  </si>
  <si>
    <t>Limme Berns</t>
  </si>
  <si>
    <t>limmeberns@me.com</t>
  </si>
  <si>
    <t>9161200D</t>
  </si>
  <si>
    <t>Sven Kramer</t>
  </si>
  <si>
    <t>kramersvenn@gmail.com</t>
  </si>
  <si>
    <t>9161201D</t>
  </si>
  <si>
    <t>Olivier van Namen</t>
  </si>
  <si>
    <t>9161202D</t>
  </si>
  <si>
    <t>Sjoerd Houben</t>
  </si>
  <si>
    <t>sjoerd.houben@outlook.com</t>
  </si>
  <si>
    <t>9161203D</t>
  </si>
  <si>
    <t>Meeke van den Berg</t>
  </si>
  <si>
    <t>9161204D</t>
  </si>
  <si>
    <t>Yoran Koenders</t>
  </si>
  <si>
    <t>yoran.koenders@gmail.com</t>
  </si>
  <si>
    <t>9161205D</t>
  </si>
  <si>
    <t>Noud van Alphen</t>
  </si>
  <si>
    <t>noudva@hotmail.com</t>
  </si>
  <si>
    <t>9161206D</t>
  </si>
  <si>
    <t>Bart Roest</t>
  </si>
  <si>
    <t>bartanno1999@gmail.com</t>
  </si>
  <si>
    <t>9161207D</t>
  </si>
  <si>
    <t>Nils Paardekooper</t>
  </si>
  <si>
    <t>9161208D</t>
  </si>
  <si>
    <t>Ruben van der Marck</t>
  </si>
  <si>
    <t>rubenvandermarck@hotmail.com</t>
  </si>
  <si>
    <t>9161209D</t>
  </si>
  <si>
    <t>Matthijs Wakkerman</t>
  </si>
  <si>
    <t>matthijs.wakkerman@gmail.com</t>
  </si>
  <si>
    <t>9161210D</t>
  </si>
  <si>
    <t>Frerik Zandhuis</t>
  </si>
  <si>
    <t>frerik103@gmail.com</t>
  </si>
  <si>
    <t>9161211D</t>
  </si>
  <si>
    <t>Vincent van der Wal</t>
  </si>
  <si>
    <t>9161212D</t>
  </si>
  <si>
    <t>Fenna van Battum</t>
  </si>
  <si>
    <t>fenna.vanbattum@gmail.com</t>
  </si>
  <si>
    <t>9161213D</t>
  </si>
  <si>
    <t>Thijs van Dijk</t>
  </si>
  <si>
    <t>vandijk.thijs@gmail.com</t>
  </si>
  <si>
    <t>9201214D</t>
  </si>
  <si>
    <t>Stijn van Etten</t>
  </si>
  <si>
    <t>stijnvanetten38@gmail.com</t>
  </si>
  <si>
    <t>9201215D</t>
  </si>
  <si>
    <t>Isabel Fletcher</t>
  </si>
  <si>
    <t>isabelfletcher6@gmail.com</t>
  </si>
  <si>
    <t>9201216D</t>
  </si>
  <si>
    <t>Melle Koper</t>
  </si>
  <si>
    <t>melle.koper@gmail.com</t>
  </si>
  <si>
    <t>9201217D</t>
  </si>
  <si>
    <t>Bente Zuurbier</t>
  </si>
  <si>
    <t>bentezuurbier2.0@gmail.com</t>
  </si>
  <si>
    <t>9201218D</t>
  </si>
  <si>
    <t>Ingrid van Beek</t>
  </si>
  <si>
    <t>ingridjvbeek@gmail.com</t>
  </si>
  <si>
    <t>9201219D</t>
  </si>
  <si>
    <t>Joosep den Boer</t>
  </si>
  <si>
    <t>Joosepdenboer@hotmail.com</t>
  </si>
  <si>
    <t>9201220D</t>
  </si>
  <si>
    <t>Thomas Pols</t>
  </si>
  <si>
    <t>thomaspols@outlook.com</t>
  </si>
  <si>
    <t>9201221D</t>
  </si>
  <si>
    <t>Coen Mingelen</t>
  </si>
  <si>
    <t>coenmingelen30@gmail.com</t>
  </si>
  <si>
    <t>9201222D</t>
  </si>
  <si>
    <t>Maarten de Bruijne</t>
  </si>
  <si>
    <t>maartenfdebruijne@gmail.com</t>
  </si>
  <si>
    <t>9201223D</t>
  </si>
  <si>
    <t>Jay van Dam</t>
  </si>
  <si>
    <t>jayrobvandam@gmail.com</t>
  </si>
  <si>
    <t>9201224D</t>
  </si>
  <si>
    <t>Sam Windhorst</t>
  </si>
  <si>
    <t>samwindhorst@gmail.com</t>
  </si>
  <si>
    <t>9201225D</t>
  </si>
  <si>
    <t>Camiel Hildenberg</t>
  </si>
  <si>
    <t>paulgerrit13@gmail.com</t>
  </si>
  <si>
    <t>9201226D</t>
  </si>
  <si>
    <t>Sem van Tuijn</t>
  </si>
  <si>
    <t>semvtuijn@gmail.com</t>
  </si>
  <si>
    <t>9201227D</t>
  </si>
  <si>
    <t>Coen Linn</t>
  </si>
  <si>
    <t>coenlinn@gmail.com</t>
  </si>
  <si>
    <t>9201228D</t>
  </si>
  <si>
    <t>Vera Schuurman</t>
  </si>
  <si>
    <t>vera-schuurman@ziggo.nl</t>
  </si>
  <si>
    <t>9201229D</t>
  </si>
  <si>
    <t>Martijn Legue</t>
  </si>
  <si>
    <t>martijnyeti@gmail.com</t>
  </si>
  <si>
    <t>9201230D</t>
  </si>
  <si>
    <t>Daan van Erp</t>
  </si>
  <si>
    <t>daan.van.erp@hotmail.com</t>
  </si>
  <si>
    <t>9201231D</t>
  </si>
  <si>
    <t>Joep Dols</t>
  </si>
  <si>
    <t>joepdols@gmail.com</t>
  </si>
  <si>
    <t>9201232D</t>
  </si>
  <si>
    <t>Floortje van Erp</t>
  </si>
  <si>
    <t>flooretje@gmail.com</t>
  </si>
  <si>
    <t>9201233D</t>
  </si>
  <si>
    <t>Imme Spiekerman</t>
  </si>
  <si>
    <t>I.A.spiekerman@student.tudelft.nl</t>
  </si>
  <si>
    <t>9201234D</t>
  </si>
  <si>
    <t>Jens van Heijningen</t>
  </si>
  <si>
    <t>jensvheijningen@gmail.com</t>
  </si>
  <si>
    <t>9201235D</t>
  </si>
  <si>
    <t>Jan van der Meulen</t>
  </si>
  <si>
    <t>j2000.vdm@gmail.com</t>
  </si>
  <si>
    <t>9201236D</t>
  </si>
  <si>
    <t>Tessa Kwadijk</t>
  </si>
  <si>
    <t>tessakwadijk@hotmail.com</t>
  </si>
  <si>
    <t>9201237D</t>
  </si>
  <si>
    <t>Jorinde Remmers</t>
  </si>
  <si>
    <t>remmers.js@gmail.com</t>
  </si>
  <si>
    <t>9201238D</t>
  </si>
  <si>
    <t>Jona Hogervorst</t>
  </si>
  <si>
    <t>jonahogervorst@gmail.com</t>
  </si>
  <si>
    <t>9201240D</t>
  </si>
  <si>
    <t>Nikki van der Klaauw</t>
  </si>
  <si>
    <t>nikkivanderklaauw@hotmail.com</t>
  </si>
  <si>
    <t>9201241D</t>
  </si>
  <si>
    <t>Talitha den Bok</t>
  </si>
  <si>
    <t>talithadenbok@gmail.com</t>
  </si>
  <si>
    <t>9201242D</t>
  </si>
  <si>
    <t>Anand Sie</t>
  </si>
  <si>
    <t>anandsie@gmail.com</t>
  </si>
  <si>
    <t>0642441289</t>
  </si>
  <si>
    <t>9201243D</t>
  </si>
  <si>
    <t>Stijn van Osch</t>
  </si>
  <si>
    <t>stijnquintenvanosch@gmail.com</t>
  </si>
  <si>
    <t>3,16E+10</t>
  </si>
  <si>
    <t>9211243D</t>
  </si>
  <si>
    <t>Jip van der Vlis</t>
  </si>
  <si>
    <t>jipvandervlis@gmail.com</t>
  </si>
  <si>
    <t>9211244D</t>
  </si>
  <si>
    <t>Merel van Tienen</t>
  </si>
  <si>
    <t>merel.van.tienen@gmail.com</t>
  </si>
  <si>
    <t>9211245D</t>
  </si>
  <si>
    <t>Kyle Scherpenzeel</t>
  </si>
  <si>
    <t>kyle.scherpenzeel@gmail.com</t>
  </si>
  <si>
    <t>9211246D</t>
  </si>
  <si>
    <t>Bart Hooijer</t>
  </si>
  <si>
    <t>bart.hooijer@live.nl</t>
  </si>
  <si>
    <t>9211247D</t>
  </si>
  <si>
    <t>Jolien Scholte</t>
  </si>
  <si>
    <t>jolien.s@kpnmail.nl</t>
  </si>
  <si>
    <t>9211248D</t>
  </si>
  <si>
    <t>Saskia van Rossum</t>
  </si>
  <si>
    <t>saskiavanrossum@gmail.com</t>
  </si>
  <si>
    <t>3,17E+10</t>
  </si>
  <si>
    <t>9211249D</t>
  </si>
  <si>
    <t>Eline van Hasselt</t>
  </si>
  <si>
    <t>elinevanhasselt@gmail.com</t>
  </si>
  <si>
    <t>9211250D</t>
  </si>
  <si>
    <t>Eva Meulenbeld</t>
  </si>
  <si>
    <t>Eva.meulenbeld@hotmail.com</t>
  </si>
  <si>
    <t>9211251D</t>
  </si>
  <si>
    <t>Victor Cevaal</t>
  </si>
  <si>
    <t>cevaal.victor@gmail.com</t>
  </si>
  <si>
    <t>9211252D</t>
  </si>
  <si>
    <t>Tycho Groenescheij</t>
  </si>
  <si>
    <t>Tycho.groenescheij@gmail.com</t>
  </si>
  <si>
    <t>9211253D</t>
  </si>
  <si>
    <t>Max Zelissen</t>
  </si>
  <si>
    <t>max.zelissen@hotmail.nl</t>
  </si>
  <si>
    <t>9211254D</t>
  </si>
  <si>
    <t>Marin Roscam Abbing</t>
  </si>
  <si>
    <t>marin.roscamabbing@gmail.com</t>
  </si>
  <si>
    <t>9211255D</t>
  </si>
  <si>
    <t>Eise de Boer</t>
  </si>
  <si>
    <t>boer.de.eise@gmail.com</t>
  </si>
  <si>
    <t>9211256D</t>
  </si>
  <si>
    <t>Balime Verhaak</t>
  </si>
  <si>
    <t>vhkbalime@gmail.com</t>
  </si>
  <si>
    <t>9211257D</t>
  </si>
  <si>
    <t>Tom den Hartog</t>
  </si>
  <si>
    <t>tomdenhartog2000@gmail.com</t>
  </si>
  <si>
    <t>9211258D</t>
  </si>
  <si>
    <t>Ruben Zuidgeest</t>
  </si>
  <si>
    <t>ruben.zuidgeest@gmail.com</t>
  </si>
  <si>
    <t>9211259D</t>
  </si>
  <si>
    <t>Thijs Hartmann</t>
  </si>
  <si>
    <t>thijs.hartmann@hotmail.nl</t>
  </si>
  <si>
    <t>9211260D</t>
  </si>
  <si>
    <t>Julie den Dekker</t>
  </si>
  <si>
    <t>dendekkerjulie@gmail.com</t>
  </si>
  <si>
    <t>9211261D</t>
  </si>
  <si>
    <t>Karlijn Winthagen</t>
  </si>
  <si>
    <t>karlijnwinthagen@gmail.com</t>
  </si>
  <si>
    <t>9211262D</t>
  </si>
  <si>
    <t>Sasja Dollé</t>
  </si>
  <si>
    <t>sdolle@ziggo.nl</t>
  </si>
  <si>
    <t>9211263D</t>
  </si>
  <si>
    <t>Bendt van Bekkum</t>
  </si>
  <si>
    <t>bendtvanbekkum@gmail.com</t>
  </si>
  <si>
    <t>9211264D</t>
  </si>
  <si>
    <t>Stijn van den Hoven</t>
  </si>
  <si>
    <t>stijnvandenhoven1@gmail.com</t>
  </si>
  <si>
    <t>9211265D</t>
  </si>
  <si>
    <t>Carolijn Nagelhout</t>
  </si>
  <si>
    <t>carolijnnag@gmail.com</t>
  </si>
  <si>
    <t>9211266D</t>
  </si>
  <si>
    <t>Ynze Visser</t>
  </si>
  <si>
    <t>ynze.visser03@gmail.com</t>
  </si>
  <si>
    <t>9211267D</t>
  </si>
  <si>
    <t>Wessel Bruinsma</t>
  </si>
  <si>
    <t>Wessel.T.Bruinsma@gmail.com</t>
  </si>
  <si>
    <t>9211268D</t>
  </si>
  <si>
    <t>Thijs Osinga</t>
  </si>
  <si>
    <t>t.a.osinga@student.tudelft.nl</t>
  </si>
  <si>
    <t>9211269D</t>
  </si>
  <si>
    <t>Bram Bosch</t>
  </si>
  <si>
    <t>bram.johan.bosch@gmail.com</t>
  </si>
  <si>
    <t>9211270D</t>
  </si>
  <si>
    <t>Jochem Lippes</t>
  </si>
  <si>
    <t>jochem.lippes@gmail.com</t>
  </si>
  <si>
    <t>9211271D</t>
  </si>
  <si>
    <t>Teun Bosman</t>
  </si>
  <si>
    <t>teunbosman4@gmail.com</t>
  </si>
  <si>
    <t>9211272D</t>
  </si>
  <si>
    <t>Silke Kips</t>
  </si>
  <si>
    <t>silkekips@gmail.com</t>
  </si>
  <si>
    <t>9211273D</t>
  </si>
  <si>
    <t>Anne Kortekaas</t>
  </si>
  <si>
    <t>anne.kortekaas@posteo.de</t>
  </si>
  <si>
    <t>9211274D</t>
  </si>
  <si>
    <t>Hugo Wehry</t>
  </si>
  <si>
    <t>hugo.wehry@gmail.com</t>
  </si>
  <si>
    <t>9211275D</t>
  </si>
  <si>
    <t>Daniel Wolff</t>
  </si>
  <si>
    <t>danielwolff010@gmail.com</t>
  </si>
  <si>
    <t>9211276D</t>
  </si>
  <si>
    <t>Yosuke Hordijk</t>
  </si>
  <si>
    <t>y.t.hordijk@gmail.com</t>
  </si>
  <si>
    <t>9211277D</t>
  </si>
  <si>
    <t>Nynke Krabbenborg</t>
  </si>
  <si>
    <t>nynke.krabbenborg@gmail.com</t>
  </si>
  <si>
    <t>9211278D</t>
  </si>
  <si>
    <t>Friso van der Veen</t>
  </si>
  <si>
    <t>frisovanderveen@gmail.com</t>
  </si>
  <si>
    <t>9211280D</t>
  </si>
  <si>
    <t>Roeland Geijer</t>
  </si>
  <si>
    <t>roeland.geijer@gmail.com</t>
  </si>
  <si>
    <t>9211283D</t>
  </si>
  <si>
    <t>Suzanne Wink</t>
  </si>
  <si>
    <t>suzanne.wink@outlook.com</t>
  </si>
  <si>
    <t>9211284D</t>
  </si>
  <si>
    <t>Alexander Harte</t>
  </si>
  <si>
    <t>alexanderharte21@gmail.com</t>
  </si>
  <si>
    <t>9211285D</t>
  </si>
  <si>
    <t>Marnix Harmsen</t>
  </si>
  <si>
    <t>marnix707@gmail.com</t>
  </si>
  <si>
    <t>9211286D</t>
  </si>
  <si>
    <t>Tom van der Meer</t>
  </si>
  <si>
    <t>tlcvdmeer@gmail.com</t>
  </si>
  <si>
    <t>9211287D</t>
  </si>
  <si>
    <t>LidID</t>
  </si>
  <si>
    <t>Deb. Nr.</t>
  </si>
  <si>
    <t>100136</t>
  </si>
  <si>
    <t>100170</t>
  </si>
  <si>
    <t>100191</t>
  </si>
  <si>
    <t>100141</t>
  </si>
  <si>
    <t>100002</t>
  </si>
  <si>
    <t>100006</t>
  </si>
  <si>
    <t>100052</t>
  </si>
  <si>
    <t>100161</t>
  </si>
  <si>
    <t>100056</t>
  </si>
  <si>
    <t>100011</t>
  </si>
  <si>
    <t>100021</t>
  </si>
  <si>
    <t>100044</t>
  </si>
  <si>
    <t>100129</t>
  </si>
  <si>
    <t>100142</t>
  </si>
  <si>
    <t>100697</t>
  </si>
  <si>
    <t>100023</t>
  </si>
  <si>
    <t>100120</t>
  </si>
  <si>
    <t>100131</t>
  </si>
  <si>
    <t>100015</t>
  </si>
  <si>
    <t>100197</t>
  </si>
  <si>
    <t>100012</t>
  </si>
  <si>
    <t>100014</t>
  </si>
  <si>
    <t>100048</t>
  </si>
  <si>
    <t>100093</t>
  </si>
  <si>
    <t>100105</t>
  </si>
  <si>
    <t>100111</t>
  </si>
  <si>
    <t>100146</t>
  </si>
  <si>
    <t>100151</t>
  </si>
  <si>
    <t>100431</t>
  </si>
  <si>
    <t>100013</t>
  </si>
  <si>
    <t>100145</t>
  </si>
  <si>
    <t>100149</t>
  </si>
  <si>
    <t>100057</t>
  </si>
  <si>
    <t>100068</t>
  </si>
  <si>
    <t>100127</t>
  </si>
  <si>
    <t>100172</t>
  </si>
  <si>
    <t>100003</t>
  </si>
  <si>
    <t>100060</t>
  </si>
  <si>
    <t>100094</t>
  </si>
  <si>
    <t>100100</t>
  </si>
  <si>
    <t>100110</t>
  </si>
  <si>
    <t>100119</t>
  </si>
  <si>
    <t>100180</t>
  </si>
  <si>
    <t>100192</t>
  </si>
  <si>
    <t>100035</t>
  </si>
  <si>
    <t>100125</t>
  </si>
  <si>
    <t>100156</t>
  </si>
  <si>
    <t>100168</t>
  </si>
  <si>
    <t>100201</t>
  </si>
  <si>
    <t>100001</t>
  </si>
  <si>
    <t>100030</t>
  </si>
  <si>
    <t>100055</t>
  </si>
  <si>
    <t>100069</t>
  </si>
  <si>
    <t>100073</t>
  </si>
  <si>
    <t>100173</t>
  </si>
  <si>
    <t>100070</t>
  </si>
  <si>
    <t>100079</t>
  </si>
  <si>
    <t>100157</t>
  </si>
  <si>
    <t>596174D</t>
  </si>
  <si>
    <t>100179</t>
  </si>
  <si>
    <t>100183</t>
  </si>
  <si>
    <t>596013D</t>
  </si>
  <si>
    <t>100257</t>
  </si>
  <si>
    <t>100258</t>
  </si>
  <si>
    <t>100300</t>
  </si>
  <si>
    <t>100272</t>
  </si>
  <si>
    <t>100276</t>
  </si>
  <si>
    <t>100283</t>
  </si>
  <si>
    <t>100288</t>
  </si>
  <si>
    <t>100295</t>
  </si>
  <si>
    <t>100309</t>
  </si>
  <si>
    <t>597205D</t>
  </si>
  <si>
    <t>100350</t>
  </si>
  <si>
    <t>100320</t>
  </si>
  <si>
    <t>100323</t>
  </si>
  <si>
    <t>100330</t>
  </si>
  <si>
    <t>100332</t>
  </si>
  <si>
    <t>100334</t>
  </si>
  <si>
    <t>100335</t>
  </si>
  <si>
    <t>100336</t>
  </si>
  <si>
    <t>100352</t>
  </si>
  <si>
    <t>100345</t>
  </si>
  <si>
    <t>100348</t>
  </si>
  <si>
    <t>100440</t>
  </si>
  <si>
    <t>100370</t>
  </si>
  <si>
    <t>598015D</t>
  </si>
  <si>
    <t>598024D</t>
  </si>
  <si>
    <t>598034D</t>
  </si>
  <si>
    <t>598057D</t>
  </si>
  <si>
    <t>598071D</t>
  </si>
  <si>
    <t>598081D</t>
  </si>
  <si>
    <t>598098D</t>
  </si>
  <si>
    <t>100439</t>
  </si>
  <si>
    <t>100366</t>
  </si>
  <si>
    <t>598116D</t>
  </si>
  <si>
    <t>598185D</t>
  </si>
  <si>
    <t>100423</t>
  </si>
  <si>
    <t>598199D</t>
  </si>
  <si>
    <t>100426</t>
  </si>
  <si>
    <t>100447</t>
  </si>
  <si>
    <t>100436</t>
  </si>
  <si>
    <t>599119D</t>
  </si>
  <si>
    <t>100066</t>
  </si>
  <si>
    <t>599037D</t>
  </si>
  <si>
    <t>100457</t>
  </si>
  <si>
    <t>599048D</t>
  </si>
  <si>
    <t>100464</t>
  </si>
  <si>
    <t>100467</t>
  </si>
  <si>
    <t>599110D</t>
  </si>
  <si>
    <t>599123D</t>
  </si>
  <si>
    <t>100479</t>
  </si>
  <si>
    <t>599147D</t>
  </si>
  <si>
    <t>599174D</t>
  </si>
  <si>
    <t>100488</t>
  </si>
  <si>
    <t>100492</t>
  </si>
  <si>
    <t>599493D</t>
  </si>
  <si>
    <t>100504</t>
  </si>
  <si>
    <t>100506</t>
  </si>
  <si>
    <t>500051D</t>
  </si>
  <si>
    <t>500083D</t>
  </si>
  <si>
    <t>100514</t>
  </si>
  <si>
    <t>500123D</t>
  </si>
  <si>
    <t>500132D</t>
  </si>
  <si>
    <t>500151D</t>
  </si>
  <si>
    <t>500202D</t>
  </si>
  <si>
    <t>501016D</t>
  </si>
  <si>
    <t>501078D</t>
  </si>
  <si>
    <t>501081D</t>
  </si>
  <si>
    <t>100553</t>
  </si>
  <si>
    <t>501101D</t>
  </si>
  <si>
    <t>100557</t>
  </si>
  <si>
    <t>501113D</t>
  </si>
  <si>
    <t>501132D</t>
  </si>
  <si>
    <t>100565</t>
  </si>
  <si>
    <t>100577</t>
  </si>
  <si>
    <t>100578</t>
  </si>
  <si>
    <t>501168D</t>
  </si>
  <si>
    <t>501170D</t>
  </si>
  <si>
    <t>100581</t>
  </si>
  <si>
    <t>501197D</t>
  </si>
  <si>
    <t>100595</t>
  </si>
  <si>
    <t>100598</t>
  </si>
  <si>
    <t>100601</t>
  </si>
  <si>
    <t>500052D</t>
  </si>
  <si>
    <t>100614</t>
  </si>
  <si>
    <t>502307D</t>
  </si>
  <si>
    <t>502314D</t>
  </si>
  <si>
    <t>502321D</t>
  </si>
  <si>
    <t>502328D</t>
  </si>
  <si>
    <t>100624</t>
  </si>
  <si>
    <t>502348D</t>
  </si>
  <si>
    <t>100635</t>
  </si>
  <si>
    <t>100636</t>
  </si>
  <si>
    <t>502372D</t>
  </si>
  <si>
    <t>100647</t>
  </si>
  <si>
    <t>503318D</t>
  </si>
  <si>
    <t>100651</t>
  </si>
  <si>
    <t>503367D</t>
  </si>
  <si>
    <t>100662</t>
  </si>
  <si>
    <t>503428D</t>
  </si>
  <si>
    <t>100668</t>
  </si>
  <si>
    <t>503462D</t>
  </si>
  <si>
    <t>503470D</t>
  </si>
  <si>
    <t>503475D</t>
  </si>
  <si>
    <t>100626</t>
  </si>
  <si>
    <t>100677</t>
  </si>
  <si>
    <t>100692</t>
  </si>
  <si>
    <t>503524D</t>
  </si>
  <si>
    <t>100682</t>
  </si>
  <si>
    <t>100690</t>
  </si>
  <si>
    <t>504031D</t>
  </si>
  <si>
    <t>504039D</t>
  </si>
  <si>
    <t>904004D</t>
  </si>
  <si>
    <t>904005D</t>
  </si>
  <si>
    <t>503358D</t>
  </si>
  <si>
    <t>904006D</t>
  </si>
  <si>
    <t>904007D</t>
  </si>
  <si>
    <t>504084D</t>
  </si>
  <si>
    <t>504090D</t>
  </si>
  <si>
    <t>904009D</t>
  </si>
  <si>
    <t>904010D</t>
  </si>
  <si>
    <t>904011D</t>
  </si>
  <si>
    <t>504125D</t>
  </si>
  <si>
    <t>904012D</t>
  </si>
  <si>
    <t>504136D</t>
  </si>
  <si>
    <t>504150D</t>
  </si>
  <si>
    <t>504176D</t>
  </si>
  <si>
    <t>904015D</t>
  </si>
  <si>
    <t>904016D</t>
  </si>
  <si>
    <t>504214D</t>
  </si>
  <si>
    <t>504215D</t>
  </si>
  <si>
    <t>904017D</t>
  </si>
  <si>
    <t>904019D</t>
  </si>
  <si>
    <t>904020D</t>
  </si>
  <si>
    <t>504247D</t>
  </si>
  <si>
    <t>505001D</t>
  </si>
  <si>
    <t>100696</t>
  </si>
  <si>
    <t>505006D</t>
  </si>
  <si>
    <t>505010D</t>
  </si>
  <si>
    <t>100698</t>
  </si>
  <si>
    <t>505044D</t>
  </si>
  <si>
    <t>505052D</t>
  </si>
  <si>
    <t>503349D</t>
  </si>
  <si>
    <t>100699</t>
  </si>
  <si>
    <t>100700</t>
  </si>
  <si>
    <t>505125D</t>
  </si>
  <si>
    <t>505132D</t>
  </si>
  <si>
    <t>505150D</t>
  </si>
  <si>
    <t>505164D</t>
  </si>
  <si>
    <t>505186D</t>
  </si>
  <si>
    <t>505187D</t>
  </si>
  <si>
    <t>505189D</t>
  </si>
  <si>
    <t>100702</t>
  </si>
  <si>
    <t>505244D</t>
  </si>
  <si>
    <t>505259D</t>
  </si>
  <si>
    <t>505268D</t>
  </si>
  <si>
    <t>904022D</t>
  </si>
  <si>
    <t>904023D</t>
  </si>
  <si>
    <t>506005D</t>
  </si>
  <si>
    <t>904024D</t>
  </si>
  <si>
    <t>598014D</t>
  </si>
  <si>
    <t>904025D</t>
  </si>
  <si>
    <t>506028D</t>
  </si>
  <si>
    <t>904026D</t>
  </si>
  <si>
    <t>506034D</t>
  </si>
  <si>
    <t>904027D</t>
  </si>
  <si>
    <t>506044D</t>
  </si>
  <si>
    <t>904028D</t>
  </si>
  <si>
    <t>904029D</t>
  </si>
  <si>
    <t>506057D</t>
  </si>
  <si>
    <t>506059D</t>
  </si>
  <si>
    <t>506060D</t>
  </si>
  <si>
    <t>506064D</t>
  </si>
  <si>
    <t>904030D</t>
  </si>
  <si>
    <t>506090D</t>
  </si>
  <si>
    <t>506108D</t>
  </si>
  <si>
    <t>904031D</t>
  </si>
  <si>
    <t>904032D</t>
  </si>
  <si>
    <t>904033D</t>
  </si>
  <si>
    <t>503443D</t>
  </si>
  <si>
    <t>506133D</t>
  </si>
  <si>
    <t>506141D</t>
  </si>
  <si>
    <t>506153D</t>
  </si>
  <si>
    <t>506194D</t>
  </si>
  <si>
    <t>506197D</t>
  </si>
  <si>
    <t>904034D</t>
  </si>
  <si>
    <t>904035D</t>
  </si>
  <si>
    <t>506214D</t>
  </si>
  <si>
    <t>506225D</t>
  </si>
  <si>
    <t>904036</t>
  </si>
  <si>
    <t>502008D</t>
  </si>
  <si>
    <t>505199D</t>
  </si>
  <si>
    <t>100561</t>
  </si>
  <si>
    <t>503357D</t>
  </si>
  <si>
    <t>904041D</t>
  </si>
  <si>
    <t>904094D</t>
  </si>
  <si>
    <t>904072D</t>
  </si>
  <si>
    <t>904073D</t>
  </si>
  <si>
    <t>507034D</t>
  </si>
  <si>
    <t>904095D</t>
  </si>
  <si>
    <t>507231D</t>
  </si>
  <si>
    <t>507022D</t>
  </si>
  <si>
    <t>507120D</t>
  </si>
  <si>
    <t>507218D</t>
  </si>
  <si>
    <t>507115D</t>
  </si>
  <si>
    <t>507013D</t>
  </si>
  <si>
    <t>507086D</t>
  </si>
  <si>
    <t>507315D</t>
  </si>
  <si>
    <t>507112D</t>
  </si>
  <si>
    <t>507223D</t>
  </si>
  <si>
    <t>507185D</t>
  </si>
  <si>
    <t>507165D</t>
  </si>
  <si>
    <t>507123D</t>
  </si>
  <si>
    <t>507241D</t>
  </si>
  <si>
    <t>507307D</t>
  </si>
  <si>
    <t>507118D</t>
  </si>
  <si>
    <t>507049D</t>
  </si>
  <si>
    <t>507234D</t>
  </si>
  <si>
    <t>507247D</t>
  </si>
  <si>
    <t>507113D</t>
  </si>
  <si>
    <t>507266D</t>
  </si>
  <si>
    <t>507033D</t>
  </si>
  <si>
    <t>507075D</t>
  </si>
  <si>
    <t>507304D</t>
  </si>
  <si>
    <t>507309D</t>
  </si>
  <si>
    <t>507111D</t>
  </si>
  <si>
    <t>507040D</t>
  </si>
  <si>
    <t>507150D</t>
  </si>
  <si>
    <t>507076D</t>
  </si>
  <si>
    <t>507151D</t>
  </si>
  <si>
    <t>507244D</t>
  </si>
  <si>
    <t>507164D</t>
  </si>
  <si>
    <t>507263D</t>
  </si>
  <si>
    <t>507085D</t>
  </si>
  <si>
    <t>507299D</t>
  </si>
  <si>
    <t>507077D</t>
  </si>
  <si>
    <t>507037D</t>
  </si>
  <si>
    <t>507131D</t>
  </si>
  <si>
    <t>507094D</t>
  </si>
  <si>
    <t>507305D</t>
  </si>
  <si>
    <t>507119D</t>
  </si>
  <si>
    <t>507063D</t>
  </si>
  <si>
    <t>507070D</t>
  </si>
  <si>
    <t>507141D</t>
  </si>
  <si>
    <t>507282D</t>
  </si>
  <si>
    <t>507198D</t>
  </si>
  <si>
    <t>904074D</t>
  </si>
  <si>
    <t>904075D</t>
  </si>
  <si>
    <t>506111D</t>
  </si>
  <si>
    <t>904076D</t>
  </si>
  <si>
    <t>904096D</t>
  </si>
  <si>
    <t>904077D</t>
  </si>
  <si>
    <t>904105D</t>
  </si>
  <si>
    <t>904103D</t>
  </si>
  <si>
    <t>904104D</t>
  </si>
  <si>
    <t>904102D</t>
  </si>
  <si>
    <t>904111D</t>
  </si>
  <si>
    <t>904101D</t>
  </si>
  <si>
    <t>904109D</t>
  </si>
  <si>
    <t>907013D</t>
  </si>
  <si>
    <t>907010D</t>
  </si>
  <si>
    <t>907011D</t>
  </si>
  <si>
    <t>907012D</t>
  </si>
  <si>
    <t>907006D</t>
  </si>
  <si>
    <t>907016D</t>
  </si>
  <si>
    <t>908002D</t>
  </si>
  <si>
    <t>908003D</t>
  </si>
  <si>
    <t>908004D</t>
  </si>
  <si>
    <t>908005D</t>
  </si>
  <si>
    <t>908006D</t>
  </si>
  <si>
    <t>908007D</t>
  </si>
  <si>
    <t>908008D</t>
  </si>
  <si>
    <t>908009D</t>
  </si>
  <si>
    <t>908010D</t>
  </si>
  <si>
    <t>908001D</t>
  </si>
  <si>
    <t>908011D</t>
  </si>
  <si>
    <t>908012D</t>
  </si>
  <si>
    <t>908026D</t>
  </si>
  <si>
    <t>908013D</t>
  </si>
  <si>
    <t>908014D</t>
  </si>
  <si>
    <t>908015D</t>
  </si>
  <si>
    <t>908016D</t>
  </si>
  <si>
    <t>908027D</t>
  </si>
  <si>
    <t>908028D</t>
  </si>
  <si>
    <t>908029D</t>
  </si>
  <si>
    <t>908030D</t>
  </si>
  <si>
    <t>907014D</t>
  </si>
  <si>
    <t>908031D</t>
  </si>
  <si>
    <t>907004D</t>
  </si>
  <si>
    <t>908032D</t>
  </si>
  <si>
    <t>907009D</t>
  </si>
  <si>
    <t>908033D</t>
  </si>
  <si>
    <t>908034D</t>
  </si>
  <si>
    <t>908035D</t>
  </si>
  <si>
    <t>908020D</t>
  </si>
  <si>
    <t>908036D</t>
  </si>
  <si>
    <t>908024D</t>
  </si>
  <si>
    <t>908025D</t>
  </si>
  <si>
    <t>908021D</t>
  </si>
  <si>
    <t>907007D</t>
  </si>
  <si>
    <t>908037D</t>
  </si>
  <si>
    <t>907017D</t>
  </si>
  <si>
    <t>908038D</t>
  </si>
  <si>
    <t>907019D</t>
  </si>
  <si>
    <t>907003D</t>
  </si>
  <si>
    <t>907020D</t>
  </si>
  <si>
    <t>907015D</t>
  </si>
  <si>
    <t>908039D</t>
  </si>
  <si>
    <t>908040D</t>
  </si>
  <si>
    <t>908041D</t>
  </si>
  <si>
    <t>907005D</t>
  </si>
  <si>
    <t>908042D</t>
  </si>
  <si>
    <t>908043D</t>
  </si>
  <si>
    <t>908044D</t>
  </si>
  <si>
    <t>908045D</t>
  </si>
  <si>
    <t>908046D</t>
  </si>
  <si>
    <t>907008D</t>
  </si>
  <si>
    <t>907018D</t>
  </si>
  <si>
    <t>908018D</t>
  </si>
  <si>
    <t>908019D</t>
  </si>
  <si>
    <t>505218D</t>
  </si>
  <si>
    <t>915914D</t>
  </si>
  <si>
    <t>Memoriaal Lasten</t>
  </si>
  <si>
    <t>Memoriaal Baten</t>
  </si>
  <si>
    <t>Regels voor:</t>
  </si>
  <si>
    <t>SjaarschBBQ</t>
  </si>
  <si>
    <t>Datum</t>
  </si>
  <si>
    <t>Deb_NR</t>
  </si>
  <si>
    <t>GBK</t>
  </si>
  <si>
    <t>Doc/fac</t>
  </si>
  <si>
    <t>Omschrijving</t>
  </si>
  <si>
    <t>Bedrag</t>
  </si>
  <si>
    <t>Naam:</t>
  </si>
  <si>
    <t>Doc/fac:</t>
  </si>
  <si>
    <t>Datum:</t>
  </si>
  <si>
    <t>Totale baten</t>
  </si>
  <si>
    <t>Totale lasten</t>
  </si>
  <si>
    <t>Deelnemers</t>
  </si>
  <si>
    <t>Kosten per deelnemer</t>
  </si>
  <si>
    <t>Debit</t>
  </si>
  <si>
    <t>Credit</t>
  </si>
  <si>
    <t>Saldo</t>
  </si>
  <si>
    <t>Per Deeln</t>
  </si>
  <si>
    <t>Kosten</t>
  </si>
  <si>
    <t>Afrondingsrekening</t>
  </si>
  <si>
    <t>Dit is wat er is gebeurd</t>
  </si>
  <si>
    <t>20.2.12</t>
  </si>
  <si>
    <t>Datum laatste dag</t>
  </si>
  <si>
    <t>25/09/2021</t>
  </si>
  <si>
    <t>Check saldo kolom = 0</t>
  </si>
  <si>
    <t>Check alles gealloceerd</t>
  </si>
  <si>
    <t>Kader</t>
  </si>
  <si>
    <t>Debit / Afr / Credit</t>
  </si>
  <si>
    <t>Afr</t>
  </si>
  <si>
    <t>Totalen</t>
  </si>
  <si>
    <t>Deler</t>
  </si>
  <si>
    <t>Allocatie aan GBK</t>
  </si>
  <si>
    <t>Omschrijving kostenpost</t>
  </si>
  <si>
    <t>Invullen</t>
  </si>
  <si>
    <t>Betaald door vereneging</t>
  </si>
  <si>
    <t>Bon</t>
  </si>
  <si>
    <t>Betaald</t>
  </si>
  <si>
    <t>Gepaald</t>
  </si>
  <si>
    <t>Wat iemand betaald heeft</t>
  </si>
  <si>
    <t>Voorgeschoten met bank pas</t>
  </si>
  <si>
    <t>Aantal keer palen</t>
  </si>
  <si>
    <t>Voorgeschoten met kas</t>
  </si>
  <si>
    <t>Bonnummer</t>
  </si>
  <si>
    <t>BP of andere toko partij</t>
  </si>
  <si>
    <t>Automatische velden (output)</t>
  </si>
  <si>
    <t>Schulties uit balans (bij voorkeur geen balans schulties)</t>
  </si>
  <si>
    <t>Automatische velden (tussen)</t>
  </si>
  <si>
    <t>ZOEKEN LID</t>
  </si>
  <si>
    <t>Lid_NR</t>
  </si>
  <si>
    <t>joep</t>
  </si>
  <si>
    <t>Betaald door leden</t>
  </si>
  <si>
    <t>1,2</t>
  </si>
  <si>
    <t>ZOEKEN GROOTBOEK</t>
  </si>
  <si>
    <t>Weekend</t>
  </si>
  <si>
    <t>Voorbeeld activiteit</t>
  </si>
  <si>
    <t>19.03.01</t>
  </si>
  <si>
    <t>Bier &gt;5</t>
  </si>
  <si>
    <t>Bier &lt;5</t>
  </si>
  <si>
    <t>bruil</t>
  </si>
  <si>
    <t>naam activiteit</t>
  </si>
  <si>
    <t>factuur nr</t>
  </si>
  <si>
    <t>Wouter</t>
  </si>
  <si>
    <t>Check</t>
  </si>
  <si>
    <t>EXCLUDE</t>
  </si>
  <si>
    <t>Sheet_no</t>
  </si>
  <si>
    <t>Sheet_name</t>
  </si>
  <si>
    <t>Activiteit</t>
  </si>
  <si>
    <t>include</t>
  </si>
  <si>
    <t>Lid</t>
  </si>
  <si>
    <t>deb_specials</t>
  </si>
  <si>
    <t>CHECK</t>
  </si>
  <si>
    <t>rownr 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</si>
</sst>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€&quot;#,##0.00"/>
    <numFmt numFmtId="165" formatCode="[$€-2]\ #,##0.00"/>
    <numFmt numFmtId="166" formatCode="#,##0.00_);\-#,##0.00_);&quot;-  &quot;;&quot; &quot;@&quot; &quot;"/>
    <numFmt numFmtId="167" formatCode="#,##0.00000000000_);\-#,##0.00000000000_);&quot;-  &quot;;&quot; &quot;@&quot; &quot;"/>
    <numFmt numFmtId="168" formatCode="_-\€\ #,##0.00_);_-\€\ \(#,##0.00\);&quot;-  &quot;;&quot; &quot;@&quot; &quot;"/>
    <numFmt numFmtId="169" formatCode="#,##0.00_ ;\-#,##0.00\ "/>
    <numFmt numFmtId="170" formatCode="#,##0_);\-#,##0_);&quot;-  &quot;;&quot; &quot;@&quot; &quot;"/>
  </numFmts>
  <fonts count="33" x14ac:knownFonts="1">
    <font>
      <sz val="11"/>
      <color theme="1"/>
      <name val="Arial"/>
    </font>
    <font>
      <sz val="11"/>
      <color rgb="FFFFFFFF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u/>
      <sz val="11"/>
      <color rgb="FF0000FF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color theme="1"/>
      <name val="Calibri"/>
    </font>
    <font>
      <b/>
      <sz val="16"/>
      <color rgb="FFFFFFFF"/>
      <name val="Arial"/>
    </font>
    <font>
      <sz val="11"/>
      <name val="Arial"/>
    </font>
    <font>
      <b/>
      <sz val="11"/>
      <color rgb="FFFFFFFF"/>
      <name val="Arial"/>
    </font>
    <font>
      <sz val="11"/>
      <color rgb="FF7F7F7F"/>
      <name val="Arial"/>
    </font>
    <font>
      <sz val="11"/>
      <color rgb="FFFFFFFF"/>
      <name val="Arial"/>
    </font>
    <font>
      <sz val="11"/>
      <color rgb="FF000000"/>
      <name val="Arial"/>
    </font>
    <font>
      <b/>
      <sz val="11"/>
      <color rgb="FF000000"/>
      <name val="Arial"/>
    </font>
    <font>
      <b/>
      <sz val="20"/>
      <color rgb="FFFFFFFF"/>
      <name val="Arial"/>
    </font>
    <font>
      <b/>
      <sz val="11"/>
      <color theme="0"/>
      <name val="Arial"/>
    </font>
    <font>
      <b/>
      <sz val="11"/>
      <color rgb="FFFF0000"/>
      <name val="Arial"/>
    </font>
    <font>
      <b/>
      <sz val="11"/>
      <color theme="1"/>
      <name val="Arial"/>
    </font>
    <font>
      <sz val="11"/>
      <color rgb="FF7F7F7F"/>
      <name val="Calibri"/>
    </font>
    <font>
      <b/>
      <sz val="11"/>
      <color rgb="FFFFFFFF"/>
      <name val="Calibri"/>
    </font>
    <font>
      <b/>
      <sz val="11"/>
      <color rgb="FF7F7F7F"/>
      <name val="Calibri"/>
    </font>
    <font>
      <sz val="11"/>
      <color rgb="FF0A0101"/>
      <name val="Arial"/>
    </font>
    <font>
      <sz val="11"/>
      <color rgb="FFFFFFFF"/>
      <name val="Arial"/>
      <family val="2"/>
    </font>
    <font>
      <b/>
      <sz val="11"/>
      <color rgb="FFFFFFFF"/>
      <name val="Arial"/>
      <family val="2"/>
    </font>
    <font>
      <sz val="11"/>
      <color theme="0"/>
      <name val="Arial"/>
      <family val="2"/>
    </font>
    <font>
      <b/>
      <sz val="16"/>
      <color theme="0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3F3F3F"/>
        <bgColor rgb="FF3F3F3F"/>
      </patternFill>
    </fill>
    <fill>
      <patternFill patternType="solid">
        <fgColor rgb="FFFFFF9C"/>
        <bgColor rgb="FFFFFF9C"/>
      </patternFill>
    </fill>
    <fill>
      <patternFill patternType="solid">
        <fgColor rgb="FFA5A5A5"/>
        <bgColor rgb="FFA5A5A5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theme="2" tint="-0.499984740745262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57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4" fillId="3" borderId="1" xfId="0" applyFont="1" applyFill="1" applyBorder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5" fillId="0" borderId="2" xfId="0" applyFont="1" applyBorder="1" applyAlignment="1"/>
    <xf numFmtId="0" fontId="5" fillId="0" borderId="2" xfId="0" applyFont="1" applyBorder="1" applyAlignment="1">
      <alignment horizontal="right"/>
    </xf>
    <xf numFmtId="0" fontId="2" fillId="3" borderId="2" xfId="0" applyFont="1" applyFill="1" applyBorder="1" applyAlignment="1"/>
    <xf numFmtId="0" fontId="6" fillId="0" borderId="0" xfId="0" applyFont="1" applyAlignment="1"/>
    <xf numFmtId="0" fontId="5" fillId="0" borderId="2" xfId="0" applyFont="1" applyBorder="1" applyAlignment="1"/>
    <xf numFmtId="0" fontId="2" fillId="0" borderId="2" xfId="0" applyFont="1" applyBorder="1" applyAlignment="1"/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right"/>
    </xf>
    <xf numFmtId="49" fontId="5" fillId="0" borderId="2" xfId="0" applyNumberFormat="1" applyFont="1" applyBorder="1" applyAlignment="1"/>
    <xf numFmtId="0" fontId="2" fillId="0" borderId="2" xfId="0" applyFont="1" applyBorder="1" applyAlignment="1"/>
    <xf numFmtId="0" fontId="2" fillId="4" borderId="2" xfId="0" applyFont="1" applyFill="1" applyBorder="1" applyAlignment="1"/>
    <xf numFmtId="0" fontId="2" fillId="4" borderId="2" xfId="0" applyFont="1" applyFill="1" applyBorder="1" applyAlignment="1"/>
    <xf numFmtId="0" fontId="2" fillId="4" borderId="2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right"/>
    </xf>
    <xf numFmtId="49" fontId="2" fillId="0" borderId="0" xfId="0" quotePrefix="1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3" fillId="2" borderId="1" xfId="0" applyFont="1" applyFill="1" applyBorder="1"/>
    <xf numFmtId="0" fontId="14" fillId="2" borderId="1" xfId="0" applyFont="1" applyFill="1" applyBorder="1"/>
    <xf numFmtId="14" fontId="12" fillId="2" borderId="1" xfId="0" applyNumberFormat="1" applyFont="1" applyFill="1" applyBorder="1"/>
    <xf numFmtId="0" fontId="12" fillId="2" borderId="1" xfId="0" applyFont="1" applyFill="1" applyBorder="1"/>
    <xf numFmtId="49" fontId="12" fillId="2" borderId="1" xfId="0" applyNumberFormat="1" applyFont="1" applyFill="1" applyBorder="1" applyAlignment="1">
      <alignment horizontal="right"/>
    </xf>
    <xf numFmtId="166" fontId="12" fillId="2" borderId="1" xfId="0" applyNumberFormat="1" applyFont="1" applyFill="1" applyBorder="1"/>
    <xf numFmtId="0" fontId="14" fillId="2" borderId="1" xfId="0" applyFont="1" applyFill="1" applyBorder="1" applyAlignment="1">
      <alignment horizontal="center"/>
    </xf>
    <xf numFmtId="0" fontId="15" fillId="3" borderId="1" xfId="0" applyFont="1" applyFill="1" applyBorder="1"/>
    <xf numFmtId="14" fontId="0" fillId="0" borderId="0" xfId="0" applyNumberFormat="1" applyFont="1" applyAlignment="1">
      <alignment horizontal="center"/>
    </xf>
    <xf numFmtId="0" fontId="0" fillId="0" borderId="0" xfId="0" applyFont="1"/>
    <xf numFmtId="49" fontId="16" fillId="0" borderId="0" xfId="0" applyNumberFormat="1" applyFont="1" applyAlignment="1">
      <alignment horizontal="right"/>
    </xf>
    <xf numFmtId="166" fontId="0" fillId="0" borderId="0" xfId="0" applyNumberFormat="1" applyFont="1"/>
    <xf numFmtId="166" fontId="13" fillId="2" borderId="1" xfId="0" applyNumberFormat="1" applyFont="1" applyFill="1" applyBorder="1"/>
    <xf numFmtId="166" fontId="14" fillId="2" borderId="1" xfId="0" applyNumberFormat="1" applyFont="1" applyFill="1" applyBorder="1"/>
    <xf numFmtId="14" fontId="14" fillId="2" borderId="1" xfId="0" applyNumberFormat="1" applyFont="1" applyFill="1" applyBorder="1" applyAlignment="1">
      <alignment horizontal="center"/>
    </xf>
    <xf numFmtId="49" fontId="14" fillId="2" borderId="1" xfId="0" applyNumberFormat="1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2" fillId="2" borderId="1" xfId="0" applyFont="1" applyFill="1" applyBorder="1" applyAlignment="1">
      <alignment horizontal="right"/>
    </xf>
    <xf numFmtId="0" fontId="18" fillId="2" borderId="1" xfId="0" applyFont="1" applyFill="1" applyBorder="1" applyAlignment="1">
      <alignment horizontal="center"/>
    </xf>
    <xf numFmtId="0" fontId="14" fillId="8" borderId="1" xfId="0" applyFont="1" applyFill="1" applyBorder="1"/>
    <xf numFmtId="166" fontId="0" fillId="8" borderId="1" xfId="0" applyNumberFormat="1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166" fontId="18" fillId="8" borderId="15" xfId="0" applyNumberFormat="1" applyFont="1" applyFill="1" applyBorder="1" applyAlignment="1">
      <alignment horizontal="center"/>
    </xf>
    <xf numFmtId="169" fontId="0" fillId="8" borderId="1" xfId="0" applyNumberFormat="1" applyFont="1" applyFill="1" applyBorder="1" applyAlignment="1">
      <alignment horizontal="center"/>
    </xf>
    <xf numFmtId="166" fontId="19" fillId="8" borderId="1" xfId="0" applyNumberFormat="1" applyFont="1" applyFill="1" applyBorder="1" applyAlignment="1">
      <alignment horizontal="center"/>
    </xf>
    <xf numFmtId="166" fontId="20" fillId="8" borderId="1" xfId="0" applyNumberFormat="1" applyFont="1" applyFill="1" applyBorder="1" applyAlignment="1">
      <alignment horizontal="center"/>
    </xf>
    <xf numFmtId="0" fontId="16" fillId="7" borderId="1" xfId="0" applyFont="1" applyFill="1" applyBorder="1" applyAlignment="1">
      <alignment horizontal="center"/>
    </xf>
    <xf numFmtId="1" fontId="20" fillId="8" borderId="1" xfId="0" applyNumberFormat="1" applyFont="1" applyFill="1" applyBorder="1" applyAlignment="1">
      <alignment horizontal="center"/>
    </xf>
    <xf numFmtId="0" fontId="16" fillId="7" borderId="16" xfId="0" applyFont="1" applyFill="1" applyBorder="1" applyAlignment="1">
      <alignment horizontal="center"/>
    </xf>
    <xf numFmtId="0" fontId="14" fillId="8" borderId="15" xfId="0" applyFont="1" applyFill="1" applyBorder="1"/>
    <xf numFmtId="0" fontId="15" fillId="7" borderId="1" xfId="0" applyFont="1" applyFill="1" applyBorder="1"/>
    <xf numFmtId="0" fontId="14" fillId="2" borderId="15" xfId="0" applyFont="1" applyFill="1" applyBorder="1" applyAlignment="1">
      <alignment horizontal="center"/>
    </xf>
    <xf numFmtId="166" fontId="12" fillId="2" borderId="1" xfId="0" applyNumberFormat="1" applyFont="1" applyFill="1" applyBorder="1" applyAlignment="1">
      <alignment horizontal="right"/>
    </xf>
    <xf numFmtId="166" fontId="18" fillId="2" borderId="15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4" fillId="9" borderId="1" xfId="0" applyFont="1" applyFill="1" applyBorder="1"/>
    <xf numFmtId="0" fontId="15" fillId="0" borderId="0" xfId="0" applyFont="1"/>
    <xf numFmtId="0" fontId="14" fillId="10" borderId="1" xfId="0" applyFont="1" applyFill="1" applyBorder="1"/>
    <xf numFmtId="166" fontId="0" fillId="9" borderId="1" xfId="0" applyNumberFormat="1" applyFont="1" applyFill="1" applyBorder="1"/>
    <xf numFmtId="2" fontId="19" fillId="11" borderId="1" xfId="0" applyNumberFormat="1" applyFont="1" applyFill="1" applyBorder="1"/>
    <xf numFmtId="170" fontId="18" fillId="10" borderId="15" xfId="0" applyNumberFormat="1" applyFont="1" applyFill="1" applyBorder="1" applyAlignment="1">
      <alignment horizontal="center"/>
    </xf>
    <xf numFmtId="2" fontId="19" fillId="11" borderId="1" xfId="0" applyNumberFormat="1" applyFont="1" applyFill="1" applyBorder="1" applyAlignment="1">
      <alignment horizontal="center"/>
    </xf>
    <xf numFmtId="0" fontId="14" fillId="11" borderId="1" xfId="0" applyFont="1" applyFill="1" applyBorder="1"/>
    <xf numFmtId="166" fontId="0" fillId="0" borderId="19" xfId="0" applyNumberFormat="1" applyFont="1" applyBorder="1"/>
    <xf numFmtId="49" fontId="16" fillId="7" borderId="1" xfId="0" applyNumberFormat="1" applyFont="1" applyFill="1" applyBorder="1" applyAlignment="1">
      <alignment horizontal="right"/>
    </xf>
    <xf numFmtId="0" fontId="14" fillId="0" borderId="0" xfId="0" applyFont="1"/>
    <xf numFmtId="0" fontId="10" fillId="2" borderId="1" xfId="0" applyFont="1" applyFill="1" applyBorder="1" applyAlignment="1">
      <alignment horizontal="center" vertical="center" textRotation="90" wrapText="1"/>
    </xf>
    <xf numFmtId="2" fontId="14" fillId="2" borderId="1" xfId="0" applyNumberFormat="1" applyFont="1" applyFill="1" applyBorder="1"/>
    <xf numFmtId="170" fontId="14" fillId="2" borderId="15" xfId="0" applyNumberFormat="1" applyFont="1" applyFill="1" applyBorder="1" applyAlignment="1">
      <alignment horizontal="center"/>
    </xf>
    <xf numFmtId="2" fontId="14" fillId="2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vertical="center" textRotation="90"/>
    </xf>
    <xf numFmtId="0" fontId="13" fillId="2" borderId="1" xfId="0" applyFont="1" applyFill="1" applyBorder="1" applyAlignment="1">
      <alignment horizontal="left"/>
    </xf>
    <xf numFmtId="0" fontId="16" fillId="7" borderId="1" xfId="0" applyFont="1" applyFill="1" applyBorder="1" applyAlignment="1"/>
    <xf numFmtId="0" fontId="15" fillId="7" borderId="1" xfId="0" applyFont="1" applyFill="1" applyBorder="1" applyAlignment="1"/>
    <xf numFmtId="49" fontId="20" fillId="0" borderId="0" xfId="0" applyNumberFormat="1" applyFont="1" applyAlignment="1">
      <alignment horizontal="right"/>
    </xf>
    <xf numFmtId="2" fontId="19" fillId="11" borderId="1" xfId="0" applyNumberFormat="1" applyFont="1" applyFill="1" applyBorder="1" applyAlignment="1"/>
    <xf numFmtId="0" fontId="13" fillId="5" borderId="1" xfId="0" applyFont="1" applyFill="1" applyBorder="1" applyAlignment="1">
      <alignment horizontal="left"/>
    </xf>
    <xf numFmtId="0" fontId="0" fillId="3" borderId="1" xfId="0" applyFont="1" applyFill="1" applyBorder="1"/>
    <xf numFmtId="0" fontId="20" fillId="3" borderId="1" xfId="0" applyFont="1" applyFill="1" applyBorder="1"/>
    <xf numFmtId="0" fontId="14" fillId="10" borderId="1" xfId="0" applyFont="1" applyFill="1" applyBorder="1" applyAlignment="1"/>
    <xf numFmtId="166" fontId="0" fillId="9" borderId="1" xfId="0" applyNumberFormat="1" applyFont="1" applyFill="1" applyBorder="1" applyAlignment="1"/>
    <xf numFmtId="0" fontId="16" fillId="7" borderId="1" xfId="0" applyFont="1" applyFill="1" applyBorder="1"/>
    <xf numFmtId="14" fontId="0" fillId="0" borderId="0" xfId="0" applyNumberFormat="1" applyFont="1"/>
    <xf numFmtId="49" fontId="0" fillId="0" borderId="0" xfId="0" applyNumberFormat="1" applyFont="1" applyAlignment="1">
      <alignment horizontal="right"/>
    </xf>
    <xf numFmtId="0" fontId="1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1" fillId="2" borderId="1" xfId="0" applyFont="1" applyFill="1" applyBorder="1"/>
    <xf numFmtId="0" fontId="22" fillId="2" borderId="1" xfId="0" applyFont="1" applyFill="1" applyBorder="1" applyAlignment="1">
      <alignment horizontal="right"/>
    </xf>
    <xf numFmtId="0" fontId="4" fillId="7" borderId="1" xfId="0" applyFont="1" applyFill="1" applyBorder="1"/>
    <xf numFmtId="166" fontId="22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2" fillId="2" borderId="1" xfId="0" applyFont="1" applyFill="1" applyBorder="1"/>
    <xf numFmtId="0" fontId="23" fillId="2" borderId="1" xfId="0" applyFont="1" applyFill="1" applyBorder="1"/>
    <xf numFmtId="0" fontId="22" fillId="2" borderId="1" xfId="0" applyFont="1" applyFill="1" applyBorder="1" applyAlignment="1">
      <alignment horizontal="center"/>
    </xf>
    <xf numFmtId="0" fontId="24" fillId="0" borderId="0" xfId="0" applyFont="1"/>
    <xf numFmtId="166" fontId="2" fillId="0" borderId="0" xfId="0" applyNumberFormat="1" applyFont="1" applyAlignment="1">
      <alignment horizontal="right"/>
    </xf>
    <xf numFmtId="16" fontId="24" fillId="0" borderId="0" xfId="0" applyNumberFormat="1" applyFont="1"/>
    <xf numFmtId="0" fontId="0" fillId="0" borderId="14" xfId="0" applyFill="1" applyBorder="1"/>
    <xf numFmtId="0" fontId="27" fillId="5" borderId="14" xfId="0" applyFont="1" applyFill="1" applyBorder="1"/>
    <xf numFmtId="0" fontId="0" fillId="5" borderId="14" xfId="0" applyFill="1" applyBorder="1"/>
    <xf numFmtId="0" fontId="0" fillId="6" borderId="14" xfId="0" applyFill="1" applyBorder="1"/>
    <xf numFmtId="0" fontId="0" fillId="0" borderId="0" xfId="0"/>
    <xf numFmtId="0" fontId="30" fillId="5" borderId="14" xfId="0" applyFont="1" applyFill="1" applyBorder="1"/>
    <xf numFmtId="14" fontId="26" fillId="2" borderId="14" xfId="0" applyNumberFormat="1" applyFont="1" applyFill="1" applyBorder="1"/>
    <xf numFmtId="0" fontId="26" fillId="2" borderId="14" xfId="0" applyFont="1" applyFill="1" applyBorder="1"/>
    <xf numFmtId="0" fontId="32" fillId="5" borderId="14" xfId="0" applyFont="1" applyFill="1" applyBorder="1"/>
    <xf numFmtId="14" fontId="0" fillId="0" borderId="0" xfId="0" applyNumberFormat="1"/>
    <xf numFmtId="164" fontId="0" fillId="0" borderId="0" xfId="0" applyNumberFormat="1"/>
    <xf numFmtId="0" fontId="0" fillId="3" borderId="14" xfId="0" applyFill="1" applyBorder="1"/>
    <xf numFmtId="0" fontId="0" fillId="3" borderId="14" xfId="0" applyFill="1" applyBorder="1" applyAlignment="1">
      <alignment horizontal="left"/>
    </xf>
    <xf numFmtId="14" fontId="0" fillId="3" borderId="14" xfId="0" applyNumberFormat="1" applyFill="1" applyBorder="1" applyAlignment="1">
      <alignment horizontal="left"/>
    </xf>
    <xf numFmtId="0" fontId="31" fillId="3" borderId="14" xfId="0" applyFont="1" applyFill="1" applyBorder="1"/>
    <xf numFmtId="165" fontId="0" fillId="3" borderId="14" xfId="0" applyNumberFormat="1" applyFill="1" applyBorder="1" applyAlignment="1">
      <alignment horizontal="left"/>
    </xf>
    <xf numFmtId="1" fontId="0" fillId="3" borderId="14" xfId="0" applyNumberFormat="1" applyFill="1" applyBorder="1" applyAlignment="1">
      <alignment horizontal="left"/>
    </xf>
    <xf numFmtId="49" fontId="25" fillId="2" borderId="14" xfId="0" applyNumberFormat="1" applyFont="1" applyFill="1" applyBorder="1" applyAlignment="1">
      <alignment horizontal="right"/>
    </xf>
    <xf numFmtId="164" fontId="25" fillId="2" borderId="14" xfId="0" applyNumberFormat="1" applyFont="1" applyFill="1" applyBorder="1" applyAlignment="1">
      <alignment horizontal="right"/>
    </xf>
    <xf numFmtId="49" fontId="0" fillId="0" borderId="0" xfId="0" applyNumberFormat="1"/>
    <xf numFmtId="14" fontId="0" fillId="12" borderId="0" xfId="0" applyNumberFormat="1" applyFill="1"/>
    <xf numFmtId="0" fontId="0" fillId="12" borderId="0" xfId="0" applyFill="1"/>
    <xf numFmtId="164" fontId="0" fillId="12" borderId="0" xfId="0" applyNumberFormat="1" applyFill="1"/>
    <xf numFmtId="0" fontId="28" fillId="5" borderId="14" xfId="0" applyFont="1" applyFill="1" applyBorder="1" applyAlignment="1">
      <alignment horizontal="center" vertical="center"/>
    </xf>
    <xf numFmtId="0" fontId="29" fillId="0" borderId="14" xfId="0" applyFont="1" applyBorder="1"/>
    <xf numFmtId="0" fontId="31" fillId="7" borderId="14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 vertical="center" textRotation="90" wrapText="1"/>
    </xf>
    <xf numFmtId="0" fontId="11" fillId="0" borderId="6" xfId="0" applyFont="1" applyBorder="1"/>
    <xf numFmtId="0" fontId="11" fillId="0" borderId="13" xfId="0" applyFont="1" applyBorder="1"/>
    <xf numFmtId="0" fontId="16" fillId="7" borderId="3" xfId="0" applyFont="1" applyFill="1" applyBorder="1" applyAlignment="1">
      <alignment horizontal="center"/>
    </xf>
    <xf numFmtId="0" fontId="11" fillId="0" borderId="4" xfId="0" applyFont="1" applyBorder="1"/>
    <xf numFmtId="0" fontId="15" fillId="7" borderId="3" xfId="0" applyFont="1" applyFill="1" applyBorder="1" applyAlignment="1">
      <alignment horizontal="center"/>
    </xf>
    <xf numFmtId="167" fontId="12" fillId="2" borderId="3" xfId="0" applyNumberFormat="1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right"/>
    </xf>
    <xf numFmtId="0" fontId="11" fillId="0" borderId="14" xfId="0" applyFont="1" applyBorder="1"/>
    <xf numFmtId="0" fontId="15" fillId="3" borderId="3" xfId="0" applyFont="1" applyFill="1" applyBorder="1" applyAlignment="1">
      <alignment horizontal="center"/>
    </xf>
    <xf numFmtId="0" fontId="16" fillId="7" borderId="17" xfId="0" applyFont="1" applyFill="1" applyBorder="1" applyAlignment="1">
      <alignment horizontal="center"/>
    </xf>
    <xf numFmtId="0" fontId="11" fillId="0" borderId="18" xfId="0" applyFont="1" applyBorder="1"/>
    <xf numFmtId="0" fontId="0" fillId="5" borderId="3" xfId="0" applyFont="1" applyFill="1" applyBorder="1" applyAlignment="1">
      <alignment horizontal="center"/>
    </xf>
    <xf numFmtId="2" fontId="15" fillId="3" borderId="3" xfId="0" applyNumberFormat="1" applyFont="1" applyFill="1" applyBorder="1" applyAlignment="1">
      <alignment horizontal="center"/>
    </xf>
    <xf numFmtId="168" fontId="17" fillId="2" borderId="7" xfId="0" applyNumberFormat="1" applyFont="1" applyFill="1" applyBorder="1" applyAlignment="1">
      <alignment horizontal="center" vertical="center"/>
    </xf>
    <xf numFmtId="0" fontId="11" fillId="0" borderId="8" xfId="0" applyFont="1" applyBorder="1"/>
    <xf numFmtId="0" fontId="11" fillId="0" borderId="9" xfId="0" applyFont="1" applyBorder="1"/>
    <xf numFmtId="0" fontId="11" fillId="0" borderId="10" xfId="0" applyFont="1" applyBorder="1"/>
    <xf numFmtId="0" fontId="11" fillId="0" borderId="11" xfId="0" applyFont="1" applyBorder="1"/>
    <xf numFmtId="0" fontId="11" fillId="0" borderId="12" xfId="0" applyFont="1" applyBorder="1"/>
    <xf numFmtId="14" fontId="15" fillId="7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3" borderId="14" xfId="0" applyFont="1" applyFill="1" applyBorder="1"/>
  </cellXfs>
  <cellStyles count="1">
    <cellStyle name="Normal" xfId="0" builtinId="0"/>
  </cellStyles>
  <dxfs count="6">
    <dxf>
      <font>
        <color theme="0"/>
      </font>
      <fill>
        <patternFill patternType="solid">
          <fgColor rgb="FF92D050"/>
          <bgColor rgb="FF92D050"/>
        </patternFill>
      </fill>
    </dxf>
    <dxf>
      <font>
        <color theme="0"/>
      </font>
      <fill>
        <patternFill patternType="solid">
          <fgColor rgb="FFC00000"/>
          <bgColor rgb="FFC00000"/>
        </patternFill>
      </fill>
    </dxf>
    <dxf>
      <font>
        <color theme="0"/>
      </font>
      <fill>
        <patternFill patternType="solid">
          <fgColor rgb="FF92D050"/>
          <bgColor rgb="FF92D050"/>
        </patternFill>
      </fill>
    </dxf>
    <dxf>
      <font>
        <color theme="0"/>
      </font>
      <fill>
        <patternFill patternType="solid">
          <fgColor rgb="FFC00000"/>
          <bgColor rgb="FFC00000"/>
        </patternFill>
      </fill>
    </dxf>
    <dxf>
      <font>
        <color theme="0"/>
      </font>
      <fill>
        <patternFill patternType="solid">
          <fgColor rgb="FF92D050"/>
          <bgColor rgb="FF92D050"/>
        </patternFill>
      </fill>
    </dxf>
    <dxf>
      <font>
        <color theme="0"/>
      </font>
      <fill>
        <patternFill patternType="solid">
          <fgColor rgb="FFC00000"/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odmar\Documents\Belangrijk\Yeti\Pieken\Sheets\Weekendsheet%20%20v0.4%20incl%2017-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orrelsheet%2021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BK"/>
      <sheetName val="Lid"/>
      <sheetName val="deb_specials"/>
      <sheetName val="Voorbeeld"/>
      <sheetName val="Leeg"/>
      <sheetName val="W1"/>
      <sheetName val="W2"/>
      <sheetName val="CHECK"/>
      <sheetName val="WALV 5-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BK"/>
      <sheetName val="Lid"/>
      <sheetName val="deb_specials"/>
      <sheetName val="Settings"/>
      <sheetName val="AV Regels"/>
      <sheetName val="Voorbeeld"/>
      <sheetName val="Sjaarschborrel"/>
      <sheetName val="WALV avond 1"/>
      <sheetName val="WALV avond 2"/>
      <sheetName val="Leeg"/>
      <sheetName val="CHECK"/>
    </sheetNames>
    <sheetDataSet>
      <sheetData sheetId="0"/>
      <sheetData sheetId="1"/>
      <sheetData sheetId="2">
        <row r="1">
          <cell r="A1" t="str">
            <v>LidID</v>
          </cell>
          <cell r="B1" t="str">
            <v>Deb. Nr.</v>
          </cell>
        </row>
        <row r="2">
          <cell r="A2">
            <v>3</v>
          </cell>
          <cell r="B2" t="str">
            <v>100136</v>
          </cell>
        </row>
        <row r="3">
          <cell r="A3">
            <v>4</v>
          </cell>
          <cell r="B3" t="str">
            <v>100170</v>
          </cell>
        </row>
        <row r="4">
          <cell r="A4">
            <v>5</v>
          </cell>
          <cell r="B4" t="str">
            <v>100191</v>
          </cell>
        </row>
        <row r="5">
          <cell r="A5">
            <v>6</v>
          </cell>
          <cell r="B5" t="str">
            <v>100141</v>
          </cell>
        </row>
        <row r="6">
          <cell r="A6">
            <v>7</v>
          </cell>
          <cell r="B6" t="str">
            <v>100002</v>
          </cell>
        </row>
        <row r="7">
          <cell r="A7">
            <v>8</v>
          </cell>
          <cell r="B7" t="str">
            <v>100006</v>
          </cell>
        </row>
        <row r="8">
          <cell r="A8">
            <v>9</v>
          </cell>
          <cell r="B8" t="str">
            <v>100052</v>
          </cell>
        </row>
        <row r="9">
          <cell r="A9">
            <v>10</v>
          </cell>
          <cell r="B9" t="str">
            <v>100161</v>
          </cell>
        </row>
        <row r="10">
          <cell r="A10">
            <v>11</v>
          </cell>
          <cell r="B10" t="str">
            <v>100056</v>
          </cell>
        </row>
        <row r="11">
          <cell r="A11">
            <v>12</v>
          </cell>
          <cell r="B11" t="str">
            <v>100011</v>
          </cell>
        </row>
        <row r="12">
          <cell r="A12">
            <v>13</v>
          </cell>
          <cell r="B12" t="str">
            <v>100021</v>
          </cell>
        </row>
        <row r="13">
          <cell r="A13">
            <v>14</v>
          </cell>
          <cell r="B13" t="str">
            <v>100044</v>
          </cell>
        </row>
        <row r="14">
          <cell r="A14">
            <v>15</v>
          </cell>
          <cell r="B14" t="str">
            <v>100129</v>
          </cell>
        </row>
        <row r="15">
          <cell r="A15">
            <v>16</v>
          </cell>
          <cell r="B15" t="str">
            <v>100142</v>
          </cell>
        </row>
        <row r="16">
          <cell r="A16">
            <v>17</v>
          </cell>
          <cell r="B16" t="str">
            <v>100697</v>
          </cell>
        </row>
        <row r="17">
          <cell r="A17">
            <v>18</v>
          </cell>
          <cell r="B17" t="str">
            <v>100023</v>
          </cell>
        </row>
        <row r="18">
          <cell r="A18">
            <v>19</v>
          </cell>
          <cell r="B18" t="str">
            <v>100120</v>
          </cell>
        </row>
        <row r="19">
          <cell r="A19">
            <v>20</v>
          </cell>
          <cell r="B19" t="str">
            <v>100131</v>
          </cell>
        </row>
        <row r="20">
          <cell r="A20">
            <v>21</v>
          </cell>
          <cell r="B20" t="str">
            <v>100015</v>
          </cell>
        </row>
        <row r="21">
          <cell r="A21">
            <v>22</v>
          </cell>
          <cell r="B21" t="str">
            <v>100197</v>
          </cell>
        </row>
        <row r="22">
          <cell r="A22">
            <v>23</v>
          </cell>
          <cell r="B22" t="str">
            <v>100012</v>
          </cell>
        </row>
        <row r="23">
          <cell r="A23">
            <v>24</v>
          </cell>
          <cell r="B23" t="str">
            <v>100014</v>
          </cell>
        </row>
        <row r="24">
          <cell r="A24">
            <v>25</v>
          </cell>
          <cell r="B24" t="str">
            <v>100048</v>
          </cell>
        </row>
        <row r="25">
          <cell r="A25">
            <v>26</v>
          </cell>
          <cell r="B25" t="str">
            <v>100093</v>
          </cell>
        </row>
        <row r="26">
          <cell r="A26">
            <v>27</v>
          </cell>
          <cell r="B26" t="str">
            <v>100105</v>
          </cell>
        </row>
        <row r="27">
          <cell r="A27">
            <v>28</v>
          </cell>
          <cell r="B27" t="str">
            <v>100111</v>
          </cell>
        </row>
        <row r="28">
          <cell r="A28">
            <v>29</v>
          </cell>
          <cell r="B28" t="str">
            <v>100146</v>
          </cell>
        </row>
        <row r="29">
          <cell r="A29">
            <v>30</v>
          </cell>
          <cell r="B29" t="str">
            <v>100151</v>
          </cell>
        </row>
        <row r="30">
          <cell r="A30">
            <v>31</v>
          </cell>
          <cell r="B30" t="str">
            <v>100431</v>
          </cell>
        </row>
        <row r="31">
          <cell r="A31">
            <v>32</v>
          </cell>
          <cell r="B31" t="str">
            <v>100013</v>
          </cell>
        </row>
        <row r="32">
          <cell r="A32">
            <v>33</v>
          </cell>
          <cell r="B32" t="str">
            <v>100145</v>
          </cell>
        </row>
        <row r="33">
          <cell r="A33">
            <v>34</v>
          </cell>
          <cell r="B33" t="str">
            <v>100149</v>
          </cell>
        </row>
        <row r="34">
          <cell r="A34">
            <v>35</v>
          </cell>
          <cell r="B34" t="str">
            <v>100057</v>
          </cell>
        </row>
        <row r="35">
          <cell r="A35">
            <v>36</v>
          </cell>
          <cell r="B35" t="str">
            <v>100068</v>
          </cell>
        </row>
        <row r="36">
          <cell r="A36">
            <v>37</v>
          </cell>
          <cell r="B36" t="str">
            <v>100127</v>
          </cell>
        </row>
        <row r="37">
          <cell r="A37">
            <v>38</v>
          </cell>
          <cell r="B37" t="str">
            <v>100172</v>
          </cell>
        </row>
        <row r="38">
          <cell r="A38">
            <v>39</v>
          </cell>
          <cell r="B38" t="str">
            <v>100003</v>
          </cell>
        </row>
        <row r="39">
          <cell r="A39">
            <v>40</v>
          </cell>
          <cell r="B39" t="str">
            <v>100060</v>
          </cell>
        </row>
        <row r="40">
          <cell r="A40">
            <v>41</v>
          </cell>
          <cell r="B40" t="str">
            <v>100094</v>
          </cell>
        </row>
        <row r="41">
          <cell r="A41">
            <v>42</v>
          </cell>
          <cell r="B41" t="str">
            <v>100100</v>
          </cell>
        </row>
        <row r="42">
          <cell r="A42">
            <v>43</v>
          </cell>
          <cell r="B42" t="str">
            <v>100110</v>
          </cell>
        </row>
        <row r="43">
          <cell r="A43">
            <v>44</v>
          </cell>
          <cell r="B43" t="str">
            <v>100119</v>
          </cell>
        </row>
        <row r="44">
          <cell r="A44">
            <v>45</v>
          </cell>
          <cell r="B44" t="str">
            <v>100180</v>
          </cell>
        </row>
        <row r="45">
          <cell r="A45">
            <v>46</v>
          </cell>
          <cell r="B45" t="str">
            <v>100192</v>
          </cell>
        </row>
        <row r="46">
          <cell r="A46">
            <v>47</v>
          </cell>
          <cell r="B46" t="str">
            <v>100035</v>
          </cell>
        </row>
        <row r="47">
          <cell r="A47">
            <v>48</v>
          </cell>
          <cell r="B47" t="str">
            <v>100125</v>
          </cell>
        </row>
        <row r="48">
          <cell r="A48">
            <v>49</v>
          </cell>
          <cell r="B48" t="str">
            <v>100156</v>
          </cell>
        </row>
        <row r="49">
          <cell r="A49">
            <v>50</v>
          </cell>
          <cell r="B49" t="str">
            <v>100168</v>
          </cell>
        </row>
        <row r="50">
          <cell r="A50">
            <v>51</v>
          </cell>
          <cell r="B50" t="str">
            <v>100201</v>
          </cell>
        </row>
        <row r="51">
          <cell r="A51">
            <v>52</v>
          </cell>
          <cell r="B51" t="str">
            <v>100001</v>
          </cell>
        </row>
        <row r="52">
          <cell r="A52">
            <v>53</v>
          </cell>
          <cell r="B52" t="str">
            <v>100030</v>
          </cell>
        </row>
        <row r="53">
          <cell r="A53">
            <v>54</v>
          </cell>
          <cell r="B53" t="str">
            <v>100055</v>
          </cell>
        </row>
        <row r="54">
          <cell r="A54">
            <v>55</v>
          </cell>
          <cell r="B54" t="str">
            <v>100069</v>
          </cell>
        </row>
        <row r="55">
          <cell r="A55">
            <v>56</v>
          </cell>
          <cell r="B55" t="str">
            <v>100073</v>
          </cell>
        </row>
        <row r="56">
          <cell r="A56">
            <v>57</v>
          </cell>
          <cell r="B56" t="str">
            <v>100173</v>
          </cell>
        </row>
        <row r="57">
          <cell r="A57">
            <v>58</v>
          </cell>
          <cell r="B57" t="str">
            <v>100070</v>
          </cell>
        </row>
        <row r="58">
          <cell r="A58">
            <v>59</v>
          </cell>
          <cell r="B58" t="str">
            <v>100079</v>
          </cell>
        </row>
        <row r="59">
          <cell r="A59">
            <v>60</v>
          </cell>
          <cell r="B59" t="str">
            <v>100157</v>
          </cell>
        </row>
        <row r="60">
          <cell r="A60">
            <v>61</v>
          </cell>
          <cell r="B60" t="str">
            <v>596174D</v>
          </cell>
        </row>
        <row r="61">
          <cell r="A61">
            <v>62</v>
          </cell>
          <cell r="B61" t="str">
            <v>100179</v>
          </cell>
        </row>
        <row r="62">
          <cell r="A62">
            <v>63</v>
          </cell>
          <cell r="B62" t="str">
            <v>100183</v>
          </cell>
        </row>
        <row r="63">
          <cell r="A63">
            <v>64</v>
          </cell>
          <cell r="B63" t="str">
            <v>596013D</v>
          </cell>
        </row>
        <row r="64">
          <cell r="A64">
            <v>65</v>
          </cell>
          <cell r="B64" t="str">
            <v>100257</v>
          </cell>
        </row>
        <row r="65">
          <cell r="A65">
            <v>66</v>
          </cell>
          <cell r="B65" t="str">
            <v>100258</v>
          </cell>
        </row>
        <row r="66">
          <cell r="A66">
            <v>67</v>
          </cell>
          <cell r="B66" t="str">
            <v>100300</v>
          </cell>
        </row>
        <row r="67">
          <cell r="A67">
            <v>68</v>
          </cell>
          <cell r="B67" t="str">
            <v>100272</v>
          </cell>
        </row>
        <row r="68">
          <cell r="A68">
            <v>69</v>
          </cell>
          <cell r="B68" t="str">
            <v>100276</v>
          </cell>
        </row>
        <row r="69">
          <cell r="A69">
            <v>70</v>
          </cell>
          <cell r="B69" t="str">
            <v>100283</v>
          </cell>
        </row>
        <row r="70">
          <cell r="A70">
            <v>71</v>
          </cell>
          <cell r="B70" t="str">
            <v>100288</v>
          </cell>
        </row>
        <row r="71">
          <cell r="A71">
            <v>72</v>
          </cell>
          <cell r="B71" t="str">
            <v>100295</v>
          </cell>
        </row>
        <row r="72">
          <cell r="A72">
            <v>73</v>
          </cell>
          <cell r="B72" t="str">
            <v>100309</v>
          </cell>
        </row>
        <row r="73">
          <cell r="A73">
            <v>74</v>
          </cell>
          <cell r="B73" t="str">
            <v>597205D</v>
          </cell>
        </row>
        <row r="74">
          <cell r="A74">
            <v>75</v>
          </cell>
          <cell r="B74" t="str">
            <v>100350</v>
          </cell>
        </row>
        <row r="75">
          <cell r="A75">
            <v>76</v>
          </cell>
          <cell r="B75" t="str">
            <v>100320</v>
          </cell>
        </row>
        <row r="76">
          <cell r="A76">
            <v>77</v>
          </cell>
          <cell r="B76" t="str">
            <v>100323</v>
          </cell>
        </row>
        <row r="77">
          <cell r="A77">
            <v>78</v>
          </cell>
          <cell r="B77" t="str">
            <v>100330</v>
          </cell>
        </row>
        <row r="78">
          <cell r="A78">
            <v>79</v>
          </cell>
          <cell r="B78" t="str">
            <v>100332</v>
          </cell>
        </row>
        <row r="79">
          <cell r="A79">
            <v>80</v>
          </cell>
          <cell r="B79" t="str">
            <v>100334</v>
          </cell>
        </row>
        <row r="80">
          <cell r="A80">
            <v>81</v>
          </cell>
          <cell r="B80" t="str">
            <v>100335</v>
          </cell>
        </row>
        <row r="81">
          <cell r="A81">
            <v>82</v>
          </cell>
          <cell r="B81" t="str">
            <v>100336</v>
          </cell>
        </row>
        <row r="82">
          <cell r="A82">
            <v>83</v>
          </cell>
          <cell r="B82" t="str">
            <v>100352</v>
          </cell>
        </row>
        <row r="83">
          <cell r="A83">
            <v>84</v>
          </cell>
          <cell r="B83" t="str">
            <v>100345</v>
          </cell>
        </row>
        <row r="84">
          <cell r="A84">
            <v>85</v>
          </cell>
          <cell r="B84" t="str">
            <v>100348</v>
          </cell>
        </row>
        <row r="85">
          <cell r="A85">
            <v>86</v>
          </cell>
          <cell r="B85" t="str">
            <v>100440</v>
          </cell>
        </row>
        <row r="86">
          <cell r="A86">
            <v>87</v>
          </cell>
          <cell r="B86" t="str">
            <v>100370</v>
          </cell>
        </row>
        <row r="87">
          <cell r="A87">
            <v>88</v>
          </cell>
          <cell r="B87" t="str">
            <v>598015D</v>
          </cell>
        </row>
        <row r="88">
          <cell r="A88">
            <v>89</v>
          </cell>
          <cell r="B88" t="str">
            <v>598024D</v>
          </cell>
        </row>
        <row r="89">
          <cell r="A89">
            <v>90</v>
          </cell>
          <cell r="B89" t="str">
            <v>598034D</v>
          </cell>
        </row>
        <row r="90">
          <cell r="A90">
            <v>91</v>
          </cell>
          <cell r="B90" t="str">
            <v>598057D</v>
          </cell>
        </row>
        <row r="91">
          <cell r="A91">
            <v>92</v>
          </cell>
          <cell r="B91" t="str">
            <v>598071D</v>
          </cell>
        </row>
        <row r="92">
          <cell r="A92">
            <v>93</v>
          </cell>
          <cell r="B92" t="str">
            <v>598081D</v>
          </cell>
        </row>
        <row r="93">
          <cell r="A93">
            <v>94</v>
          </cell>
          <cell r="B93" t="str">
            <v>598098D</v>
          </cell>
        </row>
        <row r="94">
          <cell r="A94">
            <v>95</v>
          </cell>
          <cell r="B94" t="str">
            <v>100439</v>
          </cell>
        </row>
        <row r="95">
          <cell r="A95">
            <v>96</v>
          </cell>
          <cell r="B95" t="str">
            <v>100366</v>
          </cell>
        </row>
        <row r="96">
          <cell r="A96">
            <v>97</v>
          </cell>
          <cell r="B96" t="str">
            <v>598116D</v>
          </cell>
        </row>
        <row r="97">
          <cell r="A97">
            <v>98</v>
          </cell>
          <cell r="B97" t="str">
            <v>598185D</v>
          </cell>
        </row>
        <row r="98">
          <cell r="A98">
            <v>99</v>
          </cell>
          <cell r="B98" t="str">
            <v>100423</v>
          </cell>
        </row>
        <row r="99">
          <cell r="A99">
            <v>100</v>
          </cell>
          <cell r="B99" t="str">
            <v>598199D</v>
          </cell>
        </row>
        <row r="100">
          <cell r="A100">
            <v>101</v>
          </cell>
          <cell r="B100" t="str">
            <v>100426</v>
          </cell>
        </row>
        <row r="101">
          <cell r="A101">
            <v>102</v>
          </cell>
          <cell r="B101" t="str">
            <v>100447</v>
          </cell>
        </row>
        <row r="102">
          <cell r="A102">
            <v>103</v>
          </cell>
          <cell r="B102" t="str">
            <v>100436</v>
          </cell>
        </row>
        <row r="103">
          <cell r="A103">
            <v>104</v>
          </cell>
          <cell r="B103" t="str">
            <v>599119D</v>
          </cell>
        </row>
        <row r="104">
          <cell r="A104">
            <v>105</v>
          </cell>
          <cell r="B104" t="str">
            <v>100066</v>
          </cell>
        </row>
        <row r="105">
          <cell r="A105">
            <v>106</v>
          </cell>
          <cell r="B105" t="str">
            <v>599037D</v>
          </cell>
        </row>
        <row r="106">
          <cell r="A106">
            <v>107</v>
          </cell>
          <cell r="B106" t="str">
            <v>100457</v>
          </cell>
        </row>
        <row r="107">
          <cell r="A107">
            <v>108</v>
          </cell>
          <cell r="B107" t="str">
            <v>599048D</v>
          </cell>
        </row>
        <row r="108">
          <cell r="A108">
            <v>109</v>
          </cell>
          <cell r="B108" t="str">
            <v>100464</v>
          </cell>
        </row>
        <row r="109">
          <cell r="A109">
            <v>110</v>
          </cell>
          <cell r="B109" t="str">
            <v>100467</v>
          </cell>
        </row>
        <row r="110">
          <cell r="A110">
            <v>111</v>
          </cell>
          <cell r="B110" t="str">
            <v>599110D</v>
          </cell>
        </row>
        <row r="111">
          <cell r="A111">
            <v>112</v>
          </cell>
          <cell r="B111" t="str">
            <v>599123D</v>
          </cell>
        </row>
        <row r="112">
          <cell r="A112">
            <v>113</v>
          </cell>
          <cell r="B112" t="str">
            <v>100479</v>
          </cell>
        </row>
        <row r="113">
          <cell r="A113">
            <v>114</v>
          </cell>
          <cell r="B113" t="str">
            <v>599147D</v>
          </cell>
        </row>
        <row r="114">
          <cell r="A114">
            <v>115</v>
          </cell>
          <cell r="B114" t="str">
            <v>599174D</v>
          </cell>
        </row>
        <row r="115">
          <cell r="A115">
            <v>116</v>
          </cell>
          <cell r="B115" t="str">
            <v>100488</v>
          </cell>
        </row>
        <row r="116">
          <cell r="A116">
            <v>117</v>
          </cell>
          <cell r="B116" t="str">
            <v>100492</v>
          </cell>
        </row>
        <row r="117">
          <cell r="A117">
            <v>118</v>
          </cell>
          <cell r="B117" t="str">
            <v>599493D</v>
          </cell>
        </row>
        <row r="118">
          <cell r="A118">
            <v>119</v>
          </cell>
          <cell r="B118" t="str">
            <v>100504</v>
          </cell>
        </row>
        <row r="119">
          <cell r="A119">
            <v>120</v>
          </cell>
          <cell r="B119" t="str">
            <v>100506</v>
          </cell>
        </row>
        <row r="120">
          <cell r="A120">
            <v>121</v>
          </cell>
          <cell r="B120" t="str">
            <v>500051D</v>
          </cell>
        </row>
        <row r="121">
          <cell r="A121">
            <v>122</v>
          </cell>
          <cell r="B121" t="str">
            <v>500083D</v>
          </cell>
        </row>
        <row r="122">
          <cell r="A122">
            <v>123</v>
          </cell>
          <cell r="B122" t="str">
            <v>100514</v>
          </cell>
        </row>
        <row r="123">
          <cell r="A123">
            <v>124</v>
          </cell>
          <cell r="B123" t="str">
            <v>500123D</v>
          </cell>
        </row>
        <row r="124">
          <cell r="A124">
            <v>125</v>
          </cell>
          <cell r="B124" t="str">
            <v>500132D</v>
          </cell>
        </row>
        <row r="125">
          <cell r="A125">
            <v>126</v>
          </cell>
          <cell r="B125" t="str">
            <v>500151D</v>
          </cell>
        </row>
        <row r="126">
          <cell r="A126">
            <v>127</v>
          </cell>
          <cell r="B126" t="str">
            <v>500202D</v>
          </cell>
        </row>
        <row r="127">
          <cell r="A127">
            <v>128</v>
          </cell>
          <cell r="B127" t="str">
            <v>501016D</v>
          </cell>
        </row>
        <row r="128">
          <cell r="A128">
            <v>129</v>
          </cell>
          <cell r="B128" t="str">
            <v>501078D</v>
          </cell>
        </row>
        <row r="129">
          <cell r="A129">
            <v>130</v>
          </cell>
          <cell r="B129" t="str">
            <v>501081D</v>
          </cell>
        </row>
        <row r="130">
          <cell r="A130">
            <v>131</v>
          </cell>
          <cell r="B130" t="str">
            <v>100553</v>
          </cell>
        </row>
        <row r="131">
          <cell r="A131">
            <v>132</v>
          </cell>
          <cell r="B131" t="str">
            <v>501101D</v>
          </cell>
        </row>
        <row r="132">
          <cell r="A132">
            <v>133</v>
          </cell>
          <cell r="B132" t="str">
            <v>100557</v>
          </cell>
        </row>
        <row r="133">
          <cell r="A133">
            <v>134</v>
          </cell>
          <cell r="B133" t="str">
            <v>501113D</v>
          </cell>
        </row>
        <row r="134">
          <cell r="A134">
            <v>135</v>
          </cell>
          <cell r="B134" t="str">
            <v>501132D</v>
          </cell>
        </row>
        <row r="135">
          <cell r="A135">
            <v>136</v>
          </cell>
          <cell r="B135" t="str">
            <v>100565</v>
          </cell>
        </row>
        <row r="136">
          <cell r="A136">
            <v>137</v>
          </cell>
          <cell r="B136" t="str">
            <v>100577</v>
          </cell>
        </row>
        <row r="137">
          <cell r="A137">
            <v>138</v>
          </cell>
          <cell r="B137" t="str">
            <v>100578</v>
          </cell>
        </row>
        <row r="138">
          <cell r="A138">
            <v>139</v>
          </cell>
          <cell r="B138" t="str">
            <v>501168D</v>
          </cell>
        </row>
        <row r="139">
          <cell r="A139">
            <v>140</v>
          </cell>
          <cell r="B139" t="str">
            <v>501170D</v>
          </cell>
        </row>
        <row r="140">
          <cell r="A140">
            <v>141</v>
          </cell>
          <cell r="B140" t="str">
            <v>100581</v>
          </cell>
        </row>
        <row r="141">
          <cell r="A141">
            <v>142</v>
          </cell>
          <cell r="B141" t="str">
            <v>501197D</v>
          </cell>
        </row>
        <row r="142">
          <cell r="A142">
            <v>143</v>
          </cell>
          <cell r="B142" t="str">
            <v>100595</v>
          </cell>
        </row>
        <row r="143">
          <cell r="A143">
            <v>144</v>
          </cell>
          <cell r="B143" t="str">
            <v>100598</v>
          </cell>
        </row>
        <row r="144">
          <cell r="A144">
            <v>145</v>
          </cell>
          <cell r="B144" t="str">
            <v>100601</v>
          </cell>
        </row>
        <row r="145">
          <cell r="A145">
            <v>146</v>
          </cell>
          <cell r="B145" t="str">
            <v>500052D</v>
          </cell>
        </row>
        <row r="146">
          <cell r="A146">
            <v>147</v>
          </cell>
          <cell r="B146" t="str">
            <v>100614</v>
          </cell>
        </row>
        <row r="147">
          <cell r="A147">
            <v>148</v>
          </cell>
          <cell r="B147" t="str">
            <v>502307D</v>
          </cell>
        </row>
        <row r="148">
          <cell r="A148">
            <v>149</v>
          </cell>
          <cell r="B148" t="str">
            <v>502314D</v>
          </cell>
        </row>
        <row r="149">
          <cell r="A149">
            <v>150</v>
          </cell>
          <cell r="B149" t="str">
            <v>502321D</v>
          </cell>
        </row>
        <row r="150">
          <cell r="A150">
            <v>151</v>
          </cell>
          <cell r="B150" t="str">
            <v>502328D</v>
          </cell>
        </row>
        <row r="151">
          <cell r="A151">
            <v>152</v>
          </cell>
          <cell r="B151" t="str">
            <v>100624</v>
          </cell>
        </row>
        <row r="152">
          <cell r="A152">
            <v>153</v>
          </cell>
          <cell r="B152" t="str">
            <v>502348D</v>
          </cell>
        </row>
        <row r="153">
          <cell r="A153">
            <v>154</v>
          </cell>
          <cell r="B153" t="str">
            <v>100635</v>
          </cell>
        </row>
        <row r="154">
          <cell r="A154">
            <v>155</v>
          </cell>
          <cell r="B154" t="str">
            <v>100636</v>
          </cell>
        </row>
        <row r="155">
          <cell r="A155">
            <v>156</v>
          </cell>
          <cell r="B155" t="str">
            <v>502372D</v>
          </cell>
        </row>
        <row r="156">
          <cell r="A156">
            <v>157</v>
          </cell>
          <cell r="B156" t="str">
            <v>100647</v>
          </cell>
        </row>
        <row r="157">
          <cell r="A157">
            <v>158</v>
          </cell>
          <cell r="B157" t="str">
            <v>503318D</v>
          </cell>
        </row>
        <row r="158">
          <cell r="A158">
            <v>159</v>
          </cell>
          <cell r="B158" t="str">
            <v>100651</v>
          </cell>
        </row>
        <row r="159">
          <cell r="A159">
            <v>160</v>
          </cell>
          <cell r="B159" t="str">
            <v>503367D</v>
          </cell>
        </row>
        <row r="160">
          <cell r="A160">
            <v>161</v>
          </cell>
          <cell r="B160" t="str">
            <v>100662</v>
          </cell>
        </row>
        <row r="161">
          <cell r="A161">
            <v>162</v>
          </cell>
          <cell r="B161" t="str">
            <v>503428D</v>
          </cell>
        </row>
        <row r="162">
          <cell r="A162">
            <v>163</v>
          </cell>
          <cell r="B162" t="str">
            <v>100668</v>
          </cell>
        </row>
        <row r="163">
          <cell r="A163">
            <v>164</v>
          </cell>
          <cell r="B163" t="str">
            <v>503462D</v>
          </cell>
        </row>
        <row r="164">
          <cell r="A164">
            <v>165</v>
          </cell>
          <cell r="B164" t="str">
            <v>503470D</v>
          </cell>
        </row>
        <row r="165">
          <cell r="A165">
            <v>166</v>
          </cell>
          <cell r="B165" t="str">
            <v>503475D</v>
          </cell>
        </row>
        <row r="166">
          <cell r="A166">
            <v>167</v>
          </cell>
          <cell r="B166" t="str">
            <v>100626</v>
          </cell>
        </row>
        <row r="167">
          <cell r="A167">
            <v>168</v>
          </cell>
          <cell r="B167" t="str">
            <v>100677</v>
          </cell>
        </row>
        <row r="168">
          <cell r="A168">
            <v>169</v>
          </cell>
          <cell r="B168" t="str">
            <v>100692</v>
          </cell>
        </row>
        <row r="169">
          <cell r="A169">
            <v>170</v>
          </cell>
          <cell r="B169" t="str">
            <v>503524D</v>
          </cell>
        </row>
        <row r="170">
          <cell r="A170">
            <v>171</v>
          </cell>
          <cell r="B170" t="str">
            <v>100682</v>
          </cell>
        </row>
        <row r="171">
          <cell r="A171">
            <v>172</v>
          </cell>
          <cell r="B171" t="str">
            <v>100690</v>
          </cell>
        </row>
        <row r="172">
          <cell r="A172">
            <v>173</v>
          </cell>
          <cell r="B172" t="str">
            <v>504031D</v>
          </cell>
        </row>
        <row r="173">
          <cell r="A173">
            <v>174</v>
          </cell>
          <cell r="B173" t="str">
            <v>504039D</v>
          </cell>
        </row>
        <row r="174">
          <cell r="A174">
            <v>175</v>
          </cell>
          <cell r="B174" t="str">
            <v>904004D</v>
          </cell>
        </row>
        <row r="175">
          <cell r="A175">
            <v>176</v>
          </cell>
          <cell r="B175" t="str">
            <v>904005D</v>
          </cell>
        </row>
        <row r="176">
          <cell r="A176">
            <v>177</v>
          </cell>
          <cell r="B176" t="str">
            <v>503358D</v>
          </cell>
        </row>
        <row r="177">
          <cell r="A177">
            <v>178</v>
          </cell>
          <cell r="B177" t="str">
            <v>904006D</v>
          </cell>
        </row>
        <row r="178">
          <cell r="A178">
            <v>179</v>
          </cell>
          <cell r="B178" t="str">
            <v>904007D</v>
          </cell>
        </row>
        <row r="179">
          <cell r="A179">
            <v>180</v>
          </cell>
          <cell r="B179" t="str">
            <v>504084D</v>
          </cell>
        </row>
        <row r="180">
          <cell r="A180">
            <v>181</v>
          </cell>
          <cell r="B180" t="str">
            <v>504090D</v>
          </cell>
        </row>
        <row r="181">
          <cell r="A181">
            <v>182</v>
          </cell>
          <cell r="B181" t="str">
            <v>904009D</v>
          </cell>
        </row>
        <row r="182">
          <cell r="A182">
            <v>183</v>
          </cell>
          <cell r="B182" t="str">
            <v>904010D</v>
          </cell>
        </row>
        <row r="183">
          <cell r="A183">
            <v>184</v>
          </cell>
          <cell r="B183" t="str">
            <v>904011D</v>
          </cell>
        </row>
        <row r="184">
          <cell r="A184">
            <v>185</v>
          </cell>
          <cell r="B184" t="str">
            <v>504125D</v>
          </cell>
        </row>
        <row r="185">
          <cell r="A185">
            <v>186</v>
          </cell>
          <cell r="B185" t="str">
            <v>904012D</v>
          </cell>
        </row>
        <row r="186">
          <cell r="A186">
            <v>187</v>
          </cell>
          <cell r="B186" t="str">
            <v>504136D</v>
          </cell>
        </row>
        <row r="187">
          <cell r="A187">
            <v>188</v>
          </cell>
          <cell r="B187" t="str">
            <v>504150D</v>
          </cell>
        </row>
        <row r="188">
          <cell r="A188">
            <v>189</v>
          </cell>
          <cell r="B188" t="str">
            <v>504176D</v>
          </cell>
        </row>
        <row r="189">
          <cell r="A189">
            <v>190</v>
          </cell>
          <cell r="B189" t="str">
            <v>904015D</v>
          </cell>
        </row>
        <row r="190">
          <cell r="A190">
            <v>191</v>
          </cell>
          <cell r="B190" t="str">
            <v>904016D</v>
          </cell>
        </row>
        <row r="191">
          <cell r="A191">
            <v>192</v>
          </cell>
          <cell r="B191" t="str">
            <v>504214D</v>
          </cell>
        </row>
        <row r="192">
          <cell r="A192">
            <v>193</v>
          </cell>
          <cell r="B192" t="str">
            <v>504215D</v>
          </cell>
        </row>
        <row r="193">
          <cell r="A193">
            <v>194</v>
          </cell>
          <cell r="B193" t="str">
            <v>904017D</v>
          </cell>
        </row>
        <row r="194">
          <cell r="A194">
            <v>195</v>
          </cell>
          <cell r="B194" t="str">
            <v>904019D</v>
          </cell>
        </row>
        <row r="195">
          <cell r="A195">
            <v>196</v>
          </cell>
          <cell r="B195" t="str">
            <v>904020D</v>
          </cell>
        </row>
        <row r="196">
          <cell r="A196">
            <v>197</v>
          </cell>
          <cell r="B196" t="str">
            <v>504247D</v>
          </cell>
        </row>
        <row r="197">
          <cell r="A197">
            <v>198</v>
          </cell>
          <cell r="B197" t="str">
            <v>505001D</v>
          </cell>
        </row>
        <row r="198">
          <cell r="A198">
            <v>199</v>
          </cell>
          <cell r="B198" t="str">
            <v>100696</v>
          </cell>
        </row>
        <row r="199">
          <cell r="A199">
            <v>200</v>
          </cell>
          <cell r="B199" t="str">
            <v>505006D</v>
          </cell>
        </row>
        <row r="200">
          <cell r="A200">
            <v>201</v>
          </cell>
          <cell r="B200" t="str">
            <v>505010D</v>
          </cell>
        </row>
        <row r="201">
          <cell r="A201">
            <v>202</v>
          </cell>
          <cell r="B201" t="str">
            <v>100698</v>
          </cell>
        </row>
        <row r="202">
          <cell r="A202">
            <v>203</v>
          </cell>
          <cell r="B202" t="str">
            <v>505044D</v>
          </cell>
        </row>
        <row r="203">
          <cell r="A203">
            <v>204</v>
          </cell>
          <cell r="B203" t="str">
            <v>505052D</v>
          </cell>
        </row>
        <row r="204">
          <cell r="A204">
            <v>205</v>
          </cell>
          <cell r="B204" t="str">
            <v>503349D</v>
          </cell>
        </row>
        <row r="205">
          <cell r="A205">
            <v>206</v>
          </cell>
          <cell r="B205" t="str">
            <v>100699</v>
          </cell>
        </row>
        <row r="206">
          <cell r="A206">
            <v>207</v>
          </cell>
          <cell r="B206" t="str">
            <v>100700</v>
          </cell>
        </row>
        <row r="207">
          <cell r="A207">
            <v>208</v>
          </cell>
          <cell r="B207" t="str">
            <v>505125D</v>
          </cell>
        </row>
        <row r="208">
          <cell r="A208">
            <v>209</v>
          </cell>
          <cell r="B208" t="str">
            <v>505132D</v>
          </cell>
        </row>
        <row r="209">
          <cell r="A209">
            <v>210</v>
          </cell>
          <cell r="B209" t="str">
            <v>505150D</v>
          </cell>
        </row>
        <row r="210">
          <cell r="A210">
            <v>211</v>
          </cell>
          <cell r="B210" t="str">
            <v>505164D</v>
          </cell>
        </row>
        <row r="211">
          <cell r="A211">
            <v>212</v>
          </cell>
          <cell r="B211" t="str">
            <v>505186D</v>
          </cell>
        </row>
        <row r="212">
          <cell r="A212">
            <v>213</v>
          </cell>
          <cell r="B212" t="str">
            <v>505187D</v>
          </cell>
        </row>
        <row r="213">
          <cell r="A213">
            <v>214</v>
          </cell>
          <cell r="B213" t="str">
            <v>505189D</v>
          </cell>
        </row>
        <row r="214">
          <cell r="A214">
            <v>215</v>
          </cell>
          <cell r="B214" t="str">
            <v>100702</v>
          </cell>
        </row>
        <row r="215">
          <cell r="A215">
            <v>217</v>
          </cell>
          <cell r="B215" t="str">
            <v>505244D</v>
          </cell>
        </row>
        <row r="216">
          <cell r="A216">
            <v>218</v>
          </cell>
          <cell r="B216" t="str">
            <v>505259D</v>
          </cell>
        </row>
        <row r="217">
          <cell r="A217">
            <v>219</v>
          </cell>
          <cell r="B217" t="str">
            <v>505268D</v>
          </cell>
        </row>
        <row r="218">
          <cell r="A218">
            <v>220</v>
          </cell>
          <cell r="B218" t="str">
            <v>904022D</v>
          </cell>
        </row>
        <row r="219">
          <cell r="A219">
            <v>221</v>
          </cell>
          <cell r="B219" t="str">
            <v>904023D</v>
          </cell>
        </row>
        <row r="220">
          <cell r="A220">
            <v>222</v>
          </cell>
          <cell r="B220" t="str">
            <v>506005D</v>
          </cell>
        </row>
        <row r="221">
          <cell r="A221">
            <v>223</v>
          </cell>
          <cell r="B221" t="str">
            <v>904024D</v>
          </cell>
        </row>
        <row r="222">
          <cell r="A222">
            <v>224</v>
          </cell>
          <cell r="B222" t="str">
            <v>598014D</v>
          </cell>
        </row>
        <row r="223">
          <cell r="A223">
            <v>225</v>
          </cell>
          <cell r="B223" t="str">
            <v>904025D</v>
          </cell>
        </row>
        <row r="224">
          <cell r="A224">
            <v>226</v>
          </cell>
          <cell r="B224" t="str">
            <v>506028D</v>
          </cell>
        </row>
        <row r="225">
          <cell r="A225">
            <v>227</v>
          </cell>
          <cell r="B225" t="str">
            <v>904026D</v>
          </cell>
        </row>
        <row r="226">
          <cell r="A226">
            <v>228</v>
          </cell>
          <cell r="B226" t="str">
            <v>506034D</v>
          </cell>
        </row>
        <row r="227">
          <cell r="A227">
            <v>229</v>
          </cell>
          <cell r="B227" t="str">
            <v>904027D</v>
          </cell>
        </row>
        <row r="228">
          <cell r="A228">
            <v>230</v>
          </cell>
          <cell r="B228" t="str">
            <v>506044D</v>
          </cell>
        </row>
        <row r="229">
          <cell r="A229">
            <v>231</v>
          </cell>
          <cell r="B229" t="str">
            <v>904028D</v>
          </cell>
        </row>
        <row r="230">
          <cell r="A230">
            <v>232</v>
          </cell>
          <cell r="B230" t="str">
            <v>904029D</v>
          </cell>
        </row>
        <row r="231">
          <cell r="A231">
            <v>233</v>
          </cell>
          <cell r="B231" t="str">
            <v>506057D</v>
          </cell>
        </row>
        <row r="232">
          <cell r="A232">
            <v>234</v>
          </cell>
          <cell r="B232" t="str">
            <v>506059D</v>
          </cell>
        </row>
        <row r="233">
          <cell r="A233">
            <v>235</v>
          </cell>
          <cell r="B233" t="str">
            <v>506060D</v>
          </cell>
        </row>
        <row r="234">
          <cell r="A234">
            <v>236</v>
          </cell>
          <cell r="B234" t="str">
            <v>506064D</v>
          </cell>
        </row>
        <row r="235">
          <cell r="A235">
            <v>237</v>
          </cell>
          <cell r="B235" t="str">
            <v>904030D</v>
          </cell>
        </row>
        <row r="236">
          <cell r="A236">
            <v>238</v>
          </cell>
          <cell r="B236" t="str">
            <v>506090D</v>
          </cell>
        </row>
        <row r="237">
          <cell r="A237">
            <v>239</v>
          </cell>
          <cell r="B237" t="str">
            <v>506108D</v>
          </cell>
        </row>
        <row r="238">
          <cell r="A238">
            <v>240</v>
          </cell>
          <cell r="B238" t="str">
            <v>904031D</v>
          </cell>
        </row>
        <row r="239">
          <cell r="A239">
            <v>241</v>
          </cell>
          <cell r="B239" t="str">
            <v>904032D</v>
          </cell>
        </row>
        <row r="240">
          <cell r="A240">
            <v>242</v>
          </cell>
          <cell r="B240" t="str">
            <v>904033D</v>
          </cell>
        </row>
        <row r="241">
          <cell r="A241">
            <v>243</v>
          </cell>
          <cell r="B241" t="str">
            <v>503443D</v>
          </cell>
        </row>
        <row r="242">
          <cell r="A242">
            <v>244</v>
          </cell>
          <cell r="B242" t="str">
            <v>506133D</v>
          </cell>
        </row>
        <row r="243">
          <cell r="A243">
            <v>246</v>
          </cell>
          <cell r="B243" t="str">
            <v>506141D</v>
          </cell>
        </row>
        <row r="244">
          <cell r="A244">
            <v>247</v>
          </cell>
          <cell r="B244" t="str">
            <v>506153D</v>
          </cell>
        </row>
        <row r="245">
          <cell r="A245">
            <v>248</v>
          </cell>
          <cell r="B245" t="str">
            <v>506194D</v>
          </cell>
        </row>
        <row r="246">
          <cell r="A246">
            <v>249</v>
          </cell>
          <cell r="B246" t="str">
            <v>506197D</v>
          </cell>
        </row>
        <row r="247">
          <cell r="A247">
            <v>250</v>
          </cell>
          <cell r="B247" t="str">
            <v>904034D</v>
          </cell>
        </row>
        <row r="248">
          <cell r="A248">
            <v>251</v>
          </cell>
          <cell r="B248" t="str">
            <v>904035D</v>
          </cell>
        </row>
        <row r="249">
          <cell r="A249">
            <v>252</v>
          </cell>
          <cell r="B249" t="str">
            <v>506214D</v>
          </cell>
        </row>
        <row r="250">
          <cell r="A250">
            <v>253</v>
          </cell>
          <cell r="B250" t="str">
            <v>506225D</v>
          </cell>
        </row>
        <row r="251">
          <cell r="A251">
            <v>254</v>
          </cell>
          <cell r="B251" t="str">
            <v>904036</v>
          </cell>
        </row>
        <row r="252">
          <cell r="A252">
            <v>255</v>
          </cell>
          <cell r="B252" t="str">
            <v>502008D</v>
          </cell>
        </row>
        <row r="253">
          <cell r="A253">
            <v>256</v>
          </cell>
          <cell r="B253" t="str">
            <v>505199D</v>
          </cell>
        </row>
        <row r="254">
          <cell r="A254">
            <v>257</v>
          </cell>
          <cell r="B254" t="str">
            <v>100561</v>
          </cell>
        </row>
        <row r="255">
          <cell r="A255">
            <v>258</v>
          </cell>
          <cell r="B255" t="str">
            <v>503357D</v>
          </cell>
        </row>
        <row r="256">
          <cell r="A256">
            <v>259</v>
          </cell>
          <cell r="B256" t="str">
            <v>904041D</v>
          </cell>
        </row>
        <row r="257">
          <cell r="A257">
            <v>260</v>
          </cell>
          <cell r="B257" t="str">
            <v>904094D</v>
          </cell>
        </row>
        <row r="258">
          <cell r="A258">
            <v>261</v>
          </cell>
          <cell r="B258" t="str">
            <v>904072D</v>
          </cell>
        </row>
        <row r="259">
          <cell r="A259">
            <v>262</v>
          </cell>
          <cell r="B259" t="str">
            <v>904073D</v>
          </cell>
        </row>
        <row r="260">
          <cell r="A260">
            <v>263</v>
          </cell>
          <cell r="B260" t="str">
            <v>507034D</v>
          </cell>
        </row>
        <row r="261">
          <cell r="A261">
            <v>264</v>
          </cell>
          <cell r="B261" t="str">
            <v>904095D</v>
          </cell>
        </row>
        <row r="262">
          <cell r="A262">
            <v>265</v>
          </cell>
          <cell r="B262" t="str">
            <v>507231D</v>
          </cell>
        </row>
        <row r="263">
          <cell r="A263">
            <v>266</v>
          </cell>
          <cell r="B263" t="str">
            <v>507022D</v>
          </cell>
        </row>
        <row r="264">
          <cell r="A264">
            <v>267</v>
          </cell>
          <cell r="B264" t="str">
            <v>507120D</v>
          </cell>
        </row>
        <row r="265">
          <cell r="A265">
            <v>268</v>
          </cell>
          <cell r="B265" t="str">
            <v>507218D</v>
          </cell>
        </row>
        <row r="266">
          <cell r="A266">
            <v>269</v>
          </cell>
          <cell r="B266" t="str">
            <v>507115D</v>
          </cell>
        </row>
        <row r="267">
          <cell r="A267">
            <v>270</v>
          </cell>
          <cell r="B267" t="str">
            <v>507013D</v>
          </cell>
        </row>
        <row r="268">
          <cell r="A268">
            <v>271</v>
          </cell>
          <cell r="B268" t="str">
            <v>507086D</v>
          </cell>
        </row>
        <row r="269">
          <cell r="A269">
            <v>272</v>
          </cell>
          <cell r="B269" t="str">
            <v>507315D</v>
          </cell>
        </row>
        <row r="270">
          <cell r="A270">
            <v>273</v>
          </cell>
          <cell r="B270" t="str">
            <v>507112D</v>
          </cell>
        </row>
        <row r="271">
          <cell r="A271">
            <v>274</v>
          </cell>
          <cell r="B271" t="str">
            <v>507223D</v>
          </cell>
        </row>
        <row r="272">
          <cell r="A272">
            <v>275</v>
          </cell>
          <cell r="B272" t="str">
            <v>507185D</v>
          </cell>
        </row>
        <row r="273">
          <cell r="A273">
            <v>276</v>
          </cell>
          <cell r="B273" t="str">
            <v>507165D</v>
          </cell>
        </row>
        <row r="274">
          <cell r="A274">
            <v>277</v>
          </cell>
          <cell r="B274" t="str">
            <v>507123D</v>
          </cell>
        </row>
        <row r="275">
          <cell r="A275">
            <v>278</v>
          </cell>
          <cell r="B275" t="str">
            <v>507241D</v>
          </cell>
        </row>
        <row r="276">
          <cell r="A276">
            <v>279</v>
          </cell>
          <cell r="B276" t="str">
            <v>507307D</v>
          </cell>
        </row>
        <row r="277">
          <cell r="A277">
            <v>280</v>
          </cell>
          <cell r="B277" t="str">
            <v>507118D</v>
          </cell>
        </row>
        <row r="278">
          <cell r="A278">
            <v>281</v>
          </cell>
          <cell r="B278" t="str">
            <v>507049D</v>
          </cell>
        </row>
        <row r="279">
          <cell r="A279">
            <v>282</v>
          </cell>
          <cell r="B279" t="str">
            <v>507234D</v>
          </cell>
        </row>
        <row r="280">
          <cell r="A280">
            <v>283</v>
          </cell>
          <cell r="B280" t="str">
            <v>507247D</v>
          </cell>
        </row>
        <row r="281">
          <cell r="A281">
            <v>284</v>
          </cell>
          <cell r="B281" t="str">
            <v>507113D</v>
          </cell>
        </row>
        <row r="282">
          <cell r="A282">
            <v>288</v>
          </cell>
          <cell r="B282" t="str">
            <v>507266D</v>
          </cell>
        </row>
        <row r="283">
          <cell r="A283">
            <v>289</v>
          </cell>
          <cell r="B283" t="str">
            <v>507033D</v>
          </cell>
        </row>
        <row r="284">
          <cell r="A284">
            <v>290</v>
          </cell>
          <cell r="B284" t="str">
            <v>507075D</v>
          </cell>
        </row>
        <row r="285">
          <cell r="A285">
            <v>291</v>
          </cell>
          <cell r="B285" t="str">
            <v>507304D</v>
          </cell>
        </row>
        <row r="286">
          <cell r="A286">
            <v>292</v>
          </cell>
          <cell r="B286" t="str">
            <v>507309D</v>
          </cell>
        </row>
        <row r="287">
          <cell r="A287">
            <v>293</v>
          </cell>
          <cell r="B287" t="str">
            <v>507111D</v>
          </cell>
        </row>
        <row r="288">
          <cell r="A288">
            <v>294</v>
          </cell>
          <cell r="B288" t="str">
            <v>507040D</v>
          </cell>
        </row>
        <row r="289">
          <cell r="A289">
            <v>295</v>
          </cell>
          <cell r="B289" t="str">
            <v>507150D</v>
          </cell>
        </row>
        <row r="290">
          <cell r="A290">
            <v>296</v>
          </cell>
          <cell r="B290" t="str">
            <v>507076D</v>
          </cell>
        </row>
        <row r="291">
          <cell r="A291">
            <v>297</v>
          </cell>
          <cell r="B291" t="str">
            <v>507151D</v>
          </cell>
        </row>
        <row r="292">
          <cell r="A292">
            <v>298</v>
          </cell>
          <cell r="B292" t="str">
            <v>507244D</v>
          </cell>
        </row>
        <row r="293">
          <cell r="A293">
            <v>300</v>
          </cell>
          <cell r="B293" t="str">
            <v>507164D</v>
          </cell>
        </row>
        <row r="294">
          <cell r="A294">
            <v>301</v>
          </cell>
          <cell r="B294" t="str">
            <v>507263D</v>
          </cell>
        </row>
        <row r="295">
          <cell r="A295">
            <v>302</v>
          </cell>
          <cell r="B295" t="str">
            <v>507085D</v>
          </cell>
        </row>
        <row r="296">
          <cell r="A296">
            <v>303</v>
          </cell>
          <cell r="B296" t="str">
            <v>507299D</v>
          </cell>
        </row>
        <row r="297">
          <cell r="A297">
            <v>304</v>
          </cell>
          <cell r="B297" t="str">
            <v>507077D</v>
          </cell>
        </row>
        <row r="298">
          <cell r="A298">
            <v>305</v>
          </cell>
          <cell r="B298" t="str">
            <v>507037D</v>
          </cell>
        </row>
        <row r="299">
          <cell r="A299">
            <v>306</v>
          </cell>
          <cell r="B299" t="str">
            <v>507131D</v>
          </cell>
        </row>
        <row r="300">
          <cell r="A300">
            <v>307</v>
          </cell>
          <cell r="B300" t="str">
            <v>507094D</v>
          </cell>
        </row>
        <row r="301">
          <cell r="A301">
            <v>308</v>
          </cell>
          <cell r="B301" t="str">
            <v>507305D</v>
          </cell>
        </row>
        <row r="302">
          <cell r="A302">
            <v>309</v>
          </cell>
          <cell r="B302" t="str">
            <v>507119D</v>
          </cell>
        </row>
        <row r="303">
          <cell r="A303">
            <v>310</v>
          </cell>
          <cell r="B303" t="str">
            <v>507063D</v>
          </cell>
        </row>
        <row r="304">
          <cell r="A304">
            <v>311</v>
          </cell>
          <cell r="B304" t="str">
            <v>507070D</v>
          </cell>
        </row>
        <row r="305">
          <cell r="A305">
            <v>312</v>
          </cell>
          <cell r="B305" t="str">
            <v>507141D</v>
          </cell>
        </row>
        <row r="306">
          <cell r="A306">
            <v>313</v>
          </cell>
          <cell r="B306" t="str">
            <v>507282D</v>
          </cell>
        </row>
        <row r="307">
          <cell r="A307">
            <v>314</v>
          </cell>
          <cell r="B307" t="str">
            <v>507198D</v>
          </cell>
        </row>
        <row r="308">
          <cell r="A308">
            <v>315</v>
          </cell>
          <cell r="B308" t="str">
            <v>904074D</v>
          </cell>
        </row>
        <row r="309">
          <cell r="A309">
            <v>316</v>
          </cell>
          <cell r="B309" t="str">
            <v>904075D</v>
          </cell>
        </row>
        <row r="310">
          <cell r="A310">
            <v>317</v>
          </cell>
          <cell r="B310" t="str">
            <v>506111D</v>
          </cell>
        </row>
        <row r="311">
          <cell r="A311">
            <v>318</v>
          </cell>
          <cell r="B311" t="str">
            <v>904076D</v>
          </cell>
        </row>
        <row r="312">
          <cell r="A312">
            <v>319</v>
          </cell>
          <cell r="B312" t="str">
            <v>904096D</v>
          </cell>
        </row>
        <row r="313">
          <cell r="A313">
            <v>320</v>
          </cell>
          <cell r="B313" t="str">
            <v>904077D</v>
          </cell>
        </row>
        <row r="314">
          <cell r="A314">
            <v>324</v>
          </cell>
          <cell r="B314" t="str">
            <v>904105D</v>
          </cell>
        </row>
        <row r="315">
          <cell r="A315">
            <v>325</v>
          </cell>
          <cell r="B315" t="str">
            <v>904103D</v>
          </cell>
        </row>
        <row r="316">
          <cell r="A316">
            <v>326</v>
          </cell>
          <cell r="B316" t="str">
            <v>904104D</v>
          </cell>
        </row>
        <row r="317">
          <cell r="A317">
            <v>327</v>
          </cell>
          <cell r="B317" t="str">
            <v>904102D</v>
          </cell>
        </row>
        <row r="318">
          <cell r="A318">
            <v>328</v>
          </cell>
          <cell r="B318" t="str">
            <v>904111D</v>
          </cell>
        </row>
        <row r="319">
          <cell r="A319">
            <v>329</v>
          </cell>
          <cell r="B319" t="str">
            <v>904101D</v>
          </cell>
        </row>
        <row r="320">
          <cell r="A320">
            <v>330</v>
          </cell>
          <cell r="B320" t="str">
            <v>904109D</v>
          </cell>
        </row>
        <row r="321">
          <cell r="A321">
            <v>332</v>
          </cell>
          <cell r="B321" t="str">
            <v>907013D</v>
          </cell>
        </row>
        <row r="322">
          <cell r="A322">
            <v>333</v>
          </cell>
          <cell r="B322" t="str">
            <v>907010D</v>
          </cell>
        </row>
        <row r="323">
          <cell r="A323">
            <v>334</v>
          </cell>
          <cell r="B323" t="str">
            <v>907011D</v>
          </cell>
        </row>
        <row r="324">
          <cell r="A324">
            <v>335</v>
          </cell>
          <cell r="B324" t="str">
            <v>907012D</v>
          </cell>
        </row>
        <row r="325">
          <cell r="A325">
            <v>337</v>
          </cell>
          <cell r="B325" t="str">
            <v>907006D</v>
          </cell>
        </row>
        <row r="326">
          <cell r="A326">
            <v>338</v>
          </cell>
          <cell r="B326" t="str">
            <v>907016D</v>
          </cell>
        </row>
        <row r="327">
          <cell r="A327">
            <v>339</v>
          </cell>
          <cell r="B327" t="str">
            <v>908002D</v>
          </cell>
        </row>
        <row r="328">
          <cell r="A328">
            <v>340</v>
          </cell>
          <cell r="B328" t="str">
            <v>908003D</v>
          </cell>
        </row>
        <row r="329">
          <cell r="A329">
            <v>341</v>
          </cell>
          <cell r="B329" t="str">
            <v>908004D</v>
          </cell>
        </row>
        <row r="330">
          <cell r="A330">
            <v>342</v>
          </cell>
          <cell r="B330" t="str">
            <v>908005D</v>
          </cell>
        </row>
        <row r="331">
          <cell r="A331">
            <v>343</v>
          </cell>
          <cell r="B331" t="str">
            <v>908006D</v>
          </cell>
        </row>
        <row r="332">
          <cell r="A332">
            <v>344</v>
          </cell>
          <cell r="B332" t="str">
            <v>908007D</v>
          </cell>
        </row>
        <row r="333">
          <cell r="A333">
            <v>345</v>
          </cell>
          <cell r="B333" t="str">
            <v>908008D</v>
          </cell>
        </row>
        <row r="334">
          <cell r="A334">
            <v>346</v>
          </cell>
          <cell r="B334" t="str">
            <v>908009D</v>
          </cell>
        </row>
        <row r="335">
          <cell r="A335">
            <v>347</v>
          </cell>
          <cell r="B335" t="str">
            <v>908010D</v>
          </cell>
        </row>
        <row r="336">
          <cell r="A336">
            <v>348</v>
          </cell>
          <cell r="B336" t="str">
            <v>908001D</v>
          </cell>
        </row>
        <row r="337">
          <cell r="A337">
            <v>349</v>
          </cell>
          <cell r="B337" t="str">
            <v>908011D</v>
          </cell>
        </row>
        <row r="338">
          <cell r="A338">
            <v>350</v>
          </cell>
          <cell r="B338" t="str">
            <v>908012D</v>
          </cell>
        </row>
        <row r="339">
          <cell r="A339">
            <v>351</v>
          </cell>
          <cell r="B339" t="str">
            <v>908026D</v>
          </cell>
        </row>
        <row r="340">
          <cell r="A340">
            <v>352</v>
          </cell>
          <cell r="B340" t="str">
            <v>908013D</v>
          </cell>
        </row>
        <row r="341">
          <cell r="A341">
            <v>353</v>
          </cell>
          <cell r="B341" t="str">
            <v>908014D</v>
          </cell>
        </row>
        <row r="342">
          <cell r="A342">
            <v>354</v>
          </cell>
          <cell r="B342" t="str">
            <v>908015D</v>
          </cell>
        </row>
        <row r="343">
          <cell r="A343">
            <v>355</v>
          </cell>
          <cell r="B343" t="str">
            <v>908016D</v>
          </cell>
        </row>
        <row r="344">
          <cell r="A344">
            <v>356</v>
          </cell>
          <cell r="B344" t="str">
            <v>908027D</v>
          </cell>
        </row>
        <row r="345">
          <cell r="A345">
            <v>357</v>
          </cell>
          <cell r="B345" t="str">
            <v>908028D</v>
          </cell>
        </row>
        <row r="346">
          <cell r="A346">
            <v>358</v>
          </cell>
          <cell r="B346" t="str">
            <v>908029D</v>
          </cell>
        </row>
        <row r="347">
          <cell r="A347">
            <v>359</v>
          </cell>
          <cell r="B347" t="str">
            <v>908030D</v>
          </cell>
        </row>
        <row r="348">
          <cell r="A348">
            <v>360</v>
          </cell>
          <cell r="B348" t="str">
            <v>907014D</v>
          </cell>
        </row>
        <row r="349">
          <cell r="A349">
            <v>361</v>
          </cell>
          <cell r="B349" t="str">
            <v>908031D</v>
          </cell>
        </row>
        <row r="350">
          <cell r="A350">
            <v>362</v>
          </cell>
          <cell r="B350" t="str">
            <v>907004D</v>
          </cell>
        </row>
        <row r="351">
          <cell r="A351">
            <v>363</v>
          </cell>
          <cell r="B351" t="str">
            <v>908032D</v>
          </cell>
        </row>
        <row r="352">
          <cell r="A352">
            <v>364</v>
          </cell>
          <cell r="B352" t="str">
            <v>907009D</v>
          </cell>
        </row>
        <row r="353">
          <cell r="A353">
            <v>365</v>
          </cell>
          <cell r="B353" t="str">
            <v>908033D</v>
          </cell>
        </row>
        <row r="354">
          <cell r="A354">
            <v>366</v>
          </cell>
          <cell r="B354" t="str">
            <v>908034D</v>
          </cell>
        </row>
        <row r="355">
          <cell r="A355">
            <v>367</v>
          </cell>
          <cell r="B355" t="str">
            <v>908035D</v>
          </cell>
        </row>
        <row r="356">
          <cell r="A356">
            <v>368</v>
          </cell>
          <cell r="B356" t="str">
            <v>908020D</v>
          </cell>
        </row>
        <row r="357">
          <cell r="A357">
            <v>369</v>
          </cell>
          <cell r="B357" t="str">
            <v>908036D</v>
          </cell>
        </row>
        <row r="358">
          <cell r="A358">
            <v>370</v>
          </cell>
          <cell r="B358" t="str">
            <v>908024D</v>
          </cell>
        </row>
        <row r="359">
          <cell r="A359">
            <v>371</v>
          </cell>
          <cell r="B359" t="str">
            <v>908025D</v>
          </cell>
        </row>
        <row r="360">
          <cell r="A360">
            <v>372</v>
          </cell>
          <cell r="B360" t="str">
            <v>908021D</v>
          </cell>
        </row>
        <row r="361">
          <cell r="A361">
            <v>373</v>
          </cell>
          <cell r="B361" t="str">
            <v>907007D</v>
          </cell>
        </row>
        <row r="362">
          <cell r="A362">
            <v>374</v>
          </cell>
          <cell r="B362" t="str">
            <v>908037D</v>
          </cell>
        </row>
        <row r="363">
          <cell r="A363">
            <v>375</v>
          </cell>
          <cell r="B363" t="str">
            <v>907017D</v>
          </cell>
        </row>
        <row r="364">
          <cell r="A364">
            <v>376</v>
          </cell>
          <cell r="B364" t="str">
            <v>908038D</v>
          </cell>
        </row>
        <row r="365">
          <cell r="A365">
            <v>377</v>
          </cell>
          <cell r="B365" t="str">
            <v>907019D</v>
          </cell>
        </row>
        <row r="366">
          <cell r="A366">
            <v>378</v>
          </cell>
          <cell r="B366" t="str">
            <v>907003D</v>
          </cell>
        </row>
        <row r="367">
          <cell r="A367">
            <v>379</v>
          </cell>
          <cell r="B367" t="str">
            <v>907020D</v>
          </cell>
        </row>
        <row r="368">
          <cell r="A368">
            <v>380</v>
          </cell>
          <cell r="B368" t="str">
            <v>907015D</v>
          </cell>
        </row>
        <row r="369">
          <cell r="A369">
            <v>381</v>
          </cell>
          <cell r="B369" t="str">
            <v>908039D</v>
          </cell>
        </row>
        <row r="370">
          <cell r="A370">
            <v>382</v>
          </cell>
          <cell r="B370" t="str">
            <v>908040D</v>
          </cell>
        </row>
        <row r="371">
          <cell r="A371">
            <v>383</v>
          </cell>
          <cell r="B371" t="str">
            <v>908041D</v>
          </cell>
        </row>
        <row r="372">
          <cell r="A372">
            <v>384</v>
          </cell>
          <cell r="B372" t="str">
            <v>907005D</v>
          </cell>
        </row>
        <row r="373">
          <cell r="A373">
            <v>385</v>
          </cell>
          <cell r="B373" t="str">
            <v>908042D</v>
          </cell>
        </row>
        <row r="374">
          <cell r="A374">
            <v>386</v>
          </cell>
          <cell r="B374" t="str">
            <v>908043D</v>
          </cell>
        </row>
        <row r="375">
          <cell r="A375">
            <v>387</v>
          </cell>
          <cell r="B375" t="str">
            <v>908044D</v>
          </cell>
        </row>
        <row r="376">
          <cell r="A376">
            <v>388</v>
          </cell>
          <cell r="B376" t="str">
            <v>908045D</v>
          </cell>
        </row>
        <row r="377">
          <cell r="A377">
            <v>389</v>
          </cell>
          <cell r="B377" t="str">
            <v>908046D</v>
          </cell>
        </row>
        <row r="378">
          <cell r="A378">
            <v>390</v>
          </cell>
          <cell r="B378" t="str">
            <v>907008D</v>
          </cell>
        </row>
        <row r="379">
          <cell r="A379">
            <v>391</v>
          </cell>
          <cell r="B379" t="str">
            <v>907018D</v>
          </cell>
        </row>
        <row r="380">
          <cell r="A380">
            <v>392</v>
          </cell>
          <cell r="B380" t="str">
            <v>908018D</v>
          </cell>
        </row>
        <row r="381">
          <cell r="A381">
            <v>393</v>
          </cell>
          <cell r="B381" t="str">
            <v>908019D</v>
          </cell>
        </row>
        <row r="382">
          <cell r="A382">
            <v>810</v>
          </cell>
          <cell r="B382" t="str">
            <v>505218D</v>
          </cell>
        </row>
        <row r="383">
          <cell r="A383">
            <v>914</v>
          </cell>
          <cell r="B383" t="str">
            <v>915914D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miellorist@gmail.com" TargetMode="External"/><Relationship Id="rId1" Type="http://schemas.openxmlformats.org/officeDocument/2006/relationships/hyperlink" Target="mailto:gabrielbijleveld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598"/>
  </sheetPr>
  <dimension ref="A1:C1000"/>
  <sheetViews>
    <sheetView topLeftCell="A31" workbookViewId="0">
      <selection activeCell="B43" sqref="B43"/>
    </sheetView>
  </sheetViews>
  <sheetFormatPr defaultColWidth="12.59765625" defaultRowHeight="15" customHeight="1" x14ac:dyDescent="0.25"/>
  <cols>
    <col min="1" max="1" width="7.59765625" customWidth="1"/>
    <col min="2" max="2" width="33.8984375" customWidth="1"/>
    <col min="3" max="3" width="10.09765625" customWidth="1"/>
    <col min="4" max="26" width="7.59765625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2" t="s">
        <v>3</v>
      </c>
      <c r="B2" s="3" t="s">
        <v>4</v>
      </c>
      <c r="C2" s="4">
        <f t="shared" ref="C2:C132" si="0">INT(A2)</f>
        <v>100</v>
      </c>
    </row>
    <row r="3" spans="1:3" ht="14.4" x14ac:dyDescent="0.3">
      <c r="A3" s="2" t="s">
        <v>5</v>
      </c>
      <c r="B3" s="3" t="s">
        <v>6</v>
      </c>
      <c r="C3" s="4">
        <f t="shared" si="0"/>
        <v>101</v>
      </c>
    </row>
    <row r="4" spans="1:3" ht="14.4" x14ac:dyDescent="0.3">
      <c r="A4" s="2" t="s">
        <v>7</v>
      </c>
      <c r="B4" s="3" t="s">
        <v>8</v>
      </c>
      <c r="C4" s="4">
        <f t="shared" si="0"/>
        <v>110</v>
      </c>
    </row>
    <row r="5" spans="1:3" ht="14.4" x14ac:dyDescent="0.3">
      <c r="A5" s="2" t="s">
        <v>9</v>
      </c>
      <c r="B5" s="3" t="s">
        <v>10</v>
      </c>
      <c r="C5" s="4">
        <f t="shared" si="0"/>
        <v>120</v>
      </c>
    </row>
    <row r="6" spans="1:3" ht="14.4" x14ac:dyDescent="0.3">
      <c r="A6" s="2" t="s">
        <v>11</v>
      </c>
      <c r="B6" s="3" t="s">
        <v>12</v>
      </c>
      <c r="C6" s="4">
        <f t="shared" si="0"/>
        <v>121</v>
      </c>
    </row>
    <row r="7" spans="1:3" ht="14.4" x14ac:dyDescent="0.3">
      <c r="A7" s="2" t="s">
        <v>13</v>
      </c>
      <c r="B7" s="3" t="s">
        <v>14</v>
      </c>
      <c r="C7" s="4">
        <f t="shared" si="0"/>
        <v>151</v>
      </c>
    </row>
    <row r="8" spans="1:3" ht="14.4" x14ac:dyDescent="0.3">
      <c r="A8" s="2" t="s">
        <v>15</v>
      </c>
      <c r="B8" s="3" t="s">
        <v>16</v>
      </c>
      <c r="C8" s="4">
        <f t="shared" si="0"/>
        <v>160</v>
      </c>
    </row>
    <row r="9" spans="1:3" ht="14.4" x14ac:dyDescent="0.3">
      <c r="A9" s="2" t="s">
        <v>17</v>
      </c>
      <c r="B9" s="3" t="s">
        <v>18</v>
      </c>
      <c r="C9" s="4">
        <f t="shared" si="0"/>
        <v>161</v>
      </c>
    </row>
    <row r="10" spans="1:3" ht="14.4" x14ac:dyDescent="0.3">
      <c r="A10" s="2" t="s">
        <v>19</v>
      </c>
      <c r="B10" s="3" t="s">
        <v>20</v>
      </c>
      <c r="C10" s="4">
        <f t="shared" si="0"/>
        <v>170</v>
      </c>
    </row>
    <row r="11" spans="1:3" ht="14.4" x14ac:dyDescent="0.3">
      <c r="A11" s="2" t="s">
        <v>21</v>
      </c>
      <c r="B11" s="3" t="s">
        <v>22</v>
      </c>
      <c r="C11" s="4">
        <f t="shared" si="0"/>
        <v>172</v>
      </c>
    </row>
    <row r="12" spans="1:3" ht="14.4" x14ac:dyDescent="0.3">
      <c r="A12" s="2" t="s">
        <v>23</v>
      </c>
      <c r="B12" s="3" t="s">
        <v>24</v>
      </c>
      <c r="C12" s="4">
        <f t="shared" si="0"/>
        <v>175</v>
      </c>
    </row>
    <row r="13" spans="1:3" ht="14.4" x14ac:dyDescent="0.3">
      <c r="A13" s="2" t="s">
        <v>25</v>
      </c>
      <c r="B13" s="3" t="s">
        <v>26</v>
      </c>
      <c r="C13" s="4">
        <f t="shared" si="0"/>
        <v>176</v>
      </c>
    </row>
    <row r="14" spans="1:3" ht="14.4" x14ac:dyDescent="0.3">
      <c r="A14" s="2" t="s">
        <v>27</v>
      </c>
      <c r="B14" s="3" t="s">
        <v>28</v>
      </c>
      <c r="C14" s="4">
        <f t="shared" si="0"/>
        <v>181</v>
      </c>
    </row>
    <row r="15" spans="1:3" ht="14.4" x14ac:dyDescent="0.3">
      <c r="A15" s="2" t="s">
        <v>29</v>
      </c>
      <c r="B15" s="3" t="s">
        <v>30</v>
      </c>
      <c r="C15" s="4">
        <f t="shared" si="0"/>
        <v>185</v>
      </c>
    </row>
    <row r="16" spans="1:3" ht="14.4" x14ac:dyDescent="0.3">
      <c r="A16" s="2" t="s">
        <v>31</v>
      </c>
      <c r="B16" s="3" t="s">
        <v>32</v>
      </c>
      <c r="C16" s="4">
        <f t="shared" si="0"/>
        <v>190</v>
      </c>
    </row>
    <row r="17" spans="1:3" ht="14.4" x14ac:dyDescent="0.3">
      <c r="A17" s="2" t="s">
        <v>33</v>
      </c>
      <c r="B17" s="3" t="s">
        <v>34</v>
      </c>
      <c r="C17" s="4">
        <f t="shared" si="0"/>
        <v>191</v>
      </c>
    </row>
    <row r="18" spans="1:3" ht="14.4" x14ac:dyDescent="0.3">
      <c r="A18" s="2" t="s">
        <v>35</v>
      </c>
      <c r="B18" s="3" t="s">
        <v>36</v>
      </c>
      <c r="C18" s="4">
        <f t="shared" si="0"/>
        <v>192</v>
      </c>
    </row>
    <row r="19" spans="1:3" ht="14.4" x14ac:dyDescent="0.3">
      <c r="A19" s="2" t="s">
        <v>37</v>
      </c>
      <c r="B19" s="3" t="s">
        <v>38</v>
      </c>
      <c r="C19" s="4">
        <f t="shared" si="0"/>
        <v>193</v>
      </c>
    </row>
    <row r="20" spans="1:3" ht="14.4" x14ac:dyDescent="0.3">
      <c r="A20" s="2" t="s">
        <v>39</v>
      </c>
      <c r="B20" s="3" t="s">
        <v>40</v>
      </c>
      <c r="C20" s="4">
        <f t="shared" si="0"/>
        <v>250</v>
      </c>
    </row>
    <row r="21" spans="1:3" ht="15.75" customHeight="1" x14ac:dyDescent="0.3">
      <c r="A21" s="2" t="s">
        <v>41</v>
      </c>
      <c r="B21" s="3" t="s">
        <v>42</v>
      </c>
      <c r="C21" s="4">
        <f t="shared" si="0"/>
        <v>700</v>
      </c>
    </row>
    <row r="22" spans="1:3" ht="15.75" customHeight="1" x14ac:dyDescent="0.3">
      <c r="A22" s="2" t="s">
        <v>43</v>
      </c>
      <c r="B22" s="3" t="s">
        <v>44</v>
      </c>
      <c r="C22" s="4">
        <f t="shared" si="0"/>
        <v>890</v>
      </c>
    </row>
    <row r="23" spans="1:3" ht="15.75" customHeight="1" x14ac:dyDescent="0.3">
      <c r="A23" s="2" t="s">
        <v>45</v>
      </c>
      <c r="B23" s="3" t="s">
        <v>46</v>
      </c>
      <c r="C23" s="4">
        <f t="shared" si="0"/>
        <v>1000</v>
      </c>
    </row>
    <row r="24" spans="1:3" ht="15.75" customHeight="1" x14ac:dyDescent="0.3">
      <c r="A24" s="2" t="s">
        <v>47</v>
      </c>
      <c r="B24" s="3" t="s">
        <v>48</v>
      </c>
      <c r="C24" s="4">
        <f t="shared" si="0"/>
        <v>1150</v>
      </c>
    </row>
    <row r="25" spans="1:3" ht="15.75" customHeight="1" x14ac:dyDescent="0.3">
      <c r="A25" s="2" t="s">
        <v>49</v>
      </c>
      <c r="B25" s="3" t="s">
        <v>50</v>
      </c>
      <c r="C25" s="4">
        <f t="shared" si="0"/>
        <v>1151</v>
      </c>
    </row>
    <row r="26" spans="1:3" ht="15.75" customHeight="1" x14ac:dyDescent="0.3">
      <c r="A26" s="2" t="s">
        <v>51</v>
      </c>
      <c r="B26" s="3" t="s">
        <v>52</v>
      </c>
      <c r="C26" s="4">
        <f t="shared" si="0"/>
        <v>1152</v>
      </c>
    </row>
    <row r="27" spans="1:3" ht="15.75" customHeight="1" x14ac:dyDescent="0.3">
      <c r="A27" s="2" t="s">
        <v>53</v>
      </c>
      <c r="B27" s="3" t="s">
        <v>54</v>
      </c>
      <c r="C27" s="4">
        <f t="shared" si="0"/>
        <v>1153</v>
      </c>
    </row>
    <row r="28" spans="1:3" ht="15.75" customHeight="1" x14ac:dyDescent="0.3">
      <c r="A28" s="2" t="s">
        <v>55</v>
      </c>
      <c r="B28" s="3" t="s">
        <v>56</v>
      </c>
      <c r="C28" s="4">
        <f t="shared" si="0"/>
        <v>1300</v>
      </c>
    </row>
    <row r="29" spans="1:3" ht="15.75" customHeight="1" x14ac:dyDescent="0.3">
      <c r="A29" s="2" t="s">
        <v>57</v>
      </c>
      <c r="B29" s="3" t="s">
        <v>58</v>
      </c>
      <c r="C29" s="4">
        <f t="shared" si="0"/>
        <v>1301</v>
      </c>
    </row>
    <row r="30" spans="1:3" ht="15.75" customHeight="1" x14ac:dyDescent="0.3">
      <c r="A30" s="2" t="s">
        <v>59</v>
      </c>
      <c r="B30" s="3" t="s">
        <v>60</v>
      </c>
      <c r="C30" s="4">
        <f t="shared" si="0"/>
        <v>1500</v>
      </c>
    </row>
    <row r="31" spans="1:3" ht="15.75" customHeight="1" x14ac:dyDescent="0.3">
      <c r="A31" s="2" t="s">
        <v>61</v>
      </c>
      <c r="B31" s="3" t="s">
        <v>62</v>
      </c>
      <c r="C31" s="4">
        <f t="shared" si="0"/>
        <v>1511</v>
      </c>
    </row>
    <row r="32" spans="1:3" ht="15.75" customHeight="1" x14ac:dyDescent="0.3">
      <c r="A32" s="2" t="s">
        <v>63</v>
      </c>
      <c r="B32" s="3" t="s">
        <v>64</v>
      </c>
      <c r="C32" s="4">
        <f t="shared" si="0"/>
        <v>1512</v>
      </c>
    </row>
    <row r="33" spans="1:3" ht="15.75" customHeight="1" x14ac:dyDescent="0.3">
      <c r="A33" s="2" t="s">
        <v>65</v>
      </c>
      <c r="B33" s="3" t="s">
        <v>66</v>
      </c>
      <c r="C33" s="4">
        <f t="shared" si="0"/>
        <v>1520</v>
      </c>
    </row>
    <row r="34" spans="1:3" ht="15.75" customHeight="1" x14ac:dyDescent="0.3">
      <c r="A34" s="2" t="s">
        <v>67</v>
      </c>
      <c r="B34" s="3" t="s">
        <v>68</v>
      </c>
      <c r="C34" s="4">
        <f t="shared" si="0"/>
        <v>1526</v>
      </c>
    </row>
    <row r="35" spans="1:3" ht="15.75" customHeight="1" x14ac:dyDescent="0.3">
      <c r="A35" s="2" t="s">
        <v>69</v>
      </c>
      <c r="B35" s="3" t="s">
        <v>70</v>
      </c>
      <c r="C35" s="4">
        <f t="shared" si="0"/>
        <v>2200</v>
      </c>
    </row>
    <row r="36" spans="1:3" ht="15.75" customHeight="1" x14ac:dyDescent="0.3">
      <c r="A36" s="2" t="s">
        <v>71</v>
      </c>
      <c r="B36" s="3" t="s">
        <v>72</v>
      </c>
      <c r="C36" s="4">
        <f t="shared" si="0"/>
        <v>2310</v>
      </c>
    </row>
    <row r="37" spans="1:3" ht="15.75" customHeight="1" x14ac:dyDescent="0.3">
      <c r="A37" s="2" t="s">
        <v>73</v>
      </c>
      <c r="B37" s="3" t="s">
        <v>74</v>
      </c>
      <c r="C37" s="4">
        <f t="shared" si="0"/>
        <v>2400</v>
      </c>
    </row>
    <row r="38" spans="1:3" ht="15.75" customHeight="1" x14ac:dyDescent="0.3">
      <c r="A38" s="2" t="s">
        <v>75</v>
      </c>
      <c r="B38" s="3" t="s">
        <v>76</v>
      </c>
      <c r="C38" s="4">
        <f t="shared" si="0"/>
        <v>2500</v>
      </c>
    </row>
    <row r="39" spans="1:3" ht="15.75" customHeight="1" x14ac:dyDescent="0.3">
      <c r="A39" s="2" t="s">
        <v>77</v>
      </c>
      <c r="B39" s="3" t="s">
        <v>78</v>
      </c>
      <c r="C39" s="4">
        <f t="shared" si="0"/>
        <v>4002</v>
      </c>
    </row>
    <row r="40" spans="1:3" ht="15.75" customHeight="1" x14ac:dyDescent="0.3">
      <c r="A40" s="2" t="s">
        <v>79</v>
      </c>
      <c r="B40" s="3" t="s">
        <v>80</v>
      </c>
      <c r="C40" s="4">
        <f t="shared" si="0"/>
        <v>4004</v>
      </c>
    </row>
    <row r="41" spans="1:3" ht="15.75" customHeight="1" x14ac:dyDescent="0.3">
      <c r="A41" s="2" t="s">
        <v>81</v>
      </c>
      <c r="B41" s="3" t="s">
        <v>82</v>
      </c>
      <c r="C41" s="4">
        <f t="shared" si="0"/>
        <v>4006</v>
      </c>
    </row>
    <row r="42" spans="1:3" ht="15.75" customHeight="1" x14ac:dyDescent="0.3">
      <c r="A42" s="2" t="s">
        <v>83</v>
      </c>
      <c r="B42" s="3" t="s">
        <v>84</v>
      </c>
      <c r="C42" s="4">
        <f t="shared" si="0"/>
        <v>4007</v>
      </c>
    </row>
    <row r="43" spans="1:3" ht="15.75" customHeight="1" x14ac:dyDescent="0.3">
      <c r="A43" s="2" t="s">
        <v>85</v>
      </c>
      <c r="B43" s="3" t="s">
        <v>86</v>
      </c>
      <c r="C43" s="4">
        <f t="shared" si="0"/>
        <v>4009</v>
      </c>
    </row>
    <row r="44" spans="1:3" ht="15.75" customHeight="1" x14ac:dyDescent="0.3">
      <c r="A44" s="2" t="s">
        <v>87</v>
      </c>
      <c r="B44" s="3" t="s">
        <v>88</v>
      </c>
      <c r="C44" s="4">
        <f t="shared" si="0"/>
        <v>4010</v>
      </c>
    </row>
    <row r="45" spans="1:3" ht="15.75" customHeight="1" x14ac:dyDescent="0.3">
      <c r="A45" s="2" t="s">
        <v>89</v>
      </c>
      <c r="B45" s="3" t="s">
        <v>90</v>
      </c>
      <c r="C45" s="4">
        <f t="shared" si="0"/>
        <v>4011</v>
      </c>
    </row>
    <row r="46" spans="1:3" ht="15.75" customHeight="1" x14ac:dyDescent="0.3">
      <c r="A46" s="2" t="s">
        <v>91</v>
      </c>
      <c r="B46" s="3" t="s">
        <v>92</v>
      </c>
      <c r="C46" s="4">
        <f t="shared" si="0"/>
        <v>4012</v>
      </c>
    </row>
    <row r="47" spans="1:3" ht="15.75" customHeight="1" x14ac:dyDescent="0.3">
      <c r="A47" s="2" t="s">
        <v>93</v>
      </c>
      <c r="B47" s="3" t="s">
        <v>94</v>
      </c>
      <c r="C47" s="4">
        <f t="shared" si="0"/>
        <v>4013</v>
      </c>
    </row>
    <row r="48" spans="1:3" ht="15.75" customHeight="1" x14ac:dyDescent="0.3">
      <c r="A48" s="2" t="s">
        <v>95</v>
      </c>
      <c r="B48" s="3" t="s">
        <v>96</v>
      </c>
      <c r="C48" s="4">
        <f t="shared" si="0"/>
        <v>4014</v>
      </c>
    </row>
    <row r="49" spans="1:3" ht="15.75" customHeight="1" x14ac:dyDescent="0.3">
      <c r="A49" s="2" t="s">
        <v>97</v>
      </c>
      <c r="B49" s="3" t="s">
        <v>98</v>
      </c>
      <c r="C49" s="4">
        <f t="shared" si="0"/>
        <v>4018</v>
      </c>
    </row>
    <row r="50" spans="1:3" ht="15.75" customHeight="1" x14ac:dyDescent="0.3">
      <c r="A50" s="2" t="s">
        <v>99</v>
      </c>
      <c r="B50" s="3" t="s">
        <v>100</v>
      </c>
      <c r="C50" s="4">
        <f t="shared" si="0"/>
        <v>4019</v>
      </c>
    </row>
    <row r="51" spans="1:3" ht="15.75" customHeight="1" x14ac:dyDescent="0.3">
      <c r="A51" s="2" t="s">
        <v>101</v>
      </c>
      <c r="B51" s="3" t="s">
        <v>102</v>
      </c>
      <c r="C51" s="4">
        <f t="shared" si="0"/>
        <v>4020</v>
      </c>
    </row>
    <row r="52" spans="1:3" ht="15.75" customHeight="1" x14ac:dyDescent="0.3">
      <c r="A52" s="2" t="s">
        <v>103</v>
      </c>
      <c r="B52" s="3" t="s">
        <v>104</v>
      </c>
      <c r="C52" s="4">
        <f t="shared" si="0"/>
        <v>4021</v>
      </c>
    </row>
    <row r="53" spans="1:3" ht="15.75" customHeight="1" x14ac:dyDescent="0.3">
      <c r="A53" s="2" t="s">
        <v>105</v>
      </c>
      <c r="B53" s="3" t="s">
        <v>106</v>
      </c>
      <c r="C53" s="4">
        <f t="shared" si="0"/>
        <v>4023</v>
      </c>
    </row>
    <row r="54" spans="1:3" ht="15.75" customHeight="1" x14ac:dyDescent="0.3">
      <c r="A54" s="2" t="s">
        <v>107</v>
      </c>
      <c r="B54" s="3" t="s">
        <v>108</v>
      </c>
      <c r="C54" s="4">
        <f t="shared" si="0"/>
        <v>4027</v>
      </c>
    </row>
    <row r="55" spans="1:3" ht="15.75" customHeight="1" x14ac:dyDescent="0.3">
      <c r="A55" s="2" t="s">
        <v>109</v>
      </c>
      <c r="B55" s="3" t="s">
        <v>110</v>
      </c>
      <c r="C55" s="4">
        <f t="shared" si="0"/>
        <v>4028</v>
      </c>
    </row>
    <row r="56" spans="1:3" ht="15.75" customHeight="1" x14ac:dyDescent="0.3">
      <c r="A56" s="2" t="s">
        <v>111</v>
      </c>
      <c r="B56" s="3" t="s">
        <v>112</v>
      </c>
      <c r="C56" s="4">
        <f t="shared" si="0"/>
        <v>4029</v>
      </c>
    </row>
    <row r="57" spans="1:3" ht="15.75" customHeight="1" x14ac:dyDescent="0.3">
      <c r="A57" s="2" t="s">
        <v>113</v>
      </c>
      <c r="B57" s="3" t="s">
        <v>114</v>
      </c>
      <c r="C57" s="4">
        <f t="shared" si="0"/>
        <v>4087</v>
      </c>
    </row>
    <row r="58" spans="1:3" ht="15.75" customHeight="1" x14ac:dyDescent="0.3">
      <c r="A58" s="2" t="s">
        <v>115</v>
      </c>
      <c r="B58" s="3" t="s">
        <v>116</v>
      </c>
      <c r="C58" s="4">
        <f t="shared" si="0"/>
        <v>4101</v>
      </c>
    </row>
    <row r="59" spans="1:3" ht="15.75" customHeight="1" x14ac:dyDescent="0.3">
      <c r="A59" s="2" t="s">
        <v>117</v>
      </c>
      <c r="B59" s="3" t="s">
        <v>118</v>
      </c>
      <c r="C59" s="4">
        <f t="shared" si="0"/>
        <v>4102</v>
      </c>
    </row>
    <row r="60" spans="1:3" ht="15.75" customHeight="1" x14ac:dyDescent="0.3">
      <c r="A60" s="2" t="s">
        <v>119</v>
      </c>
      <c r="B60" s="3" t="s">
        <v>120</v>
      </c>
      <c r="C60" s="4">
        <f t="shared" si="0"/>
        <v>4103</v>
      </c>
    </row>
    <row r="61" spans="1:3" ht="15.75" customHeight="1" x14ac:dyDescent="0.3">
      <c r="A61" s="2" t="s">
        <v>121</v>
      </c>
      <c r="B61" s="3" t="s">
        <v>122</v>
      </c>
      <c r="C61" s="4">
        <f t="shared" si="0"/>
        <v>4104</v>
      </c>
    </row>
    <row r="62" spans="1:3" ht="15.75" customHeight="1" x14ac:dyDescent="0.3">
      <c r="A62" s="2" t="s">
        <v>123</v>
      </c>
      <c r="B62" s="3" t="s">
        <v>124</v>
      </c>
      <c r="C62" s="4">
        <f t="shared" si="0"/>
        <v>4195</v>
      </c>
    </row>
    <row r="63" spans="1:3" ht="15.75" customHeight="1" x14ac:dyDescent="0.3">
      <c r="A63" s="2" t="s">
        <v>125</v>
      </c>
      <c r="B63" s="3" t="s">
        <v>126</v>
      </c>
      <c r="C63" s="4">
        <f t="shared" si="0"/>
        <v>4199</v>
      </c>
    </row>
    <row r="64" spans="1:3" ht="15.75" customHeight="1" x14ac:dyDescent="0.3">
      <c r="A64" s="2" t="s">
        <v>127</v>
      </c>
      <c r="B64" s="3" t="s">
        <v>128</v>
      </c>
      <c r="C64" s="4">
        <f t="shared" si="0"/>
        <v>4201</v>
      </c>
    </row>
    <row r="65" spans="1:3" ht="15.75" customHeight="1" x14ac:dyDescent="0.3">
      <c r="A65" s="2" t="s">
        <v>129</v>
      </c>
      <c r="B65" s="3" t="s">
        <v>130</v>
      </c>
      <c r="C65" s="4">
        <f t="shared" si="0"/>
        <v>4251</v>
      </c>
    </row>
    <row r="66" spans="1:3" ht="15.75" customHeight="1" x14ac:dyDescent="0.3">
      <c r="A66" s="2" t="s">
        <v>131</v>
      </c>
      <c r="B66" s="3" t="s">
        <v>132</v>
      </c>
      <c r="C66" s="4">
        <f t="shared" si="0"/>
        <v>4260</v>
      </c>
    </row>
    <row r="67" spans="1:3" ht="15.75" customHeight="1" x14ac:dyDescent="0.3">
      <c r="A67" s="2" t="s">
        <v>133</v>
      </c>
      <c r="B67" s="3" t="s">
        <v>134</v>
      </c>
      <c r="C67" s="4">
        <f t="shared" si="0"/>
        <v>4261</v>
      </c>
    </row>
    <row r="68" spans="1:3" ht="15.75" customHeight="1" x14ac:dyDescent="0.3">
      <c r="A68" s="2" t="s">
        <v>135</v>
      </c>
      <c r="B68" s="3" t="s">
        <v>136</v>
      </c>
      <c r="C68" s="4">
        <f t="shared" si="0"/>
        <v>4270</v>
      </c>
    </row>
    <row r="69" spans="1:3" ht="15.75" customHeight="1" x14ac:dyDescent="0.3">
      <c r="A69" s="2" t="s">
        <v>137</v>
      </c>
      <c r="B69" s="3" t="s">
        <v>138</v>
      </c>
      <c r="C69" s="4">
        <f t="shared" si="0"/>
        <v>4272</v>
      </c>
    </row>
    <row r="70" spans="1:3" ht="15.75" customHeight="1" x14ac:dyDescent="0.3">
      <c r="A70" s="2" t="s">
        <v>139</v>
      </c>
      <c r="B70" s="3" t="s">
        <v>140</v>
      </c>
      <c r="C70" s="4">
        <f t="shared" si="0"/>
        <v>4275</v>
      </c>
    </row>
    <row r="71" spans="1:3" ht="15.75" customHeight="1" x14ac:dyDescent="0.3">
      <c r="A71" s="2" t="s">
        <v>141</v>
      </c>
      <c r="B71" s="3" t="s">
        <v>142</v>
      </c>
      <c r="C71" s="4">
        <f t="shared" si="0"/>
        <v>4281</v>
      </c>
    </row>
    <row r="72" spans="1:3" ht="15.75" customHeight="1" x14ac:dyDescent="0.3">
      <c r="A72" s="2" t="s">
        <v>143</v>
      </c>
      <c r="B72" s="3" t="s">
        <v>144</v>
      </c>
      <c r="C72" s="4">
        <f t="shared" si="0"/>
        <v>4285</v>
      </c>
    </row>
    <row r="73" spans="1:3" ht="15.75" customHeight="1" x14ac:dyDescent="0.3">
      <c r="A73" s="2" t="s">
        <v>145</v>
      </c>
      <c r="B73" s="3" t="s">
        <v>146</v>
      </c>
      <c r="C73" s="4">
        <f t="shared" si="0"/>
        <v>4291</v>
      </c>
    </row>
    <row r="74" spans="1:3" ht="15.75" customHeight="1" x14ac:dyDescent="0.3">
      <c r="A74" s="2" t="s">
        <v>147</v>
      </c>
      <c r="B74" s="3" t="s">
        <v>148</v>
      </c>
      <c r="C74" s="4">
        <f t="shared" si="0"/>
        <v>4295</v>
      </c>
    </row>
    <row r="75" spans="1:3" ht="15.75" customHeight="1" x14ac:dyDescent="0.3">
      <c r="A75" s="2" t="s">
        <v>149</v>
      </c>
      <c r="B75" s="3" t="s">
        <v>150</v>
      </c>
      <c r="C75" s="4">
        <f t="shared" si="0"/>
        <v>4301</v>
      </c>
    </row>
    <row r="76" spans="1:3" ht="15.75" customHeight="1" x14ac:dyDescent="0.3">
      <c r="A76" s="2" t="s">
        <v>151</v>
      </c>
      <c r="B76" s="3" t="s">
        <v>152</v>
      </c>
      <c r="C76" s="4">
        <f t="shared" si="0"/>
        <v>5005</v>
      </c>
    </row>
    <row r="77" spans="1:3" ht="15.75" customHeight="1" x14ac:dyDescent="0.3">
      <c r="A77" s="2" t="s">
        <v>153</v>
      </c>
      <c r="B77" s="3" t="s">
        <v>154</v>
      </c>
      <c r="C77" s="4">
        <f t="shared" si="0"/>
        <v>5010</v>
      </c>
    </row>
    <row r="78" spans="1:3" ht="15.75" customHeight="1" x14ac:dyDescent="0.3">
      <c r="A78" s="2" t="s">
        <v>155</v>
      </c>
      <c r="B78" s="3" t="s">
        <v>156</v>
      </c>
      <c r="C78" s="4">
        <f t="shared" si="0"/>
        <v>5015</v>
      </c>
    </row>
    <row r="79" spans="1:3" ht="15.75" customHeight="1" x14ac:dyDescent="0.3">
      <c r="A79" s="2" t="s">
        <v>157</v>
      </c>
      <c r="B79" s="3" t="s">
        <v>158</v>
      </c>
      <c r="C79" s="4">
        <f t="shared" si="0"/>
        <v>5020</v>
      </c>
    </row>
    <row r="80" spans="1:3" ht="15.75" customHeight="1" x14ac:dyDescent="0.3">
      <c r="A80" s="2" t="s">
        <v>159</v>
      </c>
      <c r="B80" s="3" t="s">
        <v>160</v>
      </c>
      <c r="C80" s="4">
        <f t="shared" si="0"/>
        <v>5030</v>
      </c>
    </row>
    <row r="81" spans="1:3" ht="15.75" customHeight="1" x14ac:dyDescent="0.3">
      <c r="A81" s="2" t="s">
        <v>161</v>
      </c>
      <c r="B81" s="3" t="s">
        <v>162</v>
      </c>
      <c r="C81" s="4">
        <f t="shared" si="0"/>
        <v>5065</v>
      </c>
    </row>
    <row r="82" spans="1:3" ht="15.75" customHeight="1" x14ac:dyDescent="0.3">
      <c r="A82" s="2" t="s">
        <v>163</v>
      </c>
      <c r="B82" s="3" t="s">
        <v>164</v>
      </c>
      <c r="C82" s="4">
        <f t="shared" si="0"/>
        <v>5067</v>
      </c>
    </row>
    <row r="83" spans="1:3" ht="15.75" customHeight="1" x14ac:dyDescent="0.3">
      <c r="A83" s="2" t="s">
        <v>165</v>
      </c>
      <c r="B83" s="3" t="s">
        <v>166</v>
      </c>
      <c r="C83" s="4">
        <f t="shared" si="0"/>
        <v>5099</v>
      </c>
    </row>
    <row r="84" spans="1:3" ht="15.75" customHeight="1" x14ac:dyDescent="0.3">
      <c r="A84" s="2" t="s">
        <v>167</v>
      </c>
      <c r="B84" s="3" t="s">
        <v>168</v>
      </c>
      <c r="C84" s="4">
        <f t="shared" si="0"/>
        <v>5100</v>
      </c>
    </row>
    <row r="85" spans="1:3" ht="15.75" customHeight="1" x14ac:dyDescent="0.3">
      <c r="A85" s="2" t="s">
        <v>169</v>
      </c>
      <c r="B85" s="3" t="s">
        <v>170</v>
      </c>
      <c r="C85" s="4">
        <f t="shared" si="0"/>
        <v>5105</v>
      </c>
    </row>
    <row r="86" spans="1:3" ht="15.75" customHeight="1" x14ac:dyDescent="0.3">
      <c r="A86" s="2" t="s">
        <v>171</v>
      </c>
      <c r="B86" s="3" t="s">
        <v>172</v>
      </c>
      <c r="C86" s="4">
        <f t="shared" si="0"/>
        <v>5110</v>
      </c>
    </row>
    <row r="87" spans="1:3" ht="15.75" customHeight="1" x14ac:dyDescent="0.3">
      <c r="A87" s="2" t="s">
        <v>173</v>
      </c>
      <c r="B87" s="3" t="s">
        <v>174</v>
      </c>
      <c r="C87" s="4">
        <f t="shared" si="0"/>
        <v>5111</v>
      </c>
    </row>
    <row r="88" spans="1:3" ht="15.75" customHeight="1" x14ac:dyDescent="0.3">
      <c r="A88" s="2" t="s">
        <v>175</v>
      </c>
      <c r="B88" s="3" t="s">
        <v>176</v>
      </c>
      <c r="C88" s="4">
        <f t="shared" si="0"/>
        <v>5119</v>
      </c>
    </row>
    <row r="89" spans="1:3" ht="15.75" customHeight="1" x14ac:dyDescent="0.3">
      <c r="A89" s="2" t="s">
        <v>177</v>
      </c>
      <c r="B89" s="3" t="s">
        <v>178</v>
      </c>
      <c r="C89" s="4">
        <f t="shared" si="0"/>
        <v>5120</v>
      </c>
    </row>
    <row r="90" spans="1:3" ht="15.75" customHeight="1" x14ac:dyDescent="0.3">
      <c r="A90" s="2" t="s">
        <v>179</v>
      </c>
      <c r="B90" s="3" t="s">
        <v>180</v>
      </c>
      <c r="C90" s="4">
        <f t="shared" si="0"/>
        <v>5121</v>
      </c>
    </row>
    <row r="91" spans="1:3" ht="15.75" customHeight="1" x14ac:dyDescent="0.3">
      <c r="A91" s="2" t="s">
        <v>181</v>
      </c>
      <c r="B91" s="3" t="s">
        <v>182</v>
      </c>
      <c r="C91" s="4">
        <f t="shared" si="0"/>
        <v>5130</v>
      </c>
    </row>
    <row r="92" spans="1:3" ht="15.75" customHeight="1" x14ac:dyDescent="0.3">
      <c r="A92" s="2" t="s">
        <v>183</v>
      </c>
      <c r="B92" s="3" t="s">
        <v>184</v>
      </c>
      <c r="C92" s="4">
        <f t="shared" si="0"/>
        <v>5150</v>
      </c>
    </row>
    <row r="93" spans="1:3" ht="15.75" customHeight="1" x14ac:dyDescent="0.3">
      <c r="A93" s="2" t="s">
        <v>185</v>
      </c>
      <c r="B93" s="3" t="s">
        <v>186</v>
      </c>
      <c r="C93" s="4">
        <f t="shared" si="0"/>
        <v>5180</v>
      </c>
    </row>
    <row r="94" spans="1:3" ht="15.75" customHeight="1" x14ac:dyDescent="0.3">
      <c r="A94" s="2" t="s">
        <v>187</v>
      </c>
      <c r="B94" s="3" t="s">
        <v>188</v>
      </c>
      <c r="C94" s="4">
        <f t="shared" si="0"/>
        <v>5210</v>
      </c>
    </row>
    <row r="95" spans="1:3" ht="15.75" customHeight="1" x14ac:dyDescent="0.3">
      <c r="A95" s="2" t="s">
        <v>189</v>
      </c>
      <c r="B95" s="3" t="s">
        <v>190</v>
      </c>
      <c r="C95" s="4">
        <f t="shared" si="0"/>
        <v>5221</v>
      </c>
    </row>
    <row r="96" spans="1:3" ht="15.75" customHeight="1" x14ac:dyDescent="0.3">
      <c r="A96" s="2" t="s">
        <v>191</v>
      </c>
      <c r="B96" s="3" t="s">
        <v>192</v>
      </c>
      <c r="C96" s="4">
        <f t="shared" si="0"/>
        <v>5230</v>
      </c>
    </row>
    <row r="97" spans="1:3" ht="15.75" customHeight="1" x14ac:dyDescent="0.3">
      <c r="A97" s="2" t="s">
        <v>193</v>
      </c>
      <c r="B97" s="3" t="s">
        <v>194</v>
      </c>
      <c r="C97" s="4">
        <f t="shared" si="0"/>
        <v>6000</v>
      </c>
    </row>
    <row r="98" spans="1:3" ht="15.75" customHeight="1" x14ac:dyDescent="0.3">
      <c r="A98" s="2" t="s">
        <v>195</v>
      </c>
      <c r="B98" s="3" t="s">
        <v>196</v>
      </c>
      <c r="C98" s="4">
        <f t="shared" si="0"/>
        <v>6021</v>
      </c>
    </row>
    <row r="99" spans="1:3" ht="15.75" customHeight="1" x14ac:dyDescent="0.3">
      <c r="A99" s="2" t="s">
        <v>197</v>
      </c>
      <c r="B99" s="3" t="s">
        <v>198</v>
      </c>
      <c r="C99" s="4">
        <f t="shared" si="0"/>
        <v>6040</v>
      </c>
    </row>
    <row r="100" spans="1:3" ht="15.75" customHeight="1" x14ac:dyDescent="0.3">
      <c r="A100" s="2" t="s">
        <v>199</v>
      </c>
      <c r="B100" s="3" t="s">
        <v>200</v>
      </c>
      <c r="C100" s="4">
        <f t="shared" si="0"/>
        <v>6100</v>
      </c>
    </row>
    <row r="101" spans="1:3" ht="15.75" customHeight="1" x14ac:dyDescent="0.3">
      <c r="A101" s="2" t="s">
        <v>201</v>
      </c>
      <c r="B101" s="3" t="s">
        <v>202</v>
      </c>
      <c r="C101" s="4">
        <f t="shared" si="0"/>
        <v>8001</v>
      </c>
    </row>
    <row r="102" spans="1:3" ht="15.75" customHeight="1" x14ac:dyDescent="0.3">
      <c r="A102" s="2" t="s">
        <v>203</v>
      </c>
      <c r="B102" s="3" t="s">
        <v>204</v>
      </c>
      <c r="C102" s="4">
        <f t="shared" si="0"/>
        <v>8002</v>
      </c>
    </row>
    <row r="103" spans="1:3" ht="15.75" customHeight="1" x14ac:dyDescent="0.3">
      <c r="A103" s="2" t="s">
        <v>205</v>
      </c>
      <c r="B103" s="3" t="s">
        <v>206</v>
      </c>
      <c r="C103" s="4">
        <f t="shared" si="0"/>
        <v>8004</v>
      </c>
    </row>
    <row r="104" spans="1:3" ht="15.75" customHeight="1" x14ac:dyDescent="0.3">
      <c r="A104" s="2" t="s">
        <v>207</v>
      </c>
      <c r="B104" s="3" t="s">
        <v>208</v>
      </c>
      <c r="C104" s="4">
        <f t="shared" si="0"/>
        <v>8007</v>
      </c>
    </row>
    <row r="105" spans="1:3" ht="15.75" customHeight="1" x14ac:dyDescent="0.3">
      <c r="A105" s="2" t="s">
        <v>209</v>
      </c>
      <c r="B105" s="3" t="s">
        <v>210</v>
      </c>
      <c r="C105" s="4">
        <f t="shared" si="0"/>
        <v>8009</v>
      </c>
    </row>
    <row r="106" spans="1:3" ht="15.75" customHeight="1" x14ac:dyDescent="0.3">
      <c r="A106" s="2" t="s">
        <v>211</v>
      </c>
      <c r="B106" s="3" t="s">
        <v>212</v>
      </c>
      <c r="C106" s="4">
        <f t="shared" si="0"/>
        <v>8010</v>
      </c>
    </row>
    <row r="107" spans="1:3" ht="15.75" customHeight="1" x14ac:dyDescent="0.3">
      <c r="A107" s="2" t="s">
        <v>213</v>
      </c>
      <c r="B107" s="3" t="s">
        <v>214</v>
      </c>
      <c r="C107" s="4">
        <f t="shared" si="0"/>
        <v>8011</v>
      </c>
    </row>
    <row r="108" spans="1:3" ht="15.75" customHeight="1" x14ac:dyDescent="0.3">
      <c r="A108" s="2" t="s">
        <v>215</v>
      </c>
      <c r="B108" s="3" t="s">
        <v>216</v>
      </c>
      <c r="C108" s="4">
        <f t="shared" si="0"/>
        <v>8012</v>
      </c>
    </row>
    <row r="109" spans="1:3" ht="15.75" customHeight="1" x14ac:dyDescent="0.3">
      <c r="A109" s="2" t="s">
        <v>217</v>
      </c>
      <c r="B109" s="3" t="s">
        <v>218</v>
      </c>
      <c r="C109" s="4">
        <f t="shared" si="0"/>
        <v>8013</v>
      </c>
    </row>
    <row r="110" spans="1:3" ht="15.75" customHeight="1" x14ac:dyDescent="0.3">
      <c r="A110" s="2" t="s">
        <v>219</v>
      </c>
      <c r="B110" s="3" t="s">
        <v>220</v>
      </c>
      <c r="C110" s="4">
        <f t="shared" si="0"/>
        <v>8014</v>
      </c>
    </row>
    <row r="111" spans="1:3" ht="15.75" customHeight="1" x14ac:dyDescent="0.3">
      <c r="A111" s="2" t="s">
        <v>221</v>
      </c>
      <c r="B111" s="3" t="s">
        <v>222</v>
      </c>
      <c r="C111" s="4">
        <f t="shared" si="0"/>
        <v>8018</v>
      </c>
    </row>
    <row r="112" spans="1:3" ht="15.75" customHeight="1" x14ac:dyDescent="0.3">
      <c r="A112" s="2" t="s">
        <v>223</v>
      </c>
      <c r="B112" s="3" t="s">
        <v>224</v>
      </c>
      <c r="C112" s="4">
        <f t="shared" si="0"/>
        <v>8019</v>
      </c>
    </row>
    <row r="113" spans="1:3" ht="15.75" customHeight="1" x14ac:dyDescent="0.3">
      <c r="A113" s="2" t="s">
        <v>225</v>
      </c>
      <c r="B113" s="3" t="s">
        <v>226</v>
      </c>
      <c r="C113" s="4">
        <f t="shared" si="0"/>
        <v>8020</v>
      </c>
    </row>
    <row r="114" spans="1:3" ht="15.75" customHeight="1" x14ac:dyDescent="0.3">
      <c r="A114" s="2" t="s">
        <v>227</v>
      </c>
      <c r="B114" s="3" t="s">
        <v>228</v>
      </c>
      <c r="C114" s="4">
        <f t="shared" si="0"/>
        <v>8021</v>
      </c>
    </row>
    <row r="115" spans="1:3" ht="15.75" customHeight="1" x14ac:dyDescent="0.3">
      <c r="A115" s="2" t="s">
        <v>229</v>
      </c>
      <c r="B115" s="3" t="s">
        <v>230</v>
      </c>
      <c r="C115" s="4">
        <f t="shared" si="0"/>
        <v>8027</v>
      </c>
    </row>
    <row r="116" spans="1:3" ht="15.75" customHeight="1" x14ac:dyDescent="0.3">
      <c r="A116" s="2" t="s">
        <v>231</v>
      </c>
      <c r="B116" s="3" t="s">
        <v>232</v>
      </c>
      <c r="C116" s="4">
        <f t="shared" si="0"/>
        <v>8028</v>
      </c>
    </row>
    <row r="117" spans="1:3" ht="15.75" customHeight="1" x14ac:dyDescent="0.3">
      <c r="A117" s="2" t="s">
        <v>233</v>
      </c>
      <c r="B117" s="3" t="s">
        <v>234</v>
      </c>
      <c r="C117" s="4">
        <f t="shared" si="0"/>
        <v>8029</v>
      </c>
    </row>
    <row r="118" spans="1:3" ht="15.75" customHeight="1" x14ac:dyDescent="0.3">
      <c r="A118" s="2" t="s">
        <v>235</v>
      </c>
      <c r="B118" s="3" t="s">
        <v>236</v>
      </c>
      <c r="C118" s="4">
        <f t="shared" si="0"/>
        <v>8087</v>
      </c>
    </row>
    <row r="119" spans="1:3" ht="15.75" customHeight="1" x14ac:dyDescent="0.3">
      <c r="A119" s="2" t="s">
        <v>237</v>
      </c>
      <c r="B119" s="3" t="s">
        <v>238</v>
      </c>
      <c r="C119" s="4">
        <f t="shared" si="0"/>
        <v>8195</v>
      </c>
    </row>
    <row r="120" spans="1:3" ht="15.75" customHeight="1" x14ac:dyDescent="0.3">
      <c r="A120" s="2" t="s">
        <v>239</v>
      </c>
      <c r="B120" s="3" t="s">
        <v>240</v>
      </c>
      <c r="C120" s="4">
        <f t="shared" si="0"/>
        <v>8201</v>
      </c>
    </row>
    <row r="121" spans="1:3" ht="15.75" customHeight="1" x14ac:dyDescent="0.3">
      <c r="A121" s="2" t="s">
        <v>241</v>
      </c>
      <c r="B121" s="3" t="s">
        <v>242</v>
      </c>
      <c r="C121" s="4">
        <f t="shared" si="0"/>
        <v>8251</v>
      </c>
    </row>
    <row r="122" spans="1:3" ht="15.75" customHeight="1" x14ac:dyDescent="0.3">
      <c r="A122" s="2" t="s">
        <v>243</v>
      </c>
      <c r="B122" s="3" t="s">
        <v>244</v>
      </c>
      <c r="C122" s="4">
        <f t="shared" si="0"/>
        <v>8260</v>
      </c>
    </row>
    <row r="123" spans="1:3" ht="15.75" customHeight="1" x14ac:dyDescent="0.3">
      <c r="A123" s="2" t="s">
        <v>245</v>
      </c>
      <c r="B123" s="3" t="s">
        <v>246</v>
      </c>
      <c r="C123" s="4">
        <f t="shared" si="0"/>
        <v>8261</v>
      </c>
    </row>
    <row r="124" spans="1:3" ht="15.75" customHeight="1" x14ac:dyDescent="0.3">
      <c r="A124" s="2" t="s">
        <v>247</v>
      </c>
      <c r="B124" s="3" t="s">
        <v>248</v>
      </c>
      <c r="C124" s="4">
        <f t="shared" si="0"/>
        <v>8270</v>
      </c>
    </row>
    <row r="125" spans="1:3" ht="15.75" customHeight="1" x14ac:dyDescent="0.3">
      <c r="A125" s="2" t="s">
        <v>249</v>
      </c>
      <c r="B125" s="3" t="s">
        <v>250</v>
      </c>
      <c r="C125" s="4">
        <f t="shared" si="0"/>
        <v>8272</v>
      </c>
    </row>
    <row r="126" spans="1:3" ht="15.75" customHeight="1" x14ac:dyDescent="0.3">
      <c r="A126" s="2" t="s">
        <v>251</v>
      </c>
      <c r="B126" s="3" t="s">
        <v>252</v>
      </c>
      <c r="C126" s="4">
        <f t="shared" si="0"/>
        <v>8275</v>
      </c>
    </row>
    <row r="127" spans="1:3" ht="15.75" customHeight="1" x14ac:dyDescent="0.3">
      <c r="A127" s="2" t="s">
        <v>253</v>
      </c>
      <c r="B127" s="3" t="s">
        <v>254</v>
      </c>
      <c r="C127" s="4">
        <f t="shared" si="0"/>
        <v>8281</v>
      </c>
    </row>
    <row r="128" spans="1:3" ht="15.75" customHeight="1" x14ac:dyDescent="0.3">
      <c r="A128" s="2" t="s">
        <v>255</v>
      </c>
      <c r="B128" s="3" t="s">
        <v>256</v>
      </c>
      <c r="C128" s="4">
        <f t="shared" si="0"/>
        <v>8285</v>
      </c>
    </row>
    <row r="129" spans="1:3" ht="15.75" customHeight="1" x14ac:dyDescent="0.3">
      <c r="A129" s="2" t="s">
        <v>257</v>
      </c>
      <c r="B129" s="3" t="s">
        <v>258</v>
      </c>
      <c r="C129" s="4">
        <f t="shared" si="0"/>
        <v>8290</v>
      </c>
    </row>
    <row r="130" spans="1:3" ht="15.75" customHeight="1" x14ac:dyDescent="0.3">
      <c r="A130" s="2" t="s">
        <v>259</v>
      </c>
      <c r="B130" s="3" t="s">
        <v>260</v>
      </c>
      <c r="C130" s="4">
        <f t="shared" si="0"/>
        <v>8291</v>
      </c>
    </row>
    <row r="131" spans="1:3" ht="15.75" customHeight="1" x14ac:dyDescent="0.3">
      <c r="A131" s="2" t="s">
        <v>261</v>
      </c>
      <c r="B131" s="3" t="s">
        <v>262</v>
      </c>
      <c r="C131" s="4">
        <f t="shared" si="0"/>
        <v>8295</v>
      </c>
    </row>
    <row r="132" spans="1:3" ht="15.75" customHeight="1" x14ac:dyDescent="0.3">
      <c r="A132" s="2" t="s">
        <v>263</v>
      </c>
      <c r="B132" s="3" t="s">
        <v>264</v>
      </c>
      <c r="C132" s="4">
        <f t="shared" si="0"/>
        <v>8301</v>
      </c>
    </row>
    <row r="133" spans="1:3" ht="15.75" customHeight="1" x14ac:dyDescent="0.25"/>
    <row r="134" spans="1:3" ht="15.75" customHeight="1" x14ac:dyDescent="0.25"/>
    <row r="135" spans="1:3" ht="15.75" customHeight="1" x14ac:dyDescent="0.25"/>
    <row r="136" spans="1:3" ht="15.75" customHeight="1" x14ac:dyDescent="0.25"/>
    <row r="137" spans="1:3" ht="15.75" customHeight="1" x14ac:dyDescent="0.25"/>
    <row r="138" spans="1:3" ht="15.75" customHeight="1" x14ac:dyDescent="0.25"/>
    <row r="139" spans="1:3" ht="15.75" customHeight="1" x14ac:dyDescent="0.25"/>
    <row r="140" spans="1:3" ht="15.75" customHeight="1" x14ac:dyDescent="0.25"/>
    <row r="141" spans="1:3" ht="15.75" customHeight="1" x14ac:dyDescent="0.25"/>
    <row r="142" spans="1:3" ht="15.75" customHeight="1" x14ac:dyDescent="0.25"/>
    <row r="143" spans="1:3" ht="15.75" customHeight="1" x14ac:dyDescent="0.25"/>
    <row r="144" spans="1:3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E598"/>
  </sheetPr>
  <dimension ref="A1:Z1000"/>
  <sheetViews>
    <sheetView tabSelected="1" topLeftCell="B330" zoomScale="115" zoomScaleNormal="115" workbookViewId="0">
      <selection activeCell="F340" sqref="F340:F425"/>
    </sheetView>
  </sheetViews>
  <sheetFormatPr defaultColWidth="12.59765625" defaultRowHeight="15" customHeight="1" x14ac:dyDescent="0.25"/>
  <cols>
    <col min="1" max="1" width="9.69921875" customWidth="1"/>
    <col min="2" max="2" width="18.09765625" customWidth="1"/>
    <col min="3" max="26" width="7.59765625" customWidth="1"/>
  </cols>
  <sheetData>
    <row r="1" spans="1:26" ht="14.4" x14ac:dyDescent="0.3">
      <c r="A1" s="5" t="s">
        <v>265</v>
      </c>
      <c r="B1" s="6" t="s">
        <v>266</v>
      </c>
      <c r="C1" s="6" t="s">
        <v>267</v>
      </c>
      <c r="D1" s="6" t="s">
        <v>268</v>
      </c>
      <c r="E1" s="6" t="s">
        <v>269</v>
      </c>
      <c r="F1" s="6" t="s">
        <v>270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4" x14ac:dyDescent="0.3">
      <c r="A2" s="8">
        <v>3</v>
      </c>
      <c r="B2" s="9" t="s">
        <v>271</v>
      </c>
      <c r="C2" s="10" t="s">
        <v>272</v>
      </c>
      <c r="D2" s="9" t="s">
        <v>273</v>
      </c>
      <c r="E2" s="11">
        <v>1981</v>
      </c>
      <c r="F2" s="12" t="str">
        <f t="array" ref="F2">IF(A2="","",IFERROR(INDEX(deb_specials!$B:$B,MATCH($A2,deb_specials!$A:$A,0)),"9"&amp;RIGHT(E2,2)&amp;TEXT(RIGHT(A2,3),"000")&amp;"D"))</f>
        <v>100136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4" x14ac:dyDescent="0.3">
      <c r="A3" s="8">
        <v>4</v>
      </c>
      <c r="B3" s="9" t="s">
        <v>274</v>
      </c>
      <c r="C3" s="9" t="s">
        <v>275</v>
      </c>
      <c r="D3" s="9" t="s">
        <v>276</v>
      </c>
      <c r="E3" s="11">
        <v>1981</v>
      </c>
      <c r="F3" s="12" t="str">
        <f t="array" ref="F3">IF(A3="","",IFERROR(INDEX(deb_specials!$B:$B,MATCH($A3,deb_specials!$A:$A,0)),"9"&amp;RIGHT(E3,2)&amp;TEXT(RIGHT(A3,3),"000")&amp;"D"))</f>
        <v>100170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4" x14ac:dyDescent="0.3">
      <c r="A4" s="8">
        <v>5</v>
      </c>
      <c r="B4" s="9" t="s">
        <v>277</v>
      </c>
      <c r="C4" s="9" t="s">
        <v>273</v>
      </c>
      <c r="D4" s="9" t="s">
        <v>273</v>
      </c>
      <c r="E4" s="11">
        <v>1981</v>
      </c>
      <c r="F4" s="12" t="str">
        <f t="array" ref="F4">IF(A4="","",IFERROR(INDEX(deb_specials!$B:$B,MATCH($A4,deb_specials!$A:$A,0)),"9"&amp;RIGHT(E4,2)&amp;TEXT(RIGHT(A4,3),"000")&amp;"D"))</f>
        <v>100191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4" x14ac:dyDescent="0.3">
      <c r="A5" s="8">
        <v>6</v>
      </c>
      <c r="B5" s="9" t="s">
        <v>278</v>
      </c>
      <c r="C5" s="9" t="s">
        <v>279</v>
      </c>
      <c r="D5" s="9" t="s">
        <v>280</v>
      </c>
      <c r="E5" s="11">
        <v>1982</v>
      </c>
      <c r="F5" s="12" t="str">
        <f t="array" ref="F5">IF(A5="","",IFERROR(INDEX(deb_specials!$B:$B,MATCH($A5,deb_specials!$A:$A,0)),"9"&amp;RIGHT(E5,2)&amp;TEXT(RIGHT(A5,3),"000")&amp;"D"))</f>
        <v>100141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4" x14ac:dyDescent="0.3">
      <c r="A6" s="8">
        <v>7</v>
      </c>
      <c r="B6" s="9" t="s">
        <v>281</v>
      </c>
      <c r="C6" s="9" t="s">
        <v>282</v>
      </c>
      <c r="D6" s="9" t="s">
        <v>283</v>
      </c>
      <c r="E6" s="11">
        <v>1984</v>
      </c>
      <c r="F6" s="12" t="str">
        <f t="array" ref="F6">IF(A6="","",IFERROR(INDEX(deb_specials!$B:$B,MATCH($A6,deb_specials!$A:$A,0)),"9"&amp;RIGHT(E6,2)&amp;TEXT(RIGHT(A6,3),"000")&amp;"D"))</f>
        <v>100002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4" x14ac:dyDescent="0.3">
      <c r="A7" s="8">
        <v>10</v>
      </c>
      <c r="B7" s="9" t="s">
        <v>284</v>
      </c>
      <c r="C7" s="9" t="s">
        <v>285</v>
      </c>
      <c r="D7" s="9" t="s">
        <v>286</v>
      </c>
      <c r="E7" s="11">
        <v>1984</v>
      </c>
      <c r="F7" s="12" t="str">
        <f t="array" ref="F7">IF(A7="","",IFERROR(INDEX(deb_specials!$B:$B,MATCH($A7,deb_specials!$A:$A,0)),"9"&amp;RIGHT(E7,2)&amp;TEXT(RIGHT(A7,3),"000")&amp;"D"))</f>
        <v>100161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4" x14ac:dyDescent="0.3">
      <c r="A8" s="8">
        <v>11</v>
      </c>
      <c r="B8" s="9" t="s">
        <v>287</v>
      </c>
      <c r="C8" s="9" t="s">
        <v>273</v>
      </c>
      <c r="D8" s="9" t="s">
        <v>273</v>
      </c>
      <c r="E8" s="11">
        <v>1985</v>
      </c>
      <c r="F8" s="12" t="str">
        <f t="array" ref="F8">IF(A8="","",IFERROR(INDEX(deb_specials!$B:$B,MATCH($A8,deb_specials!$A:$A,0)),"9"&amp;RIGHT(E8,2)&amp;TEXT(RIGHT(A8,3),"000")&amp;"D"))</f>
        <v>100056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4" x14ac:dyDescent="0.3">
      <c r="A9" s="8">
        <v>12</v>
      </c>
      <c r="B9" s="9" t="s">
        <v>288</v>
      </c>
      <c r="C9" s="9" t="s">
        <v>289</v>
      </c>
      <c r="D9" s="9" t="s">
        <v>290</v>
      </c>
      <c r="E9" s="11">
        <v>1986</v>
      </c>
      <c r="F9" s="12" t="str">
        <f t="array" ref="F9">IF(A9="","",IFERROR(INDEX(deb_specials!$B:$B,MATCH($A9,deb_specials!$A:$A,0)),"9"&amp;RIGHT(E9,2)&amp;TEXT(RIGHT(A9,3),"000")&amp;"D"))</f>
        <v>100011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4" x14ac:dyDescent="0.3">
      <c r="A10" s="8">
        <v>13</v>
      </c>
      <c r="B10" s="9" t="s">
        <v>291</v>
      </c>
      <c r="C10" s="9" t="s">
        <v>292</v>
      </c>
      <c r="D10" s="9" t="s">
        <v>293</v>
      </c>
      <c r="E10" s="11">
        <v>1986</v>
      </c>
      <c r="F10" s="12" t="str">
        <f t="array" ref="F10">IF(A10="","",IFERROR(INDEX(deb_specials!$B:$B,MATCH($A10,deb_specials!$A:$A,0)),"9"&amp;RIGHT(E10,2)&amp;TEXT(RIGHT(A10,3),"000")&amp;"D"))</f>
        <v>100021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4" x14ac:dyDescent="0.3">
      <c r="A11" s="8">
        <v>15</v>
      </c>
      <c r="B11" s="9" t="s">
        <v>294</v>
      </c>
      <c r="C11" s="10" t="s">
        <v>295</v>
      </c>
      <c r="D11" s="9" t="s">
        <v>273</v>
      </c>
      <c r="E11" s="11">
        <v>1986</v>
      </c>
      <c r="F11" s="12" t="str">
        <f t="array" ref="F11">IF(A11="","",IFERROR(INDEX(deb_specials!$B:$B,MATCH($A11,deb_specials!$A:$A,0)),"9"&amp;RIGHT(E11,2)&amp;TEXT(RIGHT(A11,3),"000")&amp;"D"))</f>
        <v>100129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4" x14ac:dyDescent="0.3">
      <c r="A12" s="8">
        <v>17</v>
      </c>
      <c r="B12" s="9" t="s">
        <v>296</v>
      </c>
      <c r="C12" s="9" t="s">
        <v>297</v>
      </c>
      <c r="D12" s="9" t="s">
        <v>298</v>
      </c>
      <c r="E12" s="11">
        <v>1987</v>
      </c>
      <c r="F12" s="12" t="str">
        <f t="array" ref="F12">IF(A12="","",IFERROR(INDEX(deb_specials!$B:$B,MATCH($A12,deb_specials!$A:$A,0)),"9"&amp;RIGHT(E12,2)&amp;TEXT(RIGHT(A12,3),"000")&amp;"D"))</f>
        <v>100697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4" x14ac:dyDescent="0.3">
      <c r="A13" s="8">
        <v>18</v>
      </c>
      <c r="B13" s="9" t="s">
        <v>299</v>
      </c>
      <c r="C13" s="9" t="s">
        <v>300</v>
      </c>
      <c r="D13" s="9" t="s">
        <v>301</v>
      </c>
      <c r="E13" s="11">
        <v>1987</v>
      </c>
      <c r="F13" s="12" t="str">
        <f t="array" ref="F13">IF(A13="","",IFERROR(INDEX(deb_specials!$B:$B,MATCH($A13,deb_specials!$A:$A,0)),"9"&amp;RIGHT(E13,2)&amp;TEXT(RIGHT(A13,3),"000")&amp;"D"))</f>
        <v>100023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4" x14ac:dyDescent="0.3">
      <c r="A14" s="8">
        <v>19</v>
      </c>
      <c r="B14" s="9" t="s">
        <v>302</v>
      </c>
      <c r="C14" s="10" t="s">
        <v>303</v>
      </c>
      <c r="D14" s="9" t="s">
        <v>273</v>
      </c>
      <c r="E14" s="11">
        <v>1987</v>
      </c>
      <c r="F14" s="12" t="str">
        <f t="array" ref="F14">IF(A14="","",IFERROR(INDEX(deb_specials!$B:$B,MATCH($A14,deb_specials!$A:$A,0)),"9"&amp;RIGHT(E14,2)&amp;TEXT(RIGHT(A14,3),"000")&amp;"D"))</f>
        <v>100120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4" x14ac:dyDescent="0.3">
      <c r="A15" s="8">
        <v>20</v>
      </c>
      <c r="B15" s="9" t="s">
        <v>304</v>
      </c>
      <c r="C15" s="9" t="s">
        <v>305</v>
      </c>
      <c r="D15" s="9" t="s">
        <v>306</v>
      </c>
      <c r="E15" s="11">
        <v>1987</v>
      </c>
      <c r="F15" s="12" t="str">
        <f t="array" ref="F15">IF(A15="","",IFERROR(INDEX(deb_specials!$B:$B,MATCH($A15,deb_specials!$A:$A,0)),"9"&amp;RIGHT(E15,2)&amp;TEXT(RIGHT(A15,3),"000")&amp;"D"))</f>
        <v>100131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4" x14ac:dyDescent="0.3">
      <c r="A16" s="8">
        <v>21</v>
      </c>
      <c r="B16" s="9" t="s">
        <v>307</v>
      </c>
      <c r="C16" s="9" t="s">
        <v>308</v>
      </c>
      <c r="D16" s="9" t="s">
        <v>309</v>
      </c>
      <c r="E16" s="11">
        <v>1988</v>
      </c>
      <c r="F16" s="12" t="str">
        <f t="array" ref="F16">IF(A16="","",IFERROR(INDEX(deb_specials!$B:$B,MATCH($A16,deb_specials!$A:$A,0)),"9"&amp;RIGHT(E16,2)&amp;TEXT(RIGHT(A16,3),"000")&amp;"D"))</f>
        <v>100015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4" x14ac:dyDescent="0.3">
      <c r="A17" s="8">
        <v>23</v>
      </c>
      <c r="B17" s="9" t="s">
        <v>310</v>
      </c>
      <c r="C17" s="9" t="s">
        <v>311</v>
      </c>
      <c r="D17" s="9" t="s">
        <v>312</v>
      </c>
      <c r="E17" s="11">
        <v>1989</v>
      </c>
      <c r="F17" s="12" t="str">
        <f t="array" ref="F17">IF(A17="","",IFERROR(INDEX(deb_specials!$B:$B,MATCH($A17,deb_specials!$A:$A,0)),"9"&amp;RIGHT(E17,2)&amp;TEXT(RIGHT(A17,3),"000")&amp;"D"))</f>
        <v>100012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4" x14ac:dyDescent="0.3">
      <c r="A18" s="8">
        <v>24</v>
      </c>
      <c r="B18" s="9" t="s">
        <v>313</v>
      </c>
      <c r="C18" s="9" t="s">
        <v>314</v>
      </c>
      <c r="D18" s="9" t="s">
        <v>315</v>
      </c>
      <c r="E18" s="11">
        <v>1989</v>
      </c>
      <c r="F18" s="12" t="str">
        <f t="array" ref="F18">IF(A18="","",IFERROR(INDEX(deb_specials!$B:$B,MATCH($A18,deb_specials!$A:$A,0)),"9"&amp;RIGHT(E18,2)&amp;TEXT(RIGHT(A18,3),"000")&amp;"D"))</f>
        <v>100014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4" x14ac:dyDescent="0.3">
      <c r="A19" s="8">
        <v>25</v>
      </c>
      <c r="B19" s="9" t="s">
        <v>316</v>
      </c>
      <c r="C19" s="9" t="s">
        <v>317</v>
      </c>
      <c r="D19" s="9" t="s">
        <v>318</v>
      </c>
      <c r="E19" s="11">
        <v>1989</v>
      </c>
      <c r="F19" s="12" t="str">
        <f t="array" ref="F19">IF(A19="","",IFERROR(INDEX(deb_specials!$B:$B,MATCH($A19,deb_specials!$A:$A,0)),"9"&amp;RIGHT(E19,2)&amp;TEXT(RIGHT(A19,3),"000")&amp;"D"))</f>
        <v>100048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4" x14ac:dyDescent="0.3">
      <c r="A20" s="8">
        <v>26</v>
      </c>
      <c r="B20" s="9" t="s">
        <v>319</v>
      </c>
      <c r="C20" s="10" t="s">
        <v>320</v>
      </c>
      <c r="D20" s="9" t="s">
        <v>273</v>
      </c>
      <c r="E20" s="11">
        <v>1989</v>
      </c>
      <c r="F20" s="12" t="str">
        <f t="array" ref="F20">IF(A20="","",IFERROR(INDEX(deb_specials!$B:$B,MATCH($A20,deb_specials!$A:$A,0)),"9"&amp;RIGHT(E20,2)&amp;TEXT(RIGHT(A20,3),"000")&amp;"D"))</f>
        <v>100093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3">
      <c r="A21" s="8">
        <v>27</v>
      </c>
      <c r="B21" s="9" t="s">
        <v>321</v>
      </c>
      <c r="C21" s="10" t="s">
        <v>322</v>
      </c>
      <c r="D21" s="9" t="s">
        <v>273</v>
      </c>
      <c r="E21" s="11">
        <v>1989</v>
      </c>
      <c r="F21" s="12" t="str">
        <f t="array" ref="F21">IF(A21="","",IFERROR(INDEX(deb_specials!$B:$B,MATCH($A21,deb_specials!$A:$A,0)),"9"&amp;RIGHT(E21,2)&amp;TEXT(RIGHT(A21,3),"000")&amp;"D"))</f>
        <v>100105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3">
      <c r="A22" s="8">
        <v>28</v>
      </c>
      <c r="B22" s="9" t="s">
        <v>323</v>
      </c>
      <c r="C22" s="9" t="s">
        <v>324</v>
      </c>
      <c r="D22" s="9" t="s">
        <v>325</v>
      </c>
      <c r="E22" s="11">
        <v>1989</v>
      </c>
      <c r="F22" s="12" t="str">
        <f t="array" ref="F22">IF(A22="","",IFERROR(INDEX(deb_specials!$B:$B,MATCH($A22,deb_specials!$A:$A,0)),"9"&amp;RIGHT(E22,2)&amp;TEXT(RIGHT(A22,3),"000")&amp;"D"))</f>
        <v>100111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3">
      <c r="A23" s="8">
        <v>29</v>
      </c>
      <c r="B23" s="9" t="s">
        <v>326</v>
      </c>
      <c r="C23" s="9" t="s">
        <v>327</v>
      </c>
      <c r="D23" s="9" t="s">
        <v>328</v>
      </c>
      <c r="E23" s="11">
        <v>1989</v>
      </c>
      <c r="F23" s="12" t="str">
        <f t="array" ref="F23">IF(A23="","",IFERROR(INDEX(deb_specials!$B:$B,MATCH($A23,deb_specials!$A:$A,0)),"9"&amp;RIGHT(E23,2)&amp;TEXT(RIGHT(A23,3),"000")&amp;"D"))</f>
        <v>100146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3">
      <c r="A24" s="8">
        <v>30</v>
      </c>
      <c r="B24" s="9" t="s">
        <v>329</v>
      </c>
      <c r="C24" s="10" t="s">
        <v>330</v>
      </c>
      <c r="D24" s="9" t="s">
        <v>273</v>
      </c>
      <c r="E24" s="11">
        <v>1989</v>
      </c>
      <c r="F24" s="12" t="str">
        <f t="array" ref="F24">IF(A24="","",IFERROR(INDEX(deb_specials!$B:$B,MATCH($A24,deb_specials!$A:$A,0)),"9"&amp;RIGHT(E24,2)&amp;TEXT(RIGHT(A24,3),"000")&amp;"D"))</f>
        <v>100151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3">
      <c r="A25" s="8">
        <v>32</v>
      </c>
      <c r="B25" s="9" t="s">
        <v>331</v>
      </c>
      <c r="C25" s="10" t="s">
        <v>332</v>
      </c>
      <c r="D25" s="9" t="s">
        <v>273</v>
      </c>
      <c r="E25" s="11">
        <v>1990</v>
      </c>
      <c r="F25" s="12" t="str">
        <f t="array" ref="F25">IF(A25="","",IFERROR(INDEX(deb_specials!$B:$B,MATCH($A25,deb_specials!$A:$A,0)),"9"&amp;RIGHT(E25,2)&amp;TEXT(RIGHT(A25,3),"000")&amp;"D"))</f>
        <v>100013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3">
      <c r="A26" s="8">
        <v>33</v>
      </c>
      <c r="B26" s="9" t="s">
        <v>333</v>
      </c>
      <c r="C26" s="9" t="s">
        <v>334</v>
      </c>
      <c r="D26" s="9" t="s">
        <v>335</v>
      </c>
      <c r="E26" s="11">
        <v>1990</v>
      </c>
      <c r="F26" s="12" t="str">
        <f t="array" ref="F26">IF(A26="","",IFERROR(INDEX(deb_specials!$B:$B,MATCH($A26,deb_specials!$A:$A,0)),"9"&amp;RIGHT(E26,2)&amp;TEXT(RIGHT(A26,3),"000")&amp;"D"))</f>
        <v>100145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3">
      <c r="A27" s="8">
        <v>34</v>
      </c>
      <c r="B27" s="9" t="s">
        <v>336</v>
      </c>
      <c r="C27" s="9" t="s">
        <v>337</v>
      </c>
      <c r="D27" s="9" t="s">
        <v>338</v>
      </c>
      <c r="E27" s="11">
        <v>1990</v>
      </c>
      <c r="F27" s="12" t="str">
        <f t="array" ref="F27">IF(A27="","",IFERROR(INDEX(deb_specials!$B:$B,MATCH($A27,deb_specials!$A:$A,0)),"9"&amp;RIGHT(E27,2)&amp;TEXT(RIGHT(A27,3),"000")&amp;"D"))</f>
        <v>100149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3">
      <c r="A28" s="8">
        <v>35</v>
      </c>
      <c r="B28" s="9" t="s">
        <v>339</v>
      </c>
      <c r="C28" s="9" t="s">
        <v>340</v>
      </c>
      <c r="D28" s="9" t="s">
        <v>341</v>
      </c>
      <c r="E28" s="11">
        <v>1991</v>
      </c>
      <c r="F28" s="12" t="str">
        <f t="array" ref="F28">IF(A28="","",IFERROR(INDEX(deb_specials!$B:$B,MATCH($A28,deb_specials!$A:$A,0)),"9"&amp;RIGHT(E28,2)&amp;TEXT(RIGHT(A28,3),"000")&amp;"D"))</f>
        <v>100057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3">
      <c r="A29" s="8">
        <v>36</v>
      </c>
      <c r="B29" s="9" t="s">
        <v>342</v>
      </c>
      <c r="C29" s="9" t="s">
        <v>343</v>
      </c>
      <c r="D29" s="9" t="s">
        <v>344</v>
      </c>
      <c r="E29" s="11">
        <v>1991</v>
      </c>
      <c r="F29" s="12" t="str">
        <f t="array" ref="F29">IF(A29="","",IFERROR(INDEX(deb_specials!$B:$B,MATCH($A29,deb_specials!$A:$A,0)),"9"&amp;RIGHT(E29,2)&amp;TEXT(RIGHT(A29,3),"000")&amp;"D"))</f>
        <v>100068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3">
      <c r="A30" s="8">
        <v>37</v>
      </c>
      <c r="B30" s="9" t="s">
        <v>345</v>
      </c>
      <c r="C30" s="9" t="s">
        <v>346</v>
      </c>
      <c r="D30" s="9" t="s">
        <v>347</v>
      </c>
      <c r="E30" s="11">
        <v>1991</v>
      </c>
      <c r="F30" s="12" t="str">
        <f t="array" ref="F30">IF(A30="","",IFERROR(INDEX(deb_specials!$B:$B,MATCH($A30,deb_specials!$A:$A,0)),"9"&amp;RIGHT(E30,2)&amp;TEXT(RIGHT(A30,3),"000")&amp;"D"))</f>
        <v>100127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3">
      <c r="A31" s="8">
        <v>38</v>
      </c>
      <c r="B31" s="9" t="s">
        <v>348</v>
      </c>
      <c r="C31" s="9" t="s">
        <v>349</v>
      </c>
      <c r="D31" s="9" t="s">
        <v>350</v>
      </c>
      <c r="E31" s="11">
        <v>1991</v>
      </c>
      <c r="F31" s="12" t="str">
        <f t="array" ref="F31">IF(A31="","",IFERROR(INDEX(deb_specials!$B:$B,MATCH($A31,deb_specials!$A:$A,0)),"9"&amp;RIGHT(E31,2)&amp;TEXT(RIGHT(A31,3),"000")&amp;"D"))</f>
        <v>100172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3">
      <c r="A32" s="8">
        <v>41</v>
      </c>
      <c r="B32" s="9" t="s">
        <v>351</v>
      </c>
      <c r="C32" s="9" t="s">
        <v>352</v>
      </c>
      <c r="D32" s="9" t="s">
        <v>353</v>
      </c>
      <c r="E32" s="11">
        <v>1992</v>
      </c>
      <c r="F32" s="12" t="str">
        <f t="array" ref="F32">IF(A32="","",IFERROR(INDEX(deb_specials!$B:$B,MATCH($A32,deb_specials!$A:$A,0)),"9"&amp;RIGHT(E32,2)&amp;TEXT(RIGHT(A32,3),"000")&amp;"D"))</f>
        <v>100094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3">
      <c r="A33" s="8">
        <v>43</v>
      </c>
      <c r="B33" s="9" t="s">
        <v>354</v>
      </c>
      <c r="C33" s="10" t="s">
        <v>355</v>
      </c>
      <c r="D33" s="9" t="s">
        <v>273</v>
      </c>
      <c r="E33" s="11">
        <v>1992</v>
      </c>
      <c r="F33" s="12" t="str">
        <f t="array" ref="F33">IF(A33="","",IFERROR(INDEX(deb_specials!$B:$B,MATCH($A33,deb_specials!$A:$A,0)),"9"&amp;RIGHT(E33,2)&amp;TEXT(RIGHT(A33,3),"000")&amp;"D"))</f>
        <v>100110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3">
      <c r="A34" s="8">
        <v>44</v>
      </c>
      <c r="B34" s="9" t="s">
        <v>356</v>
      </c>
      <c r="C34" s="10" t="s">
        <v>357</v>
      </c>
      <c r="D34" s="9" t="s">
        <v>273</v>
      </c>
      <c r="E34" s="11">
        <v>1992</v>
      </c>
      <c r="F34" s="12" t="str">
        <f t="array" ref="F34">IF(A34="","",IFERROR(INDEX(deb_specials!$B:$B,MATCH($A34,deb_specials!$A:$A,0)),"9"&amp;RIGHT(E34,2)&amp;TEXT(RIGHT(A34,3),"000")&amp;"D"))</f>
        <v>100119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3">
      <c r="A35" s="8">
        <v>45</v>
      </c>
      <c r="B35" s="9" t="s">
        <v>358</v>
      </c>
      <c r="C35" s="10" t="s">
        <v>359</v>
      </c>
      <c r="D35" s="9" t="s">
        <v>273</v>
      </c>
      <c r="E35" s="11">
        <v>1992</v>
      </c>
      <c r="F35" s="12" t="str">
        <f t="array" ref="F35">IF(A35="","",IFERROR(INDEX(deb_specials!$B:$B,MATCH($A35,deb_specials!$A:$A,0)),"9"&amp;RIGHT(E35,2)&amp;TEXT(RIGHT(A35,3),"000")&amp;"D"))</f>
        <v>100180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3">
      <c r="A36" s="8">
        <v>47</v>
      </c>
      <c r="B36" s="9" t="s">
        <v>360</v>
      </c>
      <c r="C36" s="9" t="s">
        <v>361</v>
      </c>
      <c r="D36" s="9" t="s">
        <v>362</v>
      </c>
      <c r="E36" s="11">
        <v>1993</v>
      </c>
      <c r="F36" s="12" t="str">
        <f t="array" ref="F36">IF(A36="","",IFERROR(INDEX(deb_specials!$B:$B,MATCH($A36,deb_specials!$A:$A,0)),"9"&amp;RIGHT(E36,2)&amp;TEXT(RIGHT(A36,3),"000")&amp;"D"))</f>
        <v>100035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3">
      <c r="A37" s="8">
        <v>48</v>
      </c>
      <c r="B37" s="9" t="s">
        <v>363</v>
      </c>
      <c r="C37" s="9" t="s">
        <v>364</v>
      </c>
      <c r="D37" s="9" t="s">
        <v>365</v>
      </c>
      <c r="E37" s="11">
        <v>1993</v>
      </c>
      <c r="F37" s="12" t="str">
        <f t="array" ref="F37">IF(A37="","",IFERROR(INDEX(deb_specials!$B:$B,MATCH($A37,deb_specials!$A:$A,0)),"9"&amp;RIGHT(E37,2)&amp;TEXT(RIGHT(A37,3),"000")&amp;"D"))</f>
        <v>100125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3">
      <c r="A38" s="8">
        <v>49</v>
      </c>
      <c r="B38" s="9" t="s">
        <v>366</v>
      </c>
      <c r="C38" s="9" t="s">
        <v>367</v>
      </c>
      <c r="D38" s="9" t="s">
        <v>368</v>
      </c>
      <c r="E38" s="11">
        <v>1993</v>
      </c>
      <c r="F38" s="12" t="str">
        <f t="array" ref="F38">IF(A38="","",IFERROR(INDEX(deb_specials!$B:$B,MATCH($A38,deb_specials!$A:$A,0)),"9"&amp;RIGHT(E38,2)&amp;TEXT(RIGHT(A38,3),"000")&amp;"D"))</f>
        <v>100156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3">
      <c r="A39" s="8">
        <v>50</v>
      </c>
      <c r="B39" s="9" t="s">
        <v>369</v>
      </c>
      <c r="C39" s="10" t="s">
        <v>370</v>
      </c>
      <c r="D39" s="9" t="s">
        <v>273</v>
      </c>
      <c r="E39" s="11">
        <v>1993</v>
      </c>
      <c r="F39" s="12" t="str">
        <f t="array" ref="F39">IF(A39="","",IFERROR(INDEX(deb_specials!$B:$B,MATCH($A39,deb_specials!$A:$A,0)),"9"&amp;RIGHT(E39,2)&amp;TEXT(RIGHT(A39,3),"000")&amp;"D"))</f>
        <v>100168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3">
      <c r="A40" s="8">
        <v>52</v>
      </c>
      <c r="B40" s="9" t="s">
        <v>371</v>
      </c>
      <c r="C40" s="9" t="s">
        <v>372</v>
      </c>
      <c r="D40" s="9" t="s">
        <v>373</v>
      </c>
      <c r="E40" s="11">
        <v>1994</v>
      </c>
      <c r="F40" s="12" t="str">
        <f t="array" ref="F40">IF(A40="","",IFERROR(INDEX(deb_specials!$B:$B,MATCH($A40,deb_specials!$A:$A,0)),"9"&amp;RIGHT(E40,2)&amp;TEXT(RIGHT(A40,3),"000")&amp;"D"))</f>
        <v>100001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3">
      <c r="A41" s="8">
        <v>56</v>
      </c>
      <c r="B41" s="9" t="s">
        <v>374</v>
      </c>
      <c r="C41" s="9" t="s">
        <v>375</v>
      </c>
      <c r="D41" s="9" t="s">
        <v>376</v>
      </c>
      <c r="E41" s="11">
        <v>1994</v>
      </c>
      <c r="F41" s="12" t="str">
        <f t="array" ref="F41">IF(A41="","",IFERROR(INDEX(deb_specials!$B:$B,MATCH($A41,deb_specials!$A:$A,0)),"9"&amp;RIGHT(E41,2)&amp;TEXT(RIGHT(A41,3),"000")&amp;"D"))</f>
        <v>100073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3">
      <c r="A42" s="8">
        <v>57</v>
      </c>
      <c r="B42" s="9" t="s">
        <v>377</v>
      </c>
      <c r="C42" s="9" t="s">
        <v>378</v>
      </c>
      <c r="D42" s="9" t="s">
        <v>379</v>
      </c>
      <c r="E42" s="11">
        <v>1994</v>
      </c>
      <c r="F42" s="12" t="str">
        <f t="array" ref="F42">IF(A42="","",IFERROR(INDEX(deb_specials!$B:$B,MATCH($A42,deb_specials!$A:$A,0)),"9"&amp;RIGHT(E42,2)&amp;TEXT(RIGHT(A42,3),"000")&amp;"D"))</f>
        <v>100173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3">
      <c r="A43" s="8">
        <v>58</v>
      </c>
      <c r="B43" s="9" t="s">
        <v>380</v>
      </c>
      <c r="C43" s="9" t="s">
        <v>381</v>
      </c>
      <c r="D43" s="9" t="s">
        <v>382</v>
      </c>
      <c r="E43" s="11">
        <v>1995</v>
      </c>
      <c r="F43" s="12" t="str">
        <f t="array" ref="F43">IF(A43="","",IFERROR(INDEX(deb_specials!$B:$B,MATCH($A43,deb_specials!$A:$A,0)),"9"&amp;RIGHT(E43,2)&amp;TEXT(RIGHT(A43,3),"000")&amp;"D"))</f>
        <v>100070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3">
      <c r="A44" s="8">
        <v>59</v>
      </c>
      <c r="B44" s="9" t="s">
        <v>383</v>
      </c>
      <c r="C44" s="9" t="s">
        <v>384</v>
      </c>
      <c r="D44" s="9" t="s">
        <v>385</v>
      </c>
      <c r="E44" s="11">
        <v>1995</v>
      </c>
      <c r="F44" s="12" t="str">
        <f t="array" ref="F44">IF(A44="","",IFERROR(INDEX(deb_specials!$B:$B,MATCH($A44,deb_specials!$A:$A,0)),"9"&amp;RIGHT(E44,2)&amp;TEXT(RIGHT(A44,3),"000")&amp;"D"))</f>
        <v>100079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3">
      <c r="A45" s="8">
        <v>60</v>
      </c>
      <c r="B45" s="9" t="s">
        <v>386</v>
      </c>
      <c r="C45" s="9" t="s">
        <v>387</v>
      </c>
      <c r="D45" s="9" t="s">
        <v>388</v>
      </c>
      <c r="E45" s="11">
        <v>1995</v>
      </c>
      <c r="F45" s="12" t="str">
        <f t="array" ref="F45">IF(A45="","",IFERROR(INDEX(deb_specials!$B:$B,MATCH($A45,deb_specials!$A:$A,0)),"9"&amp;RIGHT(E45,2)&amp;TEXT(RIGHT(A45,3),"000")&amp;"D"))</f>
        <v>100157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3">
      <c r="A46" s="8">
        <v>61</v>
      </c>
      <c r="B46" s="9" t="s">
        <v>389</v>
      </c>
      <c r="C46" s="9" t="s">
        <v>390</v>
      </c>
      <c r="D46" s="9" t="s">
        <v>391</v>
      </c>
      <c r="E46" s="11">
        <v>1995</v>
      </c>
      <c r="F46" s="12" t="str">
        <f t="array" ref="F46">IF(A46="","",IFERROR(INDEX(deb_specials!$B:$B,MATCH($A46,deb_specials!$A:$A,0)),"9"&amp;RIGHT(E46,2)&amp;TEXT(RIGHT(A46,3),"000")&amp;"D"))</f>
        <v>596174D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3">
      <c r="A47" s="8">
        <v>63</v>
      </c>
      <c r="B47" s="9" t="s">
        <v>392</v>
      </c>
      <c r="C47" s="9" t="s">
        <v>393</v>
      </c>
      <c r="D47" s="9" t="s">
        <v>394</v>
      </c>
      <c r="E47" s="11">
        <v>1995</v>
      </c>
      <c r="F47" s="12" t="str">
        <f t="array" ref="F47">IF(A47="","",IFERROR(INDEX(deb_specials!$B:$B,MATCH($A47,deb_specials!$A:$A,0)),"9"&amp;RIGHT(E47,2)&amp;TEXT(RIGHT(A47,3),"000")&amp;"D"))</f>
        <v>100183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3">
      <c r="A48" s="8">
        <v>65</v>
      </c>
      <c r="B48" s="9" t="s">
        <v>395</v>
      </c>
      <c r="C48" s="9" t="s">
        <v>273</v>
      </c>
      <c r="D48" s="9" t="s">
        <v>396</v>
      </c>
      <c r="E48" s="11">
        <v>1996</v>
      </c>
      <c r="F48" s="12" t="str">
        <f t="array" ref="F48">IF(A48="","",IFERROR(INDEX(deb_specials!$B:$B,MATCH($A48,deb_specials!$A:$A,0)),"9"&amp;RIGHT(E48,2)&amp;TEXT(RIGHT(A48,3),"000")&amp;"D"))</f>
        <v>100257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3">
      <c r="A49" s="8">
        <v>66</v>
      </c>
      <c r="B49" s="9" t="s">
        <v>397</v>
      </c>
      <c r="C49" s="9" t="s">
        <v>398</v>
      </c>
      <c r="D49" s="9" t="s">
        <v>399</v>
      </c>
      <c r="E49" s="11">
        <v>1996</v>
      </c>
      <c r="F49" s="12" t="str">
        <f t="array" ref="F49">IF(A49="","",IFERROR(INDEX(deb_specials!$B:$B,MATCH($A49,deb_specials!$A:$A,0)),"9"&amp;RIGHT(E49,2)&amp;TEXT(RIGHT(A49,3),"000")&amp;"D"))</f>
        <v>100258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3">
      <c r="A50" s="8">
        <v>67</v>
      </c>
      <c r="B50" s="9" t="s">
        <v>400</v>
      </c>
      <c r="C50" s="10" t="s">
        <v>401</v>
      </c>
      <c r="D50" s="9" t="s">
        <v>273</v>
      </c>
      <c r="E50" s="11">
        <v>1996</v>
      </c>
      <c r="F50" s="12" t="str">
        <f t="array" ref="F50">IF(A50="","",IFERROR(INDEX(deb_specials!$B:$B,MATCH($A50,deb_specials!$A:$A,0)),"9"&amp;RIGHT(E50,2)&amp;TEXT(RIGHT(A50,3),"000")&amp;"D"))</f>
        <v>100300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3">
      <c r="A51" s="8">
        <v>68</v>
      </c>
      <c r="B51" s="9" t="s">
        <v>402</v>
      </c>
      <c r="C51" s="9" t="s">
        <v>403</v>
      </c>
      <c r="D51" s="9" t="s">
        <v>404</v>
      </c>
      <c r="E51" s="11">
        <v>1996</v>
      </c>
      <c r="F51" s="12" t="str">
        <f t="array" ref="F51">IF(A51="","",IFERROR(INDEX(deb_specials!$B:$B,MATCH($A51,deb_specials!$A:$A,0)),"9"&amp;RIGHT(E51,2)&amp;TEXT(RIGHT(A51,3),"000")&amp;"D"))</f>
        <v>100272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3">
      <c r="A52" s="8">
        <v>70</v>
      </c>
      <c r="B52" s="9" t="s">
        <v>405</v>
      </c>
      <c r="C52" s="9" t="s">
        <v>273</v>
      </c>
      <c r="D52" s="9" t="s">
        <v>273</v>
      </c>
      <c r="E52" s="11">
        <v>1996</v>
      </c>
      <c r="F52" s="12" t="str">
        <f t="array" ref="F52">IF(A52="","",IFERROR(INDEX(deb_specials!$B:$B,MATCH($A52,deb_specials!$A:$A,0)),"9"&amp;RIGHT(E52,2)&amp;TEXT(RIGHT(A52,3),"000")&amp;"D"))</f>
        <v>100283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3">
      <c r="A53" s="8">
        <v>72</v>
      </c>
      <c r="B53" s="9" t="s">
        <v>406</v>
      </c>
      <c r="C53" s="9" t="s">
        <v>407</v>
      </c>
      <c r="D53" s="9" t="s">
        <v>408</v>
      </c>
      <c r="E53" s="11">
        <v>1996</v>
      </c>
      <c r="F53" s="12" t="str">
        <f t="array" ref="F53">IF(A53="","",IFERROR(INDEX(deb_specials!$B:$B,MATCH($A53,deb_specials!$A:$A,0)),"9"&amp;RIGHT(E53,2)&amp;TEXT(RIGHT(A53,3),"000")&amp;"D"))</f>
        <v>100295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3">
      <c r="A54" s="8">
        <v>73</v>
      </c>
      <c r="B54" s="9" t="s">
        <v>409</v>
      </c>
      <c r="C54" s="9" t="s">
        <v>273</v>
      </c>
      <c r="D54" s="9" t="s">
        <v>273</v>
      </c>
      <c r="E54" s="11">
        <v>1997</v>
      </c>
      <c r="F54" s="12" t="str">
        <f t="array" ref="F54">IF(A54="","",IFERROR(INDEX(deb_specials!$B:$B,MATCH($A54,deb_specials!$A:$A,0)),"9"&amp;RIGHT(E54,2)&amp;TEXT(RIGHT(A54,3),"000")&amp;"D"))</f>
        <v>100309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3">
      <c r="A55" s="8">
        <v>76</v>
      </c>
      <c r="B55" s="9" t="s">
        <v>410</v>
      </c>
      <c r="C55" s="9" t="s">
        <v>411</v>
      </c>
      <c r="D55" s="9" t="s">
        <v>412</v>
      </c>
      <c r="E55" s="11">
        <v>1997</v>
      </c>
      <c r="F55" s="12" t="str">
        <f t="array" ref="F55">IF(A55="","",IFERROR(INDEX(deb_specials!$B:$B,MATCH($A55,deb_specials!$A:$A,0)),"9"&amp;RIGHT(E55,2)&amp;TEXT(RIGHT(A55,3),"000")&amp;"D"))</f>
        <v>100320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3">
      <c r="A56" s="8">
        <v>78</v>
      </c>
      <c r="B56" s="9" t="s">
        <v>413</v>
      </c>
      <c r="C56" s="9" t="s">
        <v>414</v>
      </c>
      <c r="D56" s="9" t="s">
        <v>415</v>
      </c>
      <c r="E56" s="11">
        <v>1997</v>
      </c>
      <c r="F56" s="12" t="str">
        <f t="array" ref="F56">IF(A56="","",IFERROR(INDEX(deb_specials!$B:$B,MATCH($A56,deb_specials!$A:$A,0)),"9"&amp;RIGHT(E56,2)&amp;TEXT(RIGHT(A56,3),"000")&amp;"D"))</f>
        <v>100330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3">
      <c r="A57" s="8">
        <v>79</v>
      </c>
      <c r="B57" s="9" t="s">
        <v>416</v>
      </c>
      <c r="C57" s="9" t="s">
        <v>417</v>
      </c>
      <c r="D57" s="9" t="s">
        <v>418</v>
      </c>
      <c r="E57" s="11">
        <v>1997</v>
      </c>
      <c r="F57" s="12" t="str">
        <f t="array" ref="F57">IF(A57="","",IFERROR(INDEX(deb_specials!$B:$B,MATCH($A57,deb_specials!$A:$A,0)),"9"&amp;RIGHT(E57,2)&amp;TEXT(RIGHT(A57,3),"000")&amp;"D"))</f>
        <v>100332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3">
      <c r="A58" s="8">
        <v>80</v>
      </c>
      <c r="B58" s="9" t="s">
        <v>419</v>
      </c>
      <c r="C58" s="9" t="s">
        <v>420</v>
      </c>
      <c r="D58" s="9" t="s">
        <v>421</v>
      </c>
      <c r="E58" s="11">
        <v>1997</v>
      </c>
      <c r="F58" s="12" t="str">
        <f t="array" ref="F58">IF(A58="","",IFERROR(INDEX(deb_specials!$B:$B,MATCH($A58,deb_specials!$A:$A,0)),"9"&amp;RIGHT(E58,2)&amp;TEXT(RIGHT(A58,3),"000")&amp;"D"))</f>
        <v>100334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3">
      <c r="A59" s="8">
        <v>81</v>
      </c>
      <c r="B59" s="9" t="s">
        <v>422</v>
      </c>
      <c r="C59" s="9" t="s">
        <v>423</v>
      </c>
      <c r="D59" s="9" t="s">
        <v>424</v>
      </c>
      <c r="E59" s="11">
        <v>1997</v>
      </c>
      <c r="F59" s="12" t="str">
        <f t="array" ref="F59">IF(A59="","",IFERROR(INDEX(deb_specials!$B:$B,MATCH($A59,deb_specials!$A:$A,0)),"9"&amp;RIGHT(E59,2)&amp;TEXT(RIGHT(A59,3),"000")&amp;"D"))</f>
        <v>100335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3">
      <c r="A60" s="8">
        <v>83</v>
      </c>
      <c r="B60" s="9" t="s">
        <v>425</v>
      </c>
      <c r="C60" s="9" t="s">
        <v>426</v>
      </c>
      <c r="D60" s="9" t="s">
        <v>427</v>
      </c>
      <c r="E60" s="11">
        <v>1997</v>
      </c>
      <c r="F60" s="12" t="str">
        <f t="array" ref="F60">IF(A60="","",IFERROR(INDEX(deb_specials!$B:$B,MATCH($A60,deb_specials!$A:$A,0)),"9"&amp;RIGHT(E60,2)&amp;TEXT(RIGHT(A60,3),"000")&amp;"D"))</f>
        <v>100352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3">
      <c r="A61" s="8">
        <v>84</v>
      </c>
      <c r="B61" s="9" t="s">
        <v>428</v>
      </c>
      <c r="C61" s="9" t="s">
        <v>429</v>
      </c>
      <c r="D61" s="9" t="s">
        <v>430</v>
      </c>
      <c r="E61" s="11">
        <v>1997</v>
      </c>
      <c r="F61" s="12" t="str">
        <f t="array" ref="F61">IF(A61="","",IFERROR(INDEX(deb_specials!$B:$B,MATCH($A61,deb_specials!$A:$A,0)),"9"&amp;RIGHT(E61,2)&amp;TEXT(RIGHT(A61,3),"000")&amp;"D"))</f>
        <v>100345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3">
      <c r="A62" s="8">
        <v>85</v>
      </c>
      <c r="B62" s="9" t="s">
        <v>431</v>
      </c>
      <c r="C62" s="9" t="s">
        <v>273</v>
      </c>
      <c r="D62" s="9" t="s">
        <v>432</v>
      </c>
      <c r="E62" s="11">
        <v>1997</v>
      </c>
      <c r="F62" s="12" t="str">
        <f t="array" ref="F62">IF(A62="","",IFERROR(INDEX(deb_specials!$B:$B,MATCH($A62,deb_specials!$A:$A,0)),"9"&amp;RIGHT(E62,2)&amp;TEXT(RIGHT(A62,3),"000")&amp;"D"))</f>
        <v>100348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3">
      <c r="A63" s="8">
        <v>86</v>
      </c>
      <c r="B63" s="9" t="s">
        <v>433</v>
      </c>
      <c r="C63" s="9" t="s">
        <v>434</v>
      </c>
      <c r="D63" s="9" t="s">
        <v>435</v>
      </c>
      <c r="E63" s="11">
        <v>1998</v>
      </c>
      <c r="F63" s="12" t="str">
        <f t="array" ref="F63">IF(A63="","",IFERROR(INDEX(deb_specials!$B:$B,MATCH($A63,deb_specials!$A:$A,0)),"9"&amp;RIGHT(E63,2)&amp;TEXT(RIGHT(A63,3),"000")&amp;"D"))</f>
        <v>100440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3">
      <c r="A64" s="8">
        <v>96</v>
      </c>
      <c r="B64" s="9" t="s">
        <v>436</v>
      </c>
      <c r="C64" s="9" t="s">
        <v>437</v>
      </c>
      <c r="D64" s="9" t="s">
        <v>438</v>
      </c>
      <c r="E64" s="11">
        <v>1998</v>
      </c>
      <c r="F64" s="12" t="str">
        <f t="array" ref="F64">IF(A64="","",IFERROR(INDEX(deb_specials!$B:$B,MATCH($A64,deb_specials!$A:$A,0)),"9"&amp;RIGHT(E64,2)&amp;TEXT(RIGHT(A64,3),"000")&amp;"D"))</f>
        <v>100366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3">
      <c r="A65" s="8">
        <v>97</v>
      </c>
      <c r="B65" s="9" t="s">
        <v>439</v>
      </c>
      <c r="C65" s="9" t="s">
        <v>440</v>
      </c>
      <c r="D65" s="9" t="s">
        <v>441</v>
      </c>
      <c r="E65" s="11">
        <v>1998</v>
      </c>
      <c r="F65" s="12" t="str">
        <f t="array" ref="F65">IF(A65="","",IFERROR(INDEX(deb_specials!$B:$B,MATCH($A65,deb_specials!$A:$A,0)),"9"&amp;RIGHT(E65,2)&amp;TEXT(RIGHT(A65,3),"000")&amp;"D"))</f>
        <v>598116D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3">
      <c r="A66" s="8">
        <v>99</v>
      </c>
      <c r="B66" s="9" t="s">
        <v>442</v>
      </c>
      <c r="C66" s="9" t="s">
        <v>443</v>
      </c>
      <c r="D66" s="9" t="s">
        <v>444</v>
      </c>
      <c r="E66" s="11">
        <v>1998</v>
      </c>
      <c r="F66" s="12" t="str">
        <f t="array" ref="F66">IF(A66="","",IFERROR(INDEX(deb_specials!$B:$B,MATCH($A66,deb_specials!$A:$A,0)),"9"&amp;RIGHT(E66,2)&amp;TEXT(RIGHT(A66,3),"000")&amp;"D"))</f>
        <v>100423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3">
      <c r="A67" s="8">
        <v>101</v>
      </c>
      <c r="B67" s="9" t="s">
        <v>445</v>
      </c>
      <c r="C67" s="9" t="s">
        <v>273</v>
      </c>
      <c r="D67" s="9" t="s">
        <v>273</v>
      </c>
      <c r="E67" s="11">
        <v>1998</v>
      </c>
      <c r="F67" s="12" t="str">
        <f t="array" ref="F67">IF(A67="","",IFERROR(INDEX(deb_specials!$B:$B,MATCH($A67,deb_specials!$A:$A,0)),"9"&amp;RIGHT(E67,2)&amp;TEXT(RIGHT(A67,3),"000")&amp;"D"))</f>
        <v>100426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3">
      <c r="A68" s="8">
        <v>103</v>
      </c>
      <c r="B68" s="9" t="s">
        <v>446</v>
      </c>
      <c r="C68" s="9" t="s">
        <v>447</v>
      </c>
      <c r="D68" s="9" t="s">
        <v>448</v>
      </c>
      <c r="E68" s="11">
        <v>1998</v>
      </c>
      <c r="F68" s="12" t="str">
        <f t="array" ref="F68">IF(A68="","",IFERROR(INDEX(deb_specials!$B:$B,MATCH($A68,deb_specials!$A:$A,0)),"9"&amp;RIGHT(E68,2)&amp;TEXT(RIGHT(A68,3),"000")&amp;"D"))</f>
        <v>100436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3">
      <c r="A69" s="8">
        <v>105</v>
      </c>
      <c r="B69" s="9" t="s">
        <v>449</v>
      </c>
      <c r="C69" s="9" t="s">
        <v>450</v>
      </c>
      <c r="D69" s="9" t="s">
        <v>451</v>
      </c>
      <c r="E69" s="11">
        <v>1981</v>
      </c>
      <c r="F69" s="12" t="str">
        <f t="array" ref="F69">IF(A69="","",IFERROR(INDEX(deb_specials!$B:$B,MATCH($A69,deb_specials!$A:$A,0)),"9"&amp;RIGHT(E69,2)&amp;TEXT(RIGHT(A69,3),"000")&amp;"D"))</f>
        <v>100066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3">
      <c r="A70" s="8">
        <v>108</v>
      </c>
      <c r="B70" s="9" t="s">
        <v>452</v>
      </c>
      <c r="C70" s="9" t="s">
        <v>453</v>
      </c>
      <c r="D70" s="9" t="s">
        <v>454</v>
      </c>
      <c r="E70" s="11">
        <v>1999</v>
      </c>
      <c r="F70" s="12" t="str">
        <f t="array" ref="F70">IF(A70="","",IFERROR(INDEX(deb_specials!$B:$B,MATCH($A70,deb_specials!$A:$A,0)),"9"&amp;RIGHT(E70,2)&amp;TEXT(RIGHT(A70,3),"000")&amp;"D"))</f>
        <v>599048D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3">
      <c r="A71" s="8">
        <v>109</v>
      </c>
      <c r="B71" s="9" t="s">
        <v>455</v>
      </c>
      <c r="C71" s="9" t="s">
        <v>456</v>
      </c>
      <c r="D71" s="9" t="s">
        <v>457</v>
      </c>
      <c r="E71" s="11">
        <v>1999</v>
      </c>
      <c r="F71" s="12" t="str">
        <f t="array" ref="F71">IF(A71="","",IFERROR(INDEX(deb_specials!$B:$B,MATCH($A71,deb_specials!$A:$A,0)),"9"&amp;RIGHT(E71,2)&amp;TEXT(RIGHT(A71,3),"000")&amp;"D"))</f>
        <v>100464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3">
      <c r="A72" s="8">
        <v>113</v>
      </c>
      <c r="B72" s="9" t="s">
        <v>458</v>
      </c>
      <c r="C72" s="9" t="s">
        <v>459</v>
      </c>
      <c r="D72" s="9" t="s">
        <v>460</v>
      </c>
      <c r="E72" s="11">
        <v>1999</v>
      </c>
      <c r="F72" s="12" t="str">
        <f t="array" ref="F72">IF(A72="","",IFERROR(INDEX(deb_specials!$B:$B,MATCH($A72,deb_specials!$A:$A,0)),"9"&amp;RIGHT(E72,2)&amp;TEXT(RIGHT(A72,3),"000")&amp;"D"))</f>
        <v>100479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3">
      <c r="A73" s="8">
        <v>114</v>
      </c>
      <c r="B73" s="9" t="s">
        <v>461</v>
      </c>
      <c r="C73" s="10" t="s">
        <v>462</v>
      </c>
      <c r="D73" s="9" t="s">
        <v>273</v>
      </c>
      <c r="E73" s="11">
        <v>1999</v>
      </c>
      <c r="F73" s="12" t="str">
        <f t="array" ref="F73">IF(A73="","",IFERROR(INDEX(deb_specials!$B:$B,MATCH($A73,deb_specials!$A:$A,0)),"9"&amp;RIGHT(E73,2)&amp;TEXT(RIGHT(A73,3),"000")&amp;"D"))</f>
        <v>599147D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3">
      <c r="A74" s="8">
        <v>119</v>
      </c>
      <c r="B74" s="9" t="s">
        <v>463</v>
      </c>
      <c r="C74" s="10" t="s">
        <v>464</v>
      </c>
      <c r="D74" s="9" t="s">
        <v>273</v>
      </c>
      <c r="E74" s="11">
        <v>2000</v>
      </c>
      <c r="F74" s="12" t="str">
        <f t="array" ref="F74">IF(A74="","",IFERROR(INDEX(deb_specials!$B:$B,MATCH($A74,deb_specials!$A:$A,0)),"9"&amp;RIGHT(E74,2)&amp;TEXT(RIGHT(A74,3),"000")&amp;"D"))</f>
        <v>100504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3">
      <c r="A75" s="8">
        <v>124</v>
      </c>
      <c r="B75" s="9" t="s">
        <v>465</v>
      </c>
      <c r="C75" s="9" t="s">
        <v>466</v>
      </c>
      <c r="D75" s="9" t="s">
        <v>467</v>
      </c>
      <c r="E75" s="11">
        <v>2000</v>
      </c>
      <c r="F75" s="12" t="str">
        <f t="array" ref="F75">IF(A75="","",IFERROR(INDEX(deb_specials!$B:$B,MATCH($A75,deb_specials!$A:$A,0)),"9"&amp;RIGHT(E75,2)&amp;TEXT(RIGHT(A75,3),"000")&amp;"D"))</f>
        <v>500123D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3">
      <c r="A76" s="8">
        <v>127</v>
      </c>
      <c r="B76" s="9" t="s">
        <v>468</v>
      </c>
      <c r="C76" s="10" t="s">
        <v>469</v>
      </c>
      <c r="D76" s="9" t="s">
        <v>273</v>
      </c>
      <c r="E76" s="11">
        <v>2000</v>
      </c>
      <c r="F76" s="12" t="str">
        <f t="array" ref="F76">IF(A76="","",IFERROR(INDEX(deb_specials!$B:$B,MATCH($A76,deb_specials!$A:$A,0)),"9"&amp;RIGHT(E76,2)&amp;TEXT(RIGHT(A76,3),"000")&amp;"D"))</f>
        <v>500202D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3">
      <c r="A77" s="8">
        <v>128</v>
      </c>
      <c r="B77" s="9" t="s">
        <v>470</v>
      </c>
      <c r="C77" s="9" t="s">
        <v>471</v>
      </c>
      <c r="D77" s="9" t="s">
        <v>472</v>
      </c>
      <c r="E77" s="11">
        <v>2001</v>
      </c>
      <c r="F77" s="12" t="str">
        <f t="array" ref="F77">IF(A77="","",IFERROR(INDEX(deb_specials!$B:$B,MATCH($A77,deb_specials!$A:$A,0)),"9"&amp;RIGHT(E77,2)&amp;TEXT(RIGHT(A77,3),"000")&amp;"D"))</f>
        <v>501016D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3">
      <c r="A78" s="8">
        <v>131</v>
      </c>
      <c r="B78" s="9" t="s">
        <v>473</v>
      </c>
      <c r="C78" s="9" t="s">
        <v>474</v>
      </c>
      <c r="D78" s="9" t="s">
        <v>475</v>
      </c>
      <c r="E78" s="11">
        <v>2001</v>
      </c>
      <c r="F78" s="12" t="str">
        <f t="array" ref="F78">IF(A78="","",IFERROR(INDEX(deb_specials!$B:$B,MATCH($A78,deb_specials!$A:$A,0)),"9"&amp;RIGHT(E78,2)&amp;TEXT(RIGHT(A78,3),"000")&amp;"D"))</f>
        <v>100553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3">
      <c r="A79" s="8">
        <v>133</v>
      </c>
      <c r="B79" s="9" t="s">
        <v>476</v>
      </c>
      <c r="C79" s="9" t="s">
        <v>477</v>
      </c>
      <c r="D79" s="9" t="s">
        <v>478</v>
      </c>
      <c r="E79" s="11">
        <v>2001</v>
      </c>
      <c r="F79" s="12" t="str">
        <f t="array" ref="F79">IF(A79="","",IFERROR(INDEX(deb_specials!$B:$B,MATCH($A79,deb_specials!$A:$A,0)),"9"&amp;RIGHT(E79,2)&amp;TEXT(RIGHT(A79,3),"000")&amp;"D"))</f>
        <v>100557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3">
      <c r="A80" s="8">
        <v>137</v>
      </c>
      <c r="B80" s="9" t="s">
        <v>479</v>
      </c>
      <c r="C80" s="9" t="s">
        <v>480</v>
      </c>
      <c r="D80" s="9" t="s">
        <v>481</v>
      </c>
      <c r="E80" s="11">
        <v>2001</v>
      </c>
      <c r="F80" s="12" t="str">
        <f t="array" ref="F80">IF(A80="","",IFERROR(INDEX(deb_specials!$B:$B,MATCH($A80,deb_specials!$A:$A,0)),"9"&amp;RIGHT(E80,2)&amp;TEXT(RIGHT(A80,3),"000")&amp;"D"))</f>
        <v>100577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3">
      <c r="A81" s="8">
        <v>138</v>
      </c>
      <c r="B81" s="9" t="s">
        <v>482</v>
      </c>
      <c r="C81" s="10" t="s">
        <v>483</v>
      </c>
      <c r="D81" s="9" t="s">
        <v>273</v>
      </c>
      <c r="E81" s="11">
        <v>2001</v>
      </c>
      <c r="F81" s="12" t="str">
        <f t="array" ref="F81">IF(A81="","",IFERROR(INDEX(deb_specials!$B:$B,MATCH($A81,deb_specials!$A:$A,0)),"9"&amp;RIGHT(E81,2)&amp;TEXT(RIGHT(A81,3),"000")&amp;"D"))</f>
        <v>100578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3">
      <c r="A82" s="8">
        <v>141</v>
      </c>
      <c r="B82" s="9" t="s">
        <v>484</v>
      </c>
      <c r="C82" s="10" t="s">
        <v>485</v>
      </c>
      <c r="D82" s="9" t="s">
        <v>273</v>
      </c>
      <c r="E82" s="11">
        <v>2001</v>
      </c>
      <c r="F82" s="12" t="str">
        <f t="array" ref="F82">IF(A82="","",IFERROR(INDEX(deb_specials!$B:$B,MATCH($A82,deb_specials!$A:$A,0)),"9"&amp;RIGHT(E82,2)&amp;TEXT(RIGHT(A82,3),"000")&amp;"D"))</f>
        <v>100581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3">
      <c r="A83" s="8">
        <v>146</v>
      </c>
      <c r="B83" s="9" t="s">
        <v>486</v>
      </c>
      <c r="C83" s="9" t="s">
        <v>487</v>
      </c>
      <c r="D83" s="9" t="s">
        <v>488</v>
      </c>
      <c r="E83" s="11">
        <v>2002</v>
      </c>
      <c r="F83" s="12" t="str">
        <f t="array" ref="F83">IF(A83="","",IFERROR(INDEX(deb_specials!$B:$B,MATCH($A83,deb_specials!$A:$A,0)),"9"&amp;RIGHT(E83,2)&amp;TEXT(RIGHT(A83,3),"000")&amp;"D"))</f>
        <v>500052D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3">
      <c r="A84" s="8">
        <v>147</v>
      </c>
      <c r="B84" s="9" t="s">
        <v>489</v>
      </c>
      <c r="C84" s="9" t="s">
        <v>490</v>
      </c>
      <c r="D84" s="9" t="s">
        <v>491</v>
      </c>
      <c r="E84" s="11">
        <v>2002</v>
      </c>
      <c r="F84" s="12" t="str">
        <f t="array" ref="F84">IF(A84="","",IFERROR(INDEX(deb_specials!$B:$B,MATCH($A84,deb_specials!$A:$A,0)),"9"&amp;RIGHT(E84,2)&amp;TEXT(RIGHT(A84,3),"000")&amp;"D"))</f>
        <v>100614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3">
      <c r="A85" s="8">
        <v>155</v>
      </c>
      <c r="B85" s="9" t="s">
        <v>492</v>
      </c>
      <c r="C85" s="9" t="s">
        <v>273</v>
      </c>
      <c r="D85" s="9" t="s">
        <v>493</v>
      </c>
      <c r="E85" s="11">
        <v>2002</v>
      </c>
      <c r="F85" s="12" t="str">
        <f t="array" ref="F85">IF(A85="","",IFERROR(INDEX(deb_specials!$B:$B,MATCH($A85,deb_specials!$A:$A,0)),"9"&amp;RIGHT(E85,2)&amp;TEXT(RIGHT(A85,3),"000")&amp;"D"))</f>
        <v>100636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3">
      <c r="A86" s="8">
        <v>156</v>
      </c>
      <c r="B86" s="9" t="s">
        <v>494</v>
      </c>
      <c r="C86" s="9" t="s">
        <v>495</v>
      </c>
      <c r="D86" s="9" t="s">
        <v>496</v>
      </c>
      <c r="E86" s="11">
        <v>2002</v>
      </c>
      <c r="F86" s="12" t="str">
        <f t="array" ref="F86">IF(A86="","",IFERROR(INDEX(deb_specials!$B:$B,MATCH($A86,deb_specials!$A:$A,0)),"9"&amp;RIGHT(E86,2)&amp;TEXT(RIGHT(A86,3),"000")&amp;"D"))</f>
        <v>502372D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3">
      <c r="A87" s="8">
        <v>159</v>
      </c>
      <c r="B87" s="9" t="s">
        <v>497</v>
      </c>
      <c r="C87" s="9" t="s">
        <v>498</v>
      </c>
      <c r="D87" s="9" t="s">
        <v>499</v>
      </c>
      <c r="E87" s="11">
        <v>2003</v>
      </c>
      <c r="F87" s="12" t="str">
        <f t="array" ref="F87">IF(A87="","",IFERROR(INDEX(deb_specials!$B:$B,MATCH($A87,deb_specials!$A:$A,0)),"9"&amp;RIGHT(E87,2)&amp;TEXT(RIGHT(A87,3),"000")&amp;"D"))</f>
        <v>100651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3">
      <c r="A88" s="8">
        <v>160</v>
      </c>
      <c r="B88" s="9" t="s">
        <v>500</v>
      </c>
      <c r="C88" s="9" t="s">
        <v>501</v>
      </c>
      <c r="D88" s="9" t="s">
        <v>502</v>
      </c>
      <c r="E88" s="11">
        <v>2003</v>
      </c>
      <c r="F88" s="12" t="str">
        <f t="array" ref="F88">IF(A88="","",IFERROR(INDEX(deb_specials!$B:$B,MATCH($A88,deb_specials!$A:$A,0)),"9"&amp;RIGHT(E88,2)&amp;TEXT(RIGHT(A88,3),"000")&amp;"D"))</f>
        <v>503367D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3">
      <c r="A89" s="8">
        <v>161</v>
      </c>
      <c r="B89" s="9" t="s">
        <v>503</v>
      </c>
      <c r="C89" s="9" t="s">
        <v>504</v>
      </c>
      <c r="D89" s="9" t="s">
        <v>505</v>
      </c>
      <c r="E89" s="11">
        <v>2003</v>
      </c>
      <c r="F89" s="12" t="str">
        <f t="array" ref="F89">IF(A89="","",IFERROR(INDEX(deb_specials!$B:$B,MATCH($A89,deb_specials!$A:$A,0)),"9"&amp;RIGHT(E89,2)&amp;TEXT(RIGHT(A89,3),"000")&amp;"D"))</f>
        <v>100662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3">
      <c r="A90" s="8">
        <v>162</v>
      </c>
      <c r="B90" s="9" t="s">
        <v>506</v>
      </c>
      <c r="C90" s="9" t="s">
        <v>507</v>
      </c>
      <c r="D90" s="9" t="s">
        <v>508</v>
      </c>
      <c r="E90" s="11">
        <v>2003</v>
      </c>
      <c r="F90" s="12" t="str">
        <f t="array" ref="F90">IF(A90="","",IFERROR(INDEX(deb_specials!$B:$B,MATCH($A90,deb_specials!$A:$A,0)),"9"&amp;RIGHT(E90,2)&amp;TEXT(RIGHT(A90,3),"000")&amp;"D"))</f>
        <v>503428D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3">
      <c r="A91" s="8">
        <v>170</v>
      </c>
      <c r="B91" s="9" t="s">
        <v>509</v>
      </c>
      <c r="C91" s="9" t="s">
        <v>510</v>
      </c>
      <c r="D91" s="9" t="s">
        <v>511</v>
      </c>
      <c r="E91" s="11">
        <v>2003</v>
      </c>
      <c r="F91" s="12" t="str">
        <f t="array" ref="F91">IF(A91="","",IFERROR(INDEX(deb_specials!$B:$B,MATCH($A91,deb_specials!$A:$A,0)),"9"&amp;RIGHT(E91,2)&amp;TEXT(RIGHT(A91,3),"000")&amp;"D"))</f>
        <v>503524D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3">
      <c r="A92" s="8">
        <v>171</v>
      </c>
      <c r="B92" s="9" t="s">
        <v>512</v>
      </c>
      <c r="C92" s="9" t="s">
        <v>513</v>
      </c>
      <c r="D92" s="9" t="s">
        <v>514</v>
      </c>
      <c r="E92" s="11">
        <v>2003</v>
      </c>
      <c r="F92" s="12" t="str">
        <f t="array" ref="F92">IF(A92="","",IFERROR(INDEX(deb_specials!$B:$B,MATCH($A92,deb_specials!$A:$A,0)),"9"&amp;RIGHT(E92,2)&amp;TEXT(RIGHT(A92,3),"000")&amp;"D"))</f>
        <v>100682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3">
      <c r="A93" s="8">
        <v>172</v>
      </c>
      <c r="B93" s="9" t="s">
        <v>515</v>
      </c>
      <c r="C93" s="9" t="s">
        <v>516</v>
      </c>
      <c r="D93" s="9" t="s">
        <v>517</v>
      </c>
      <c r="E93" s="11">
        <v>2003</v>
      </c>
      <c r="F93" s="12" t="str">
        <f t="array" ref="F93">IF(A93="","",IFERROR(INDEX(deb_specials!$B:$B,MATCH($A93,deb_specials!$A:$A,0)),"9"&amp;RIGHT(E93,2)&amp;TEXT(RIGHT(A93,3),"000")&amp;"D"))</f>
        <v>100690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3">
      <c r="A94" s="8">
        <v>175</v>
      </c>
      <c r="B94" s="9" t="s">
        <v>518</v>
      </c>
      <c r="C94" s="9" t="s">
        <v>519</v>
      </c>
      <c r="D94" s="9" t="s">
        <v>520</v>
      </c>
      <c r="E94" s="11">
        <v>2004</v>
      </c>
      <c r="F94" s="12" t="str">
        <f t="array" ref="F94">IF(A94="","",IFERROR(INDEX(deb_specials!$B:$B,MATCH($A94,deb_specials!$A:$A,0)),"9"&amp;RIGHT(E94,2)&amp;TEXT(RIGHT(A94,3),"000")&amp;"D"))</f>
        <v>904004D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3">
      <c r="A95" s="8">
        <v>176</v>
      </c>
      <c r="B95" s="9" t="s">
        <v>521</v>
      </c>
      <c r="C95" s="9" t="s">
        <v>522</v>
      </c>
      <c r="D95" s="9" t="s">
        <v>523</v>
      </c>
      <c r="E95" s="11">
        <v>2004</v>
      </c>
      <c r="F95" s="12" t="str">
        <f t="array" ref="F95">IF(A95="","",IFERROR(INDEX(deb_specials!$B:$B,MATCH($A95,deb_specials!$A:$A,0)),"9"&amp;RIGHT(E95,2)&amp;TEXT(RIGHT(A95,3),"000")&amp;"D"))</f>
        <v>904005D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3">
      <c r="A96" s="8">
        <v>179</v>
      </c>
      <c r="B96" s="9" t="s">
        <v>524</v>
      </c>
      <c r="C96" s="9" t="s">
        <v>525</v>
      </c>
      <c r="D96" s="9" t="s">
        <v>526</v>
      </c>
      <c r="E96" s="11">
        <v>2004</v>
      </c>
      <c r="F96" s="12" t="str">
        <f t="array" ref="F96">IF(A96="","",IFERROR(INDEX(deb_specials!$B:$B,MATCH($A96,deb_specials!$A:$A,0)),"9"&amp;RIGHT(E96,2)&amp;TEXT(RIGHT(A96,3),"000")&amp;"D"))</f>
        <v>904007D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3">
      <c r="A97" s="8">
        <v>180</v>
      </c>
      <c r="B97" s="9" t="s">
        <v>527</v>
      </c>
      <c r="C97" s="9" t="s">
        <v>528</v>
      </c>
      <c r="D97" s="9" t="s">
        <v>529</v>
      </c>
      <c r="E97" s="11">
        <v>2004</v>
      </c>
      <c r="F97" s="12" t="str">
        <f t="array" ref="F97">IF(A97="","",IFERROR(INDEX(deb_specials!$B:$B,MATCH($A97,deb_specials!$A:$A,0)),"9"&amp;RIGHT(E97,2)&amp;TEXT(RIGHT(A97,3),"000")&amp;"D"))</f>
        <v>504084D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3">
      <c r="A98" s="8">
        <v>196</v>
      </c>
      <c r="B98" s="9" t="s">
        <v>530</v>
      </c>
      <c r="C98" s="9" t="s">
        <v>531</v>
      </c>
      <c r="D98" s="9" t="s">
        <v>532</v>
      </c>
      <c r="E98" s="11">
        <v>2004</v>
      </c>
      <c r="F98" s="12" t="str">
        <f t="array" ref="F98">IF(A98="","",IFERROR(INDEX(deb_specials!$B:$B,MATCH($A98,deb_specials!$A:$A,0)),"9"&amp;RIGHT(E98,2)&amp;TEXT(RIGHT(A98,3),"000")&amp;"D"))</f>
        <v>904020D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3">
      <c r="A99" s="8">
        <v>205</v>
      </c>
      <c r="B99" s="9" t="s">
        <v>533</v>
      </c>
      <c r="C99" s="9" t="s">
        <v>534</v>
      </c>
      <c r="D99" s="9" t="s">
        <v>535</v>
      </c>
      <c r="E99" s="11">
        <v>2005</v>
      </c>
      <c r="F99" s="12" t="str">
        <f t="array" ref="F99">IF(A99="","",IFERROR(INDEX(deb_specials!$B:$B,MATCH($A99,deb_specials!$A:$A,0)),"9"&amp;RIGHT(E99,2)&amp;TEXT(RIGHT(A99,3),"000")&amp;"D"))</f>
        <v>503349D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3">
      <c r="A100" s="8">
        <v>206</v>
      </c>
      <c r="B100" s="9" t="s">
        <v>536</v>
      </c>
      <c r="C100" s="9" t="s">
        <v>537</v>
      </c>
      <c r="D100" s="9" t="s">
        <v>538</v>
      </c>
      <c r="E100" s="11">
        <v>2005</v>
      </c>
      <c r="F100" s="12" t="str">
        <f t="array" ref="F100">IF(A100="","",IFERROR(INDEX(deb_specials!$B:$B,MATCH($A100,deb_specials!$A:$A,0)),"9"&amp;RIGHT(E100,2)&amp;TEXT(RIGHT(A100,3),"000")&amp;"D"))</f>
        <v>100699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3">
      <c r="A101" s="8">
        <v>209</v>
      </c>
      <c r="B101" s="9" t="s">
        <v>539</v>
      </c>
      <c r="C101" s="9" t="s">
        <v>540</v>
      </c>
      <c r="D101" s="9" t="s">
        <v>541</v>
      </c>
      <c r="E101" s="11">
        <v>2005</v>
      </c>
      <c r="F101" s="12" t="str">
        <f t="array" ref="F101">IF(A101="","",IFERROR(INDEX(deb_specials!$B:$B,MATCH($A101,deb_specials!$A:$A,0)),"9"&amp;RIGHT(E101,2)&amp;TEXT(RIGHT(A101,3),"000")&amp;"D"))</f>
        <v>505132D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3">
      <c r="A102" s="8">
        <v>221</v>
      </c>
      <c r="B102" s="9" t="s">
        <v>542</v>
      </c>
      <c r="C102" s="9" t="s">
        <v>543</v>
      </c>
      <c r="D102" s="9" t="s">
        <v>544</v>
      </c>
      <c r="E102" s="11">
        <v>2006</v>
      </c>
      <c r="F102" s="12" t="str">
        <f t="array" ref="F102">IF(A102="","",IFERROR(INDEX(deb_specials!$B:$B,MATCH($A102,deb_specials!$A:$A,0)),"9"&amp;RIGHT(E102,2)&amp;TEXT(RIGHT(A102,3),"000")&amp;"D"))</f>
        <v>904023D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3">
      <c r="A103" s="8">
        <v>225</v>
      </c>
      <c r="B103" s="9" t="s">
        <v>545</v>
      </c>
      <c r="C103" s="9" t="s">
        <v>546</v>
      </c>
      <c r="D103" s="9" t="s">
        <v>547</v>
      </c>
      <c r="E103" s="11">
        <v>2006</v>
      </c>
      <c r="F103" s="12" t="str">
        <f t="array" ref="F103">IF(A103="","",IFERROR(INDEX(deb_specials!$B:$B,MATCH($A103,deb_specials!$A:$A,0)),"9"&amp;RIGHT(E103,2)&amp;TEXT(RIGHT(A103,3),"000")&amp;"D"))</f>
        <v>904025D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3">
      <c r="A104" s="8">
        <v>230</v>
      </c>
      <c r="B104" s="9" t="s">
        <v>548</v>
      </c>
      <c r="C104" s="9" t="s">
        <v>549</v>
      </c>
      <c r="D104" s="9" t="s">
        <v>550</v>
      </c>
      <c r="E104" s="11">
        <v>2006</v>
      </c>
      <c r="F104" s="12" t="str">
        <f t="array" ref="F104">IF(A104="","",IFERROR(INDEX(deb_specials!$B:$B,MATCH($A104,deb_specials!$A:$A,0)),"9"&amp;RIGHT(E104,2)&amp;TEXT(RIGHT(A104,3),"000")&amp;"D"))</f>
        <v>506044D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3">
      <c r="A105" s="8">
        <v>231</v>
      </c>
      <c r="B105" s="9" t="s">
        <v>551</v>
      </c>
      <c r="C105" s="10" t="s">
        <v>552</v>
      </c>
      <c r="D105" s="9" t="s">
        <v>273</v>
      </c>
      <c r="E105" s="11">
        <v>2006</v>
      </c>
      <c r="F105" s="12" t="str">
        <f t="array" ref="F105">IF(A105="","",IFERROR(INDEX(deb_specials!$B:$B,MATCH($A105,deb_specials!$A:$A,0)),"9"&amp;RIGHT(E105,2)&amp;TEXT(RIGHT(A105,3),"000")&amp;"D"))</f>
        <v>904028D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3">
      <c r="A106" s="8">
        <v>232</v>
      </c>
      <c r="B106" s="9" t="s">
        <v>553</v>
      </c>
      <c r="C106" s="9" t="s">
        <v>554</v>
      </c>
      <c r="D106" s="9" t="s">
        <v>555</v>
      </c>
      <c r="E106" s="11">
        <v>2006</v>
      </c>
      <c r="F106" s="12" t="str">
        <f t="array" ref="F106">IF(A106="","",IFERROR(INDEX(deb_specials!$B:$B,MATCH($A106,deb_specials!$A:$A,0)),"9"&amp;RIGHT(E106,2)&amp;TEXT(RIGHT(A106,3),"000")&amp;"D"))</f>
        <v>904029D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3">
      <c r="A107" s="8">
        <v>246</v>
      </c>
      <c r="B107" s="9" t="s">
        <v>556</v>
      </c>
      <c r="C107" s="9" t="s">
        <v>557</v>
      </c>
      <c r="D107" s="9" t="s">
        <v>558</v>
      </c>
      <c r="E107" s="11">
        <v>2006</v>
      </c>
      <c r="F107" s="12" t="str">
        <f t="array" ref="F107">IF(A107="","",IFERROR(INDEX(deb_specials!$B:$B,MATCH($A107,deb_specials!$A:$A,0)),"9"&amp;RIGHT(E107,2)&amp;TEXT(RIGHT(A107,3),"000")&amp;"D"))</f>
        <v>506141D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3">
      <c r="A108" s="8">
        <v>248</v>
      </c>
      <c r="B108" s="9" t="s">
        <v>559</v>
      </c>
      <c r="C108" s="9" t="s">
        <v>560</v>
      </c>
      <c r="D108" s="9" t="s">
        <v>561</v>
      </c>
      <c r="E108" s="11">
        <v>2006</v>
      </c>
      <c r="F108" s="12" t="str">
        <f t="array" ref="F108">IF(A108="","",IFERROR(INDEX(deb_specials!$B:$B,MATCH($A108,deb_specials!$A:$A,0)),"9"&amp;RIGHT(E108,2)&amp;TEXT(RIGHT(A108,3),"000")&amp;"D"))</f>
        <v>506194D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3">
      <c r="A109" s="8">
        <v>252</v>
      </c>
      <c r="B109" s="9" t="s">
        <v>562</v>
      </c>
      <c r="C109" s="9" t="s">
        <v>563</v>
      </c>
      <c r="D109" s="9" t="s">
        <v>564</v>
      </c>
      <c r="E109" s="11">
        <v>2006</v>
      </c>
      <c r="F109" s="12" t="str">
        <f t="array" ref="F109">IF(A109="","",IFERROR(INDEX(deb_specials!$B:$B,MATCH($A109,deb_specials!$A:$A,0)),"9"&amp;RIGHT(E109,2)&amp;TEXT(RIGHT(A109,3),"000")&amp;"D"))</f>
        <v>506214D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3">
      <c r="A110" s="8">
        <v>261</v>
      </c>
      <c r="B110" s="9" t="s">
        <v>565</v>
      </c>
      <c r="C110" s="9" t="s">
        <v>566</v>
      </c>
      <c r="D110" s="9" t="s">
        <v>567</v>
      </c>
      <c r="E110" s="11">
        <v>2007</v>
      </c>
      <c r="F110" s="12" t="str">
        <f t="array" ref="F110">IF(A110="","",IFERROR(INDEX(deb_specials!$B:$B,MATCH($A110,deb_specials!$A:$A,0)),"9"&amp;RIGHT(E110,2)&amp;TEXT(RIGHT(A110,3),"000")&amp;"D"))</f>
        <v>904072D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3">
      <c r="A111" s="8">
        <v>262</v>
      </c>
      <c r="B111" s="9" t="s">
        <v>568</v>
      </c>
      <c r="C111" s="9" t="s">
        <v>569</v>
      </c>
      <c r="D111" s="9" t="s">
        <v>570</v>
      </c>
      <c r="E111" s="11">
        <v>2007</v>
      </c>
      <c r="F111" s="12" t="str">
        <f t="array" ref="F111">IF(A111="","",IFERROR(INDEX(deb_specials!$B:$B,MATCH($A111,deb_specials!$A:$A,0)),"9"&amp;RIGHT(E111,2)&amp;TEXT(RIGHT(A111,3),"000")&amp;"D"))</f>
        <v>904073D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3">
      <c r="A112" s="8">
        <v>272</v>
      </c>
      <c r="B112" s="9" t="s">
        <v>571</v>
      </c>
      <c r="C112" s="9" t="s">
        <v>572</v>
      </c>
      <c r="D112" s="9" t="s">
        <v>573</v>
      </c>
      <c r="E112" s="11">
        <v>2007</v>
      </c>
      <c r="F112" s="12" t="str">
        <f t="array" ref="F112">IF(A112="","",IFERROR(INDEX(deb_specials!$B:$B,MATCH($A112,deb_specials!$A:$A,0)),"9"&amp;RIGHT(E112,2)&amp;TEXT(RIGHT(A112,3),"000")&amp;"D"))</f>
        <v>507315D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3">
      <c r="A113" s="8">
        <v>274</v>
      </c>
      <c r="B113" s="9" t="s">
        <v>574</v>
      </c>
      <c r="C113" s="10" t="s">
        <v>575</v>
      </c>
      <c r="D113" s="9" t="s">
        <v>273</v>
      </c>
      <c r="E113" s="11">
        <v>2007</v>
      </c>
      <c r="F113" s="12" t="str">
        <f t="array" ref="F113">IF(A113="","",IFERROR(INDEX(deb_specials!$B:$B,MATCH($A113,deb_specials!$A:$A,0)),"9"&amp;RIGHT(E113,2)&amp;TEXT(RIGHT(A113,3),"000")&amp;"D"))</f>
        <v>507223D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3">
      <c r="A114" s="8">
        <v>291</v>
      </c>
      <c r="B114" s="9" t="s">
        <v>576</v>
      </c>
      <c r="C114" s="9" t="s">
        <v>577</v>
      </c>
      <c r="D114" s="9" t="s">
        <v>578</v>
      </c>
      <c r="E114" s="11">
        <v>2007</v>
      </c>
      <c r="F114" s="12" t="str">
        <f t="array" ref="F114">IF(A114="","",IFERROR(INDEX(deb_specials!$B:$B,MATCH($A114,deb_specials!$A:$A,0)),"9"&amp;RIGHT(E114,2)&amp;TEXT(RIGHT(A114,3),"000")&amp;"D"))</f>
        <v>507304D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3">
      <c r="A115" s="8">
        <v>297</v>
      </c>
      <c r="B115" s="9" t="s">
        <v>579</v>
      </c>
      <c r="C115" s="9" t="s">
        <v>580</v>
      </c>
      <c r="D115" s="9" t="s">
        <v>581</v>
      </c>
      <c r="E115" s="11">
        <v>2007</v>
      </c>
      <c r="F115" s="12" t="str">
        <f t="array" ref="F115">IF(A115="","",IFERROR(INDEX(deb_specials!$B:$B,MATCH($A115,deb_specials!$A:$A,0)),"9"&amp;RIGHT(E115,2)&amp;TEXT(RIGHT(A115,3),"000")&amp;"D"))</f>
        <v>507151D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3">
      <c r="A116" s="8">
        <v>300</v>
      </c>
      <c r="B116" s="9" t="s">
        <v>582</v>
      </c>
      <c r="C116" s="9" t="s">
        <v>583</v>
      </c>
      <c r="D116" s="9" t="s">
        <v>584</v>
      </c>
      <c r="E116" s="11">
        <v>2007</v>
      </c>
      <c r="F116" s="12" t="str">
        <f t="array" ref="F116">IF(A116="","",IFERROR(INDEX(deb_specials!$B:$B,MATCH($A116,deb_specials!$A:$A,0)),"9"&amp;RIGHT(E116,2)&amp;TEXT(RIGHT(A116,3),"000")&amp;"D"))</f>
        <v>507164D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3">
      <c r="A117" s="8">
        <v>315</v>
      </c>
      <c r="B117" s="9" t="s">
        <v>585</v>
      </c>
      <c r="C117" s="9" t="s">
        <v>586</v>
      </c>
      <c r="D117" s="9" t="s">
        <v>587</v>
      </c>
      <c r="E117" s="11">
        <v>2007</v>
      </c>
      <c r="F117" s="12" t="str">
        <f t="array" ref="F117">IF(A117="","",IFERROR(INDEX(deb_specials!$B:$B,MATCH($A117,deb_specials!$A:$A,0)),"9"&amp;RIGHT(E117,2)&amp;TEXT(RIGHT(A117,3),"000")&amp;"D"))</f>
        <v>904074D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3">
      <c r="A118" s="8">
        <v>316</v>
      </c>
      <c r="B118" s="9" t="s">
        <v>588</v>
      </c>
      <c r="C118" s="10" t="s">
        <v>589</v>
      </c>
      <c r="D118" s="9" t="s">
        <v>273</v>
      </c>
      <c r="E118" s="11">
        <v>2007</v>
      </c>
      <c r="F118" s="12" t="str">
        <f t="array" ref="F118">IF(A118="","",IFERROR(INDEX(deb_specials!$B:$B,MATCH($A118,deb_specials!$A:$A,0)),"9"&amp;RIGHT(E118,2)&amp;TEXT(RIGHT(A118,3),"000")&amp;"D"))</f>
        <v>904075D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3">
      <c r="A119" s="8">
        <v>325</v>
      </c>
      <c r="B119" s="9" t="s">
        <v>590</v>
      </c>
      <c r="C119" s="9" t="s">
        <v>591</v>
      </c>
      <c r="D119" s="9" t="s">
        <v>592</v>
      </c>
      <c r="E119" s="11">
        <v>2008</v>
      </c>
      <c r="F119" s="12" t="str">
        <f t="array" ref="F119">IF(A119="","",IFERROR(INDEX(deb_specials!$B:$B,MATCH($A119,deb_specials!$A:$A,0)),"9"&amp;RIGHT(E119,2)&amp;TEXT(RIGHT(A119,3),"000")&amp;"D"))</f>
        <v>904103D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3">
      <c r="A120" s="8">
        <v>329</v>
      </c>
      <c r="B120" s="9" t="s">
        <v>593</v>
      </c>
      <c r="C120" s="9" t="s">
        <v>594</v>
      </c>
      <c r="D120" s="9" t="s">
        <v>595</v>
      </c>
      <c r="E120" s="11">
        <v>2008</v>
      </c>
      <c r="F120" s="12" t="str">
        <f t="array" ref="F120">IF(A120="","",IFERROR(INDEX(deb_specials!$B:$B,MATCH($A120,deb_specials!$A:$A,0)),"9"&amp;RIGHT(E120,2)&amp;TEXT(RIGHT(A120,3),"000")&amp;"D"))</f>
        <v>904101D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3">
      <c r="A121" s="8">
        <v>330</v>
      </c>
      <c r="B121" s="9" t="s">
        <v>596</v>
      </c>
      <c r="C121" s="9" t="s">
        <v>597</v>
      </c>
      <c r="D121" s="9" t="s">
        <v>598</v>
      </c>
      <c r="E121" s="11">
        <v>2008</v>
      </c>
      <c r="F121" s="12" t="str">
        <f t="array" ref="F121">IF(A121="","",IFERROR(INDEX(deb_specials!$B:$B,MATCH($A121,deb_specials!$A:$A,0)),"9"&amp;RIGHT(E121,2)&amp;TEXT(RIGHT(A121,3),"000")&amp;"D"))</f>
        <v>904109D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3">
      <c r="A122" s="8">
        <v>338</v>
      </c>
      <c r="B122" s="9" t="s">
        <v>599</v>
      </c>
      <c r="C122" s="9" t="s">
        <v>600</v>
      </c>
      <c r="D122" s="9" t="s">
        <v>601</v>
      </c>
      <c r="E122" s="11">
        <v>2008</v>
      </c>
      <c r="F122" s="12" t="str">
        <f t="array" ref="F122">IF(A122="","",IFERROR(INDEX(deb_specials!$B:$B,MATCH($A122,deb_specials!$A:$A,0)),"9"&amp;RIGHT(E122,2)&amp;TEXT(RIGHT(A122,3),"000")&amp;"D"))</f>
        <v>907016D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3">
      <c r="A123" s="8">
        <v>344</v>
      </c>
      <c r="B123" s="9" t="s">
        <v>602</v>
      </c>
      <c r="C123" s="9" t="s">
        <v>603</v>
      </c>
      <c r="D123" s="9" t="s">
        <v>604</v>
      </c>
      <c r="E123" s="11">
        <v>2008</v>
      </c>
      <c r="F123" s="12" t="str">
        <f t="array" ref="F123">IF(A123="","",IFERROR(INDEX(deb_specials!$B:$B,MATCH($A123,deb_specials!$A:$A,0)),"9"&amp;RIGHT(E123,2)&amp;TEXT(RIGHT(A123,3),"000")&amp;"D"))</f>
        <v>908007D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3">
      <c r="A124" s="8">
        <v>346</v>
      </c>
      <c r="B124" s="9" t="s">
        <v>605</v>
      </c>
      <c r="C124" s="9" t="s">
        <v>606</v>
      </c>
      <c r="D124" s="9" t="s">
        <v>607</v>
      </c>
      <c r="E124" s="11">
        <v>2008</v>
      </c>
      <c r="F124" s="12" t="str">
        <f t="array" ref="F124">IF(A124="","",IFERROR(INDEX(deb_specials!$B:$B,MATCH($A124,deb_specials!$A:$A,0)),"9"&amp;RIGHT(E124,2)&amp;TEXT(RIGHT(A124,3),"000")&amp;"D"))</f>
        <v>908009D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3">
      <c r="A125" s="8">
        <v>355</v>
      </c>
      <c r="B125" s="9" t="s">
        <v>608</v>
      </c>
      <c r="C125" s="9" t="s">
        <v>609</v>
      </c>
      <c r="D125" s="9" t="s">
        <v>610</v>
      </c>
      <c r="E125" s="11">
        <v>2008</v>
      </c>
      <c r="F125" s="12" t="str">
        <f t="array" ref="F125">IF(A125="","",IFERROR(INDEX(deb_specials!$B:$B,MATCH($A125,deb_specials!$A:$A,0)),"9"&amp;RIGHT(E125,2)&amp;TEXT(RIGHT(A125,3),"000")&amp;"D"))</f>
        <v>908016D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3">
      <c r="A126" s="8">
        <v>364</v>
      </c>
      <c r="B126" s="9" t="s">
        <v>611</v>
      </c>
      <c r="C126" s="9" t="s">
        <v>612</v>
      </c>
      <c r="D126" s="9" t="s">
        <v>613</v>
      </c>
      <c r="E126" s="11">
        <v>2008</v>
      </c>
      <c r="F126" s="12" t="str">
        <f t="array" ref="F126">IF(A126="","",IFERROR(INDEX(deb_specials!$B:$B,MATCH($A126,deb_specials!$A:$A,0)),"9"&amp;RIGHT(E126,2)&amp;TEXT(RIGHT(A126,3),"000")&amp;"D"))</f>
        <v>907009D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3">
      <c r="A127" s="8">
        <v>379</v>
      </c>
      <c r="B127" s="9" t="s">
        <v>614</v>
      </c>
      <c r="C127" s="9" t="s">
        <v>615</v>
      </c>
      <c r="D127" s="9" t="s">
        <v>616</v>
      </c>
      <c r="E127" s="11">
        <v>2008</v>
      </c>
      <c r="F127" s="12" t="str">
        <f t="array" ref="F127">IF(A127="","",IFERROR(INDEX(deb_specials!$B:$B,MATCH($A127,deb_specials!$A:$A,0)),"9"&amp;RIGHT(E127,2)&amp;TEXT(RIGHT(A127,3),"000")&amp;"D"))</f>
        <v>907020D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3">
      <c r="A128" s="8">
        <v>390</v>
      </c>
      <c r="B128" s="9" t="s">
        <v>617</v>
      </c>
      <c r="C128" s="9" t="s">
        <v>618</v>
      </c>
      <c r="D128" s="9" t="s">
        <v>619</v>
      </c>
      <c r="E128" s="11">
        <v>2008</v>
      </c>
      <c r="F128" s="12" t="str">
        <f t="array" ref="F128">IF(A128="","",IFERROR(INDEX(deb_specials!$B:$B,MATCH($A128,deb_specials!$A:$A,0)),"9"&amp;RIGHT(E128,2)&amp;TEXT(RIGHT(A128,3),"000")&amp;"D"))</f>
        <v>907008D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3">
      <c r="A129" s="8">
        <v>396</v>
      </c>
      <c r="B129" s="9" t="s">
        <v>620</v>
      </c>
      <c r="C129" s="9" t="s">
        <v>621</v>
      </c>
      <c r="D129" s="9" t="s">
        <v>622</v>
      </c>
      <c r="E129" s="11">
        <v>2009</v>
      </c>
      <c r="F129" s="12" t="str">
        <f t="array" ref="F129">IF(A129="","",IFERROR(INDEX(deb_specials!$B:$B,MATCH($A129,deb_specials!$A:$A,0)),"9"&amp;RIGHT(E129,2)&amp;TEXT(RIGHT(A129,3),"000")&amp;"D"))</f>
        <v>909396D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3">
      <c r="A130" s="8">
        <v>403</v>
      </c>
      <c r="B130" s="9" t="s">
        <v>623</v>
      </c>
      <c r="C130" s="9" t="s">
        <v>624</v>
      </c>
      <c r="D130" s="9" t="s">
        <v>625</v>
      </c>
      <c r="E130" s="11">
        <v>2009</v>
      </c>
      <c r="F130" s="12" t="str">
        <f t="array" ref="F130">IF(A130="","",IFERROR(INDEX(deb_specials!$B:$B,MATCH($A130,deb_specials!$A:$A,0)),"9"&amp;RIGHT(E130,2)&amp;TEXT(RIGHT(A130,3),"000")&amp;"D"))</f>
        <v>909403D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3">
      <c r="A131" s="8">
        <v>405</v>
      </c>
      <c r="B131" s="9" t="s">
        <v>626</v>
      </c>
      <c r="C131" s="9" t="s">
        <v>627</v>
      </c>
      <c r="D131" s="9" t="s">
        <v>628</v>
      </c>
      <c r="E131" s="11">
        <v>2009</v>
      </c>
      <c r="F131" s="12" t="str">
        <f t="array" ref="F131">IF(A131="","",IFERROR(INDEX(deb_specials!$B:$B,MATCH($A131,deb_specials!$A:$A,0)),"9"&amp;RIGHT(E131,2)&amp;TEXT(RIGHT(A131,3),"000")&amp;"D"))</f>
        <v>909405D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3">
      <c r="A132" s="8">
        <v>407</v>
      </c>
      <c r="B132" s="9" t="s">
        <v>629</v>
      </c>
      <c r="C132" s="9" t="s">
        <v>630</v>
      </c>
      <c r="D132" s="9" t="s">
        <v>631</v>
      </c>
      <c r="E132" s="11">
        <v>2009</v>
      </c>
      <c r="F132" s="12" t="str">
        <f t="array" ref="F132">IF(A132="","",IFERROR(INDEX(deb_specials!$B:$B,MATCH($A132,deb_specials!$A:$A,0)),"9"&amp;RIGHT(E132,2)&amp;TEXT(RIGHT(A132,3),"000")&amp;"D"))</f>
        <v>909407D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3">
      <c r="A133" s="8">
        <v>425</v>
      </c>
      <c r="B133" s="9" t="s">
        <v>632</v>
      </c>
      <c r="C133" s="9" t="s">
        <v>633</v>
      </c>
      <c r="D133" s="9" t="s">
        <v>634</v>
      </c>
      <c r="E133" s="11">
        <v>2009</v>
      </c>
      <c r="F133" s="12" t="str">
        <f t="array" ref="F133">IF(A133="","",IFERROR(INDEX(deb_specials!$B:$B,MATCH($A133,deb_specials!$A:$A,0)),"9"&amp;RIGHT(E133,2)&amp;TEXT(RIGHT(A133,3),"000")&amp;"D"))</f>
        <v>909425D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3">
      <c r="A134" s="8">
        <v>428</v>
      </c>
      <c r="B134" s="9" t="s">
        <v>635</v>
      </c>
      <c r="C134" s="9" t="s">
        <v>636</v>
      </c>
      <c r="D134" s="9" t="s">
        <v>637</v>
      </c>
      <c r="E134" s="11">
        <v>2009</v>
      </c>
      <c r="F134" s="12" t="str">
        <f t="array" ref="F134">IF(A134="","",IFERROR(INDEX(deb_specials!$B:$B,MATCH($A134,deb_specials!$A:$A,0)),"9"&amp;RIGHT(E134,2)&amp;TEXT(RIGHT(A134,3),"000")&amp;"D"))</f>
        <v>909428D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3">
      <c r="A135" s="8">
        <v>437</v>
      </c>
      <c r="B135" s="9" t="s">
        <v>638</v>
      </c>
      <c r="C135" s="9" t="s">
        <v>639</v>
      </c>
      <c r="D135" s="9" t="s">
        <v>640</v>
      </c>
      <c r="E135" s="11">
        <v>2009</v>
      </c>
      <c r="F135" s="12" t="str">
        <f t="array" ref="F135">IF(A135="","",IFERROR(INDEX(deb_specials!$B:$B,MATCH($A135,deb_specials!$A:$A,0)),"9"&amp;RIGHT(E135,2)&amp;TEXT(RIGHT(A135,3),"000")&amp;"D"))</f>
        <v>909437D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3">
      <c r="A136" s="8">
        <v>444</v>
      </c>
      <c r="B136" s="9" t="s">
        <v>641</v>
      </c>
      <c r="C136" s="9" t="s">
        <v>642</v>
      </c>
      <c r="D136" s="9" t="s">
        <v>643</v>
      </c>
      <c r="E136" s="11">
        <v>2009</v>
      </c>
      <c r="F136" s="12" t="str">
        <f t="array" ref="F136">IF(A136="","",IFERROR(INDEX(deb_specials!$B:$B,MATCH($A136,deb_specials!$A:$A,0)),"9"&amp;RIGHT(E136,2)&amp;TEXT(RIGHT(A136,3),"000")&amp;"D"))</f>
        <v>909444D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3">
      <c r="A137" s="8">
        <v>447</v>
      </c>
      <c r="B137" s="9" t="s">
        <v>644</v>
      </c>
      <c r="C137" s="9" t="s">
        <v>645</v>
      </c>
      <c r="D137" s="9" t="s">
        <v>646</v>
      </c>
      <c r="E137" s="11">
        <v>2009</v>
      </c>
      <c r="F137" s="12" t="str">
        <f t="array" ref="F137">IF(A137="","",IFERROR(INDEX(deb_specials!$B:$B,MATCH($A137,deb_specials!$A:$A,0)),"9"&amp;RIGHT(E137,2)&amp;TEXT(RIGHT(A137,3),"000")&amp;"D"))</f>
        <v>909447D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3">
      <c r="A138" s="8">
        <v>450</v>
      </c>
      <c r="B138" s="9" t="s">
        <v>647</v>
      </c>
      <c r="C138" s="9" t="s">
        <v>648</v>
      </c>
      <c r="D138" s="9" t="s">
        <v>649</v>
      </c>
      <c r="E138" s="11">
        <v>2009</v>
      </c>
      <c r="F138" s="12" t="str">
        <f t="array" ref="F138">IF(A138="","",IFERROR(INDEX(deb_specials!$B:$B,MATCH($A138,deb_specials!$A:$A,0)),"9"&amp;RIGHT(E138,2)&amp;TEXT(RIGHT(A138,3),"000")&amp;"D"))</f>
        <v>909450D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3">
      <c r="A139" s="8">
        <v>453</v>
      </c>
      <c r="B139" s="9" t="s">
        <v>650</v>
      </c>
      <c r="C139" s="9" t="s">
        <v>651</v>
      </c>
      <c r="D139" s="9" t="s">
        <v>652</v>
      </c>
      <c r="E139" s="11">
        <v>2009</v>
      </c>
      <c r="F139" s="12" t="str">
        <f t="array" ref="F139">IF(A139="","",IFERROR(INDEX(deb_specials!$B:$B,MATCH($A139,deb_specials!$A:$A,0)),"9"&amp;RIGHT(E139,2)&amp;TEXT(RIGHT(A139,3),"000")&amp;"D"))</f>
        <v>909453D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3">
      <c r="A140" s="8">
        <v>466</v>
      </c>
      <c r="B140" s="9" t="s">
        <v>653</v>
      </c>
      <c r="C140" s="9" t="s">
        <v>654</v>
      </c>
      <c r="D140" s="9" t="s">
        <v>655</v>
      </c>
      <c r="E140" s="11">
        <v>2010</v>
      </c>
      <c r="F140" s="12" t="str">
        <f t="array" ref="F140">IF(A140="","",IFERROR(INDEX(deb_specials!$B:$B,MATCH($A140,deb_specials!$A:$A,0)),"9"&amp;RIGHT(E140,2)&amp;TEXT(RIGHT(A140,3),"000")&amp;"D"))</f>
        <v>910466D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3">
      <c r="A141" s="8">
        <v>479</v>
      </c>
      <c r="B141" s="9" t="s">
        <v>656</v>
      </c>
      <c r="C141" s="9" t="s">
        <v>657</v>
      </c>
      <c r="D141" s="9" t="s">
        <v>658</v>
      </c>
      <c r="E141" s="11">
        <v>2010</v>
      </c>
      <c r="F141" s="12" t="str">
        <f t="array" ref="F141">IF(A141="","",IFERROR(INDEX(deb_specials!$B:$B,MATCH($A141,deb_specials!$A:$A,0)),"9"&amp;RIGHT(E141,2)&amp;TEXT(RIGHT(A141,3),"000")&amp;"D"))</f>
        <v>910479D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3">
      <c r="A142" s="8">
        <v>497</v>
      </c>
      <c r="B142" s="9" t="s">
        <v>659</v>
      </c>
      <c r="C142" s="9" t="s">
        <v>660</v>
      </c>
      <c r="D142" s="9" t="s">
        <v>661</v>
      </c>
      <c r="E142" s="11">
        <v>2010</v>
      </c>
      <c r="F142" s="12" t="str">
        <f t="array" ref="F142">IF(A142="","",IFERROR(INDEX(deb_specials!$B:$B,MATCH($A142,deb_specials!$A:$A,0)),"9"&amp;RIGHT(E142,2)&amp;TEXT(RIGHT(A142,3),"000")&amp;"D"))</f>
        <v>910497D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3">
      <c r="A143" s="8">
        <v>500</v>
      </c>
      <c r="B143" s="9" t="s">
        <v>662</v>
      </c>
      <c r="C143" s="9" t="s">
        <v>663</v>
      </c>
      <c r="D143" s="9" t="s">
        <v>664</v>
      </c>
      <c r="E143" s="11">
        <v>2010</v>
      </c>
      <c r="F143" s="12" t="str">
        <f t="array" ref="F143">IF(A143="","",IFERROR(INDEX(deb_specials!$B:$B,MATCH($A143,deb_specials!$A:$A,0)),"9"&amp;RIGHT(E143,2)&amp;TEXT(RIGHT(A143,3),"000")&amp;"D"))</f>
        <v>910500D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3">
      <c r="A144" s="8">
        <v>510</v>
      </c>
      <c r="B144" s="9" t="s">
        <v>665</v>
      </c>
      <c r="C144" s="9" t="s">
        <v>666</v>
      </c>
      <c r="D144" s="9" t="s">
        <v>667</v>
      </c>
      <c r="E144" s="11">
        <v>2010</v>
      </c>
      <c r="F144" s="12" t="str">
        <f t="array" ref="F144">IF(A144="","",IFERROR(INDEX(deb_specials!$B:$B,MATCH($A144,deb_specials!$A:$A,0)),"9"&amp;RIGHT(E144,2)&amp;TEXT(RIGHT(A144,3),"000")&amp;"D"))</f>
        <v>910510D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3">
      <c r="A145" s="8">
        <v>512</v>
      </c>
      <c r="B145" s="9" t="s">
        <v>668</v>
      </c>
      <c r="C145" s="9" t="s">
        <v>669</v>
      </c>
      <c r="D145" s="9" t="s">
        <v>670</v>
      </c>
      <c r="E145" s="11">
        <v>2010</v>
      </c>
      <c r="F145" s="12" t="str">
        <f t="array" ref="F145">IF(A145="","",IFERROR(INDEX(deb_specials!$B:$B,MATCH($A145,deb_specials!$A:$A,0)),"9"&amp;RIGHT(E145,2)&amp;TEXT(RIGHT(A145,3),"000")&amp;"D"))</f>
        <v>910512D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3">
      <c r="A146" s="8">
        <v>513</v>
      </c>
      <c r="B146" s="9" t="s">
        <v>671</v>
      </c>
      <c r="C146" s="9" t="s">
        <v>672</v>
      </c>
      <c r="D146" s="9" t="s">
        <v>673</v>
      </c>
      <c r="E146" s="11">
        <v>2010</v>
      </c>
      <c r="F146" s="12" t="str">
        <f t="array" ref="F146">IF(A146="","",IFERROR(INDEX(deb_specials!$B:$B,MATCH($A146,deb_specials!$A:$A,0)),"9"&amp;RIGHT(E146,2)&amp;TEXT(RIGHT(A146,3),"000")&amp;"D"))</f>
        <v>910513D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3">
      <c r="A147" s="8">
        <v>517</v>
      </c>
      <c r="B147" s="9" t="s">
        <v>674</v>
      </c>
      <c r="C147" s="9" t="s">
        <v>675</v>
      </c>
      <c r="D147" s="9" t="s">
        <v>676</v>
      </c>
      <c r="E147" s="11">
        <v>2010</v>
      </c>
      <c r="F147" s="12" t="str">
        <f t="array" ref="F147">IF(A147="","",IFERROR(INDEX(deb_specials!$B:$B,MATCH($A147,deb_specials!$A:$A,0)),"9"&amp;RIGHT(E147,2)&amp;TEXT(RIGHT(A147,3),"000")&amp;"D"))</f>
        <v>910517D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3">
      <c r="A148" s="8">
        <v>524</v>
      </c>
      <c r="B148" s="9" t="s">
        <v>677</v>
      </c>
      <c r="C148" s="9" t="s">
        <v>678</v>
      </c>
      <c r="D148" s="9" t="s">
        <v>679</v>
      </c>
      <c r="E148" s="11">
        <v>2010</v>
      </c>
      <c r="F148" s="12" t="str">
        <f t="array" ref="F148">IF(A148="","",IFERROR(INDEX(deb_specials!$B:$B,MATCH($A148,deb_specials!$A:$A,0)),"9"&amp;RIGHT(E148,2)&amp;TEXT(RIGHT(A148,3),"000")&amp;"D"))</f>
        <v>910524D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3">
      <c r="A149" s="8">
        <v>525</v>
      </c>
      <c r="B149" s="9" t="s">
        <v>680</v>
      </c>
      <c r="C149" s="9" t="s">
        <v>681</v>
      </c>
      <c r="D149" s="9" t="s">
        <v>682</v>
      </c>
      <c r="E149" s="11">
        <v>2011</v>
      </c>
      <c r="F149" s="12" t="str">
        <f t="array" ref="F149">IF(A149="","",IFERROR(INDEX(deb_specials!$B:$B,MATCH($A149,deb_specials!$A:$A,0)),"9"&amp;RIGHT(E149,2)&amp;TEXT(RIGHT(A149,3),"000")&amp;"D"))</f>
        <v>911525D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3">
      <c r="A150" s="8">
        <v>528</v>
      </c>
      <c r="B150" s="9" t="s">
        <v>683</v>
      </c>
      <c r="C150" s="9" t="s">
        <v>684</v>
      </c>
      <c r="D150" s="9" t="s">
        <v>685</v>
      </c>
      <c r="E150" s="11">
        <v>2011</v>
      </c>
      <c r="F150" s="12" t="str">
        <f t="array" ref="F150">IF(A150="","",IFERROR(INDEX(deb_specials!$B:$B,MATCH($A150,deb_specials!$A:$A,0)),"9"&amp;RIGHT(E150,2)&amp;TEXT(RIGHT(A150,3),"000")&amp;"D"))</f>
        <v>911528D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3">
      <c r="A151" s="8">
        <v>529</v>
      </c>
      <c r="B151" s="9" t="s">
        <v>686</v>
      </c>
      <c r="C151" s="9" t="s">
        <v>687</v>
      </c>
      <c r="D151" s="9" t="s">
        <v>688</v>
      </c>
      <c r="E151" s="11">
        <v>2011</v>
      </c>
      <c r="F151" s="12" t="str">
        <f t="array" ref="F151">IF(A151="","",IFERROR(INDEX(deb_specials!$B:$B,MATCH($A151,deb_specials!$A:$A,0)),"9"&amp;RIGHT(E151,2)&amp;TEXT(RIGHT(A151,3),"000")&amp;"D"))</f>
        <v>911529D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3">
      <c r="A152" s="8">
        <v>539</v>
      </c>
      <c r="B152" s="9" t="s">
        <v>689</v>
      </c>
      <c r="C152" s="10" t="s">
        <v>690</v>
      </c>
      <c r="D152" s="9" t="s">
        <v>273</v>
      </c>
      <c r="E152" s="11">
        <v>2011</v>
      </c>
      <c r="F152" s="12" t="str">
        <f t="array" ref="F152">IF(A152="","",IFERROR(INDEX(deb_specials!$B:$B,MATCH($A152,deb_specials!$A:$A,0)),"9"&amp;RIGHT(E152,2)&amp;TEXT(RIGHT(A152,3),"000")&amp;"D"))</f>
        <v>911539D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3">
      <c r="A153" s="8">
        <v>556</v>
      </c>
      <c r="B153" s="9" t="s">
        <v>691</v>
      </c>
      <c r="C153" s="10" t="s">
        <v>692</v>
      </c>
      <c r="D153" s="9" t="s">
        <v>273</v>
      </c>
      <c r="E153" s="11">
        <v>2011</v>
      </c>
      <c r="F153" s="12" t="str">
        <f t="array" ref="F153">IF(A153="","",IFERROR(INDEX(deb_specials!$B:$B,MATCH($A153,deb_specials!$A:$A,0)),"9"&amp;RIGHT(E153,2)&amp;TEXT(RIGHT(A153,3),"000")&amp;"D"))</f>
        <v>911556D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3">
      <c r="A154" s="8">
        <v>559</v>
      </c>
      <c r="B154" s="9" t="s">
        <v>693</v>
      </c>
      <c r="C154" s="13" t="s">
        <v>694</v>
      </c>
      <c r="D154" s="9" t="s">
        <v>695</v>
      </c>
      <c r="E154" s="11">
        <v>2011</v>
      </c>
      <c r="F154" s="12" t="str">
        <f t="array" ref="F154">IF(A154="","",IFERROR(INDEX(deb_specials!$B:$B,MATCH($A154,deb_specials!$A:$A,0)),"9"&amp;RIGHT(E154,2)&amp;TEXT(RIGHT(A154,3),"000")&amp;"D"))</f>
        <v>911559D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3">
      <c r="A155" s="8">
        <v>567</v>
      </c>
      <c r="B155" s="9" t="s">
        <v>696</v>
      </c>
      <c r="C155" s="9" t="s">
        <v>697</v>
      </c>
      <c r="D155" s="9" t="s">
        <v>698</v>
      </c>
      <c r="E155" s="11">
        <v>2011</v>
      </c>
      <c r="F155" s="12" t="str">
        <f t="array" ref="F155">IF(A155="","",IFERROR(INDEX(deb_specials!$B:$B,MATCH($A155,deb_specials!$A:$A,0)),"9"&amp;RIGHT(E155,2)&amp;TEXT(RIGHT(A155,3),"000")&amp;"D"))</f>
        <v>911567D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3">
      <c r="A156" s="8">
        <v>569</v>
      </c>
      <c r="B156" s="9" t="s">
        <v>699</v>
      </c>
      <c r="C156" s="13" t="s">
        <v>700</v>
      </c>
      <c r="D156" s="9" t="s">
        <v>701</v>
      </c>
      <c r="E156" s="11">
        <v>2011</v>
      </c>
      <c r="F156" s="12" t="str">
        <f t="array" ref="F156">IF(A156="","",IFERROR(INDEX(deb_specials!$B:$B,MATCH($A156,deb_specials!$A:$A,0)),"9"&amp;RIGHT(E156,2)&amp;TEXT(RIGHT(A156,3),"000")&amp;"D"))</f>
        <v>911569D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3">
      <c r="A157" s="8">
        <v>575</v>
      </c>
      <c r="B157" s="9" t="s">
        <v>702</v>
      </c>
      <c r="C157" s="9" t="s">
        <v>703</v>
      </c>
      <c r="D157" s="9" t="s">
        <v>704</v>
      </c>
      <c r="E157" s="11">
        <v>2011</v>
      </c>
      <c r="F157" s="12" t="str">
        <f t="array" ref="F157">IF(A157="","",IFERROR(INDEX(deb_specials!$B:$B,MATCH($A157,deb_specials!$A:$A,0)),"9"&amp;RIGHT(E157,2)&amp;TEXT(RIGHT(A157,3),"000")&amp;"D"))</f>
        <v>911575D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3">
      <c r="A158" s="8">
        <v>576</v>
      </c>
      <c r="B158" s="9" t="s">
        <v>705</v>
      </c>
      <c r="C158" s="9" t="s">
        <v>706</v>
      </c>
      <c r="D158" s="9" t="s">
        <v>707</v>
      </c>
      <c r="E158" s="11">
        <v>2011</v>
      </c>
      <c r="F158" s="12" t="str">
        <f t="array" ref="F158">IF(A158="","",IFERROR(INDEX(deb_specials!$B:$B,MATCH($A158,deb_specials!$A:$A,0)),"9"&amp;RIGHT(E158,2)&amp;TEXT(RIGHT(A158,3),"000")&amp;"D"))</f>
        <v>911576D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3">
      <c r="A159" s="8">
        <v>579</v>
      </c>
      <c r="B159" s="9" t="s">
        <v>708</v>
      </c>
      <c r="C159" s="9" t="s">
        <v>709</v>
      </c>
      <c r="D159" s="9" t="s">
        <v>710</v>
      </c>
      <c r="E159" s="11">
        <v>2011</v>
      </c>
      <c r="F159" s="12" t="str">
        <f t="array" ref="F159">IF(A159="","",IFERROR(INDEX(deb_specials!$B:$B,MATCH($A159,deb_specials!$A:$A,0)),"9"&amp;RIGHT(E159,2)&amp;TEXT(RIGHT(A159,3),"000")&amp;"D"))</f>
        <v>911579D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3">
      <c r="A160" s="8">
        <v>580</v>
      </c>
      <c r="B160" s="9" t="s">
        <v>711</v>
      </c>
      <c r="C160" s="9" t="s">
        <v>712</v>
      </c>
      <c r="D160" s="9" t="s">
        <v>713</v>
      </c>
      <c r="E160" s="11">
        <v>2011</v>
      </c>
      <c r="F160" s="12" t="str">
        <f t="array" ref="F160">IF(A160="","",IFERROR(INDEX(deb_specials!$B:$B,MATCH($A160,deb_specials!$A:$A,0)),"9"&amp;RIGHT(E160,2)&amp;TEXT(RIGHT(A160,3),"000")&amp;"D"))</f>
        <v>911580D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3">
      <c r="A161" s="8">
        <v>598</v>
      </c>
      <c r="B161" s="9" t="s">
        <v>714</v>
      </c>
      <c r="C161" s="9" t="s">
        <v>715</v>
      </c>
      <c r="D161" s="9" t="s">
        <v>716</v>
      </c>
      <c r="E161" s="11">
        <v>2012</v>
      </c>
      <c r="F161" s="12" t="str">
        <f t="array" ref="F161">IF(A161="","",IFERROR(INDEX(deb_specials!$B:$B,MATCH($A161,deb_specials!$A:$A,0)),"9"&amp;RIGHT(E161,2)&amp;TEXT(RIGHT(A161,3),"000")&amp;"D"))</f>
        <v>912598D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3">
      <c r="A162" s="8">
        <v>603</v>
      </c>
      <c r="B162" s="9" t="s">
        <v>717</v>
      </c>
      <c r="C162" s="9" t="s">
        <v>718</v>
      </c>
      <c r="D162" s="9" t="s">
        <v>719</v>
      </c>
      <c r="E162" s="11">
        <v>2012</v>
      </c>
      <c r="F162" s="12" t="str">
        <f t="array" ref="F162">IF(A162="","",IFERROR(INDEX(deb_specials!$B:$B,MATCH($A162,deb_specials!$A:$A,0)),"9"&amp;RIGHT(E162,2)&amp;TEXT(RIGHT(A162,3),"000")&amp;"D"))</f>
        <v>912603D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3">
      <c r="A163" s="8">
        <v>605</v>
      </c>
      <c r="B163" s="9" t="s">
        <v>720</v>
      </c>
      <c r="C163" s="9" t="s">
        <v>721</v>
      </c>
      <c r="D163" s="9" t="s">
        <v>722</v>
      </c>
      <c r="E163" s="11">
        <v>2012</v>
      </c>
      <c r="F163" s="12" t="str">
        <f t="array" ref="F163">IF(A163="","",IFERROR(INDEX(deb_specials!$B:$B,MATCH($A163,deb_specials!$A:$A,0)),"9"&amp;RIGHT(E163,2)&amp;TEXT(RIGHT(A163,3),"000")&amp;"D"))</f>
        <v>912605D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3">
      <c r="A164" s="8">
        <v>608</v>
      </c>
      <c r="B164" s="9" t="s">
        <v>723</v>
      </c>
      <c r="C164" s="9" t="s">
        <v>724</v>
      </c>
      <c r="D164" s="9" t="s">
        <v>725</v>
      </c>
      <c r="E164" s="11">
        <v>2012</v>
      </c>
      <c r="F164" s="12" t="str">
        <f t="array" ref="F164">IF(A164="","",IFERROR(INDEX(deb_specials!$B:$B,MATCH($A164,deb_specials!$A:$A,0)),"9"&amp;RIGHT(E164,2)&amp;TEXT(RIGHT(A164,3),"000")&amp;"D"))</f>
        <v>912608D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3">
      <c r="A165" s="8">
        <v>611</v>
      </c>
      <c r="B165" s="9" t="s">
        <v>726</v>
      </c>
      <c r="C165" s="9" t="s">
        <v>727</v>
      </c>
      <c r="D165" s="9" t="s">
        <v>728</v>
      </c>
      <c r="E165" s="11">
        <v>2012</v>
      </c>
      <c r="F165" s="12" t="str">
        <f t="array" ref="F165">IF(A165="","",IFERROR(INDEX(deb_specials!$B:$B,MATCH($A165,deb_specials!$A:$A,0)),"9"&amp;RIGHT(E165,2)&amp;TEXT(RIGHT(A165,3),"000")&amp;"D"))</f>
        <v>912611D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3">
      <c r="A166" s="8">
        <v>614</v>
      </c>
      <c r="B166" s="9" t="s">
        <v>729</v>
      </c>
      <c r="C166" s="9" t="s">
        <v>730</v>
      </c>
      <c r="D166" s="9" t="s">
        <v>731</v>
      </c>
      <c r="E166" s="11">
        <v>2012</v>
      </c>
      <c r="F166" s="12" t="str">
        <f t="array" ref="F166">IF(A166="","",IFERROR(INDEX(deb_specials!$B:$B,MATCH($A166,deb_specials!$A:$A,0)),"9"&amp;RIGHT(E166,2)&amp;TEXT(RIGHT(A166,3),"000")&amp;"D"))</f>
        <v>912614D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3">
      <c r="A167" s="8">
        <v>624</v>
      </c>
      <c r="B167" s="9" t="s">
        <v>732</v>
      </c>
      <c r="C167" s="10" t="s">
        <v>733</v>
      </c>
      <c r="D167" s="9" t="s">
        <v>273</v>
      </c>
      <c r="E167" s="11">
        <v>2012</v>
      </c>
      <c r="F167" s="12" t="str">
        <f t="array" ref="F167">IF(A167="","",IFERROR(INDEX(deb_specials!$B:$B,MATCH($A167,deb_specials!$A:$A,0)),"9"&amp;RIGHT(E167,2)&amp;TEXT(RIGHT(A167,3),"000")&amp;"D"))</f>
        <v>912624D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3">
      <c r="A168" s="8">
        <v>627</v>
      </c>
      <c r="B168" s="9" t="s">
        <v>734</v>
      </c>
      <c r="C168" s="9" t="s">
        <v>735</v>
      </c>
      <c r="D168" s="9" t="s">
        <v>736</v>
      </c>
      <c r="E168" s="11">
        <v>2012</v>
      </c>
      <c r="F168" s="12" t="str">
        <f t="array" ref="F168">IF(A168="","",IFERROR(INDEX(deb_specials!$B:$B,MATCH($A168,deb_specials!$A:$A,0)),"9"&amp;RIGHT(E168,2)&amp;TEXT(RIGHT(A168,3),"000")&amp;"D"))</f>
        <v>912627D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3">
      <c r="A169" s="8">
        <v>634</v>
      </c>
      <c r="B169" s="9" t="s">
        <v>737</v>
      </c>
      <c r="C169" s="9" t="s">
        <v>738</v>
      </c>
      <c r="D169" s="9" t="s">
        <v>739</v>
      </c>
      <c r="E169" s="11">
        <v>2012</v>
      </c>
      <c r="F169" s="12" t="str">
        <f t="array" ref="F169">IF(A169="","",IFERROR(INDEX(deb_specials!$B:$B,MATCH($A169,deb_specials!$A:$A,0)),"9"&amp;RIGHT(E169,2)&amp;TEXT(RIGHT(A169,3),"000")&amp;"D"))</f>
        <v>912634D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3">
      <c r="A170" s="8">
        <v>643</v>
      </c>
      <c r="B170" s="9" t="s">
        <v>740</v>
      </c>
      <c r="C170" s="9" t="s">
        <v>741</v>
      </c>
      <c r="D170" s="9" t="s">
        <v>742</v>
      </c>
      <c r="E170" s="11">
        <v>2012</v>
      </c>
      <c r="F170" s="12" t="str">
        <f t="array" ref="F170">IF(A170="","",IFERROR(INDEX(deb_specials!$B:$B,MATCH($A170,deb_specials!$A:$A,0)),"9"&amp;RIGHT(E170,2)&amp;TEXT(RIGHT(A170,3),"000")&amp;"D"))</f>
        <v>912643D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3">
      <c r="A171" s="8">
        <v>653</v>
      </c>
      <c r="B171" s="9" t="s">
        <v>743</v>
      </c>
      <c r="C171" s="9" t="s">
        <v>744</v>
      </c>
      <c r="D171" s="9" t="s">
        <v>745</v>
      </c>
      <c r="E171" s="11">
        <v>2012</v>
      </c>
      <c r="F171" s="12" t="str">
        <f t="array" ref="F171">IF(A171="","",IFERROR(INDEX(deb_specials!$B:$B,MATCH($A171,deb_specials!$A:$A,0)),"9"&amp;RIGHT(E171,2)&amp;TEXT(RIGHT(A171,3),"000")&amp;"D"))</f>
        <v>912653D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3">
      <c r="A172" s="8">
        <v>656</v>
      </c>
      <c r="B172" s="9" t="s">
        <v>746</v>
      </c>
      <c r="C172" s="9" t="s">
        <v>747</v>
      </c>
      <c r="D172" s="9" t="s">
        <v>748</v>
      </c>
      <c r="E172" s="11">
        <v>2012</v>
      </c>
      <c r="F172" s="12" t="str">
        <f t="array" ref="F172">IF(A172="","",IFERROR(INDEX(deb_specials!$B:$B,MATCH($A172,deb_specials!$A:$A,0)),"9"&amp;RIGHT(E172,2)&amp;TEXT(RIGHT(A172,3),"000")&amp;"D"))</f>
        <v>912656D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3">
      <c r="A173" s="8">
        <v>657</v>
      </c>
      <c r="B173" s="9" t="s">
        <v>749</v>
      </c>
      <c r="C173" s="9" t="s">
        <v>750</v>
      </c>
      <c r="D173" s="9" t="s">
        <v>751</v>
      </c>
      <c r="E173" s="11">
        <v>2012</v>
      </c>
      <c r="F173" s="12" t="str">
        <f t="array" ref="F173">IF(A173="","",IFERROR(INDEX(deb_specials!$B:$B,MATCH($A173,deb_specials!$A:$A,0)),"9"&amp;RIGHT(E173,2)&amp;TEXT(RIGHT(A173,3),"000")&amp;"D"))</f>
        <v>912657D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3">
      <c r="A174" s="8">
        <v>658</v>
      </c>
      <c r="B174" s="9" t="s">
        <v>752</v>
      </c>
      <c r="C174" s="9" t="s">
        <v>753</v>
      </c>
      <c r="D174" s="9" t="s">
        <v>754</v>
      </c>
      <c r="E174" s="11">
        <v>2012</v>
      </c>
      <c r="F174" s="12" t="str">
        <f t="array" ref="F174">IF(A174="","",IFERROR(INDEX(deb_specials!$B:$B,MATCH($A174,deb_specials!$A:$A,0)),"9"&amp;RIGHT(E174,2)&amp;TEXT(RIGHT(A174,3),"000")&amp;"D"))</f>
        <v>912658D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3">
      <c r="A175" s="8">
        <v>659</v>
      </c>
      <c r="B175" s="9" t="s">
        <v>755</v>
      </c>
      <c r="C175" s="9" t="s">
        <v>756</v>
      </c>
      <c r="D175" s="9" t="s">
        <v>757</v>
      </c>
      <c r="E175" s="11">
        <v>2012</v>
      </c>
      <c r="F175" s="12" t="str">
        <f t="array" ref="F175">IF(A175="","",IFERROR(INDEX(deb_specials!$B:$B,MATCH($A175,deb_specials!$A:$A,0)),"9"&amp;RIGHT(E175,2)&amp;TEXT(RIGHT(A175,3),"000")&amp;"D"))</f>
        <v>912659D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3">
      <c r="A176" s="8">
        <v>671</v>
      </c>
      <c r="B176" s="9" t="s">
        <v>758</v>
      </c>
      <c r="C176" s="9" t="s">
        <v>759</v>
      </c>
      <c r="D176" s="9" t="s">
        <v>760</v>
      </c>
      <c r="E176" s="11">
        <v>2013</v>
      </c>
      <c r="F176" s="12" t="str">
        <f t="array" ref="F176">IF(A176="","",IFERROR(INDEX(deb_specials!$B:$B,MATCH($A176,deb_specials!$A:$A,0)),"9"&amp;RIGHT(E176,2)&amp;TEXT(RIGHT(A176,3),"000")&amp;"D"))</f>
        <v>913671D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3">
      <c r="A177" s="8">
        <v>672</v>
      </c>
      <c r="B177" s="9" t="s">
        <v>761</v>
      </c>
      <c r="C177" s="9" t="s">
        <v>762</v>
      </c>
      <c r="D177" s="9" t="s">
        <v>763</v>
      </c>
      <c r="E177" s="11">
        <v>2013</v>
      </c>
      <c r="F177" s="12" t="str">
        <f t="array" ref="F177">IF(A177="","",IFERROR(INDEX(deb_specials!$B:$B,MATCH($A177,deb_specials!$A:$A,0)),"9"&amp;RIGHT(E177,2)&amp;TEXT(RIGHT(A177,3),"000")&amp;"D"))</f>
        <v>913672D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3">
      <c r="A178" s="8">
        <v>673</v>
      </c>
      <c r="B178" s="9" t="s">
        <v>764</v>
      </c>
      <c r="C178" s="9" t="s">
        <v>765</v>
      </c>
      <c r="D178" s="9" t="s">
        <v>766</v>
      </c>
      <c r="E178" s="11">
        <v>2013</v>
      </c>
      <c r="F178" s="12" t="str">
        <f t="array" ref="F178">IF(A178="","",IFERROR(INDEX(deb_specials!$B:$B,MATCH($A178,deb_specials!$A:$A,0)),"9"&amp;RIGHT(E178,2)&amp;TEXT(RIGHT(A178,3),"000")&amp;"D"))</f>
        <v>913673D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3">
      <c r="A179" s="8">
        <v>674</v>
      </c>
      <c r="B179" s="9" t="s">
        <v>767</v>
      </c>
      <c r="C179" s="9" t="s">
        <v>768</v>
      </c>
      <c r="D179" s="9" t="s">
        <v>769</v>
      </c>
      <c r="E179" s="11">
        <v>2013</v>
      </c>
      <c r="F179" s="12" t="str">
        <f t="array" ref="F179">IF(A179="","",IFERROR(INDEX(deb_specials!$B:$B,MATCH($A179,deb_specials!$A:$A,0)),"9"&amp;RIGHT(E179,2)&amp;TEXT(RIGHT(A179,3),"000")&amp;"D"))</f>
        <v>913674D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3">
      <c r="A180" s="8">
        <v>677</v>
      </c>
      <c r="B180" s="9" t="s">
        <v>770</v>
      </c>
      <c r="C180" s="9" t="s">
        <v>771</v>
      </c>
      <c r="D180" s="9" t="s">
        <v>772</v>
      </c>
      <c r="E180" s="11">
        <v>2013</v>
      </c>
      <c r="F180" s="12" t="str">
        <f t="array" ref="F180">IF(A180="","",IFERROR(INDEX(deb_specials!$B:$B,MATCH($A180,deb_specials!$A:$A,0)),"9"&amp;RIGHT(E180,2)&amp;TEXT(RIGHT(A180,3),"000")&amp;"D"))</f>
        <v>913677D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3">
      <c r="A181" s="8">
        <v>679</v>
      </c>
      <c r="B181" s="9" t="s">
        <v>773</v>
      </c>
      <c r="C181" s="9" t="s">
        <v>774</v>
      </c>
      <c r="D181" s="9" t="s">
        <v>775</v>
      </c>
      <c r="E181" s="11">
        <v>2013</v>
      </c>
      <c r="F181" s="12" t="str">
        <f t="array" ref="F181">IF(A181="","",IFERROR(INDEX(deb_specials!$B:$B,MATCH($A181,deb_specials!$A:$A,0)),"9"&amp;RIGHT(E181,2)&amp;TEXT(RIGHT(A181,3),"000")&amp;"D"))</f>
        <v>913679D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3">
      <c r="A182" s="8">
        <v>685</v>
      </c>
      <c r="B182" s="9" t="s">
        <v>776</v>
      </c>
      <c r="C182" s="9" t="s">
        <v>777</v>
      </c>
      <c r="D182" s="9" t="s">
        <v>778</v>
      </c>
      <c r="E182" s="11">
        <v>2013</v>
      </c>
      <c r="F182" s="12" t="str">
        <f t="array" ref="F182">IF(A182="","",IFERROR(INDEX(deb_specials!$B:$B,MATCH($A182,deb_specials!$A:$A,0)),"9"&amp;RIGHT(E182,2)&amp;TEXT(RIGHT(A182,3),"000")&amp;"D"))</f>
        <v>913685D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3">
      <c r="A183" s="8">
        <v>686</v>
      </c>
      <c r="B183" s="9" t="s">
        <v>779</v>
      </c>
      <c r="C183" s="9" t="s">
        <v>780</v>
      </c>
      <c r="D183" s="9" t="s">
        <v>781</v>
      </c>
      <c r="E183" s="11">
        <v>2013</v>
      </c>
      <c r="F183" s="12" t="str">
        <f t="array" ref="F183">IF(A183="","",IFERROR(INDEX(deb_specials!$B:$B,MATCH($A183,deb_specials!$A:$A,0)),"9"&amp;RIGHT(E183,2)&amp;TEXT(RIGHT(A183,3),"000")&amp;"D"))</f>
        <v>913686D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3">
      <c r="A184" s="8">
        <v>695</v>
      </c>
      <c r="B184" s="9" t="s">
        <v>782</v>
      </c>
      <c r="C184" s="9" t="s">
        <v>783</v>
      </c>
      <c r="D184" s="9" t="s">
        <v>784</v>
      </c>
      <c r="E184" s="11">
        <v>2013</v>
      </c>
      <c r="F184" s="12" t="str">
        <f t="array" ref="F184">IF(A184="","",IFERROR(INDEX(deb_specials!$B:$B,MATCH($A184,deb_specials!$A:$A,0)),"9"&amp;RIGHT(E184,2)&amp;TEXT(RIGHT(A184,3),"000")&amp;"D"))</f>
        <v>913695D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3">
      <c r="A185" s="8">
        <v>699</v>
      </c>
      <c r="B185" s="9" t="s">
        <v>785</v>
      </c>
      <c r="C185" s="9" t="s">
        <v>786</v>
      </c>
      <c r="D185" s="9" t="s">
        <v>787</v>
      </c>
      <c r="E185" s="11">
        <v>2013</v>
      </c>
      <c r="F185" s="12" t="str">
        <f t="array" ref="F185">IF(A185="","",IFERROR(INDEX(deb_specials!$B:$B,MATCH($A185,deb_specials!$A:$A,0)),"9"&amp;RIGHT(E185,2)&amp;TEXT(RIGHT(A185,3),"000")&amp;"D"))</f>
        <v>913699D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3">
      <c r="A186" s="8">
        <v>700</v>
      </c>
      <c r="B186" s="9" t="s">
        <v>788</v>
      </c>
      <c r="C186" s="9" t="s">
        <v>789</v>
      </c>
      <c r="D186" s="9" t="s">
        <v>790</v>
      </c>
      <c r="E186" s="11">
        <v>2013</v>
      </c>
      <c r="F186" s="12" t="str">
        <f t="array" ref="F186">IF(A186="","",IFERROR(INDEX(deb_specials!$B:$B,MATCH($A186,deb_specials!$A:$A,0)),"9"&amp;RIGHT(E186,2)&amp;TEXT(RIGHT(A186,3),"000")&amp;"D"))</f>
        <v>913700D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3">
      <c r="A187" s="8">
        <v>703</v>
      </c>
      <c r="B187" s="9" t="s">
        <v>791</v>
      </c>
      <c r="C187" s="9" t="s">
        <v>792</v>
      </c>
      <c r="D187" s="9" t="s">
        <v>793</v>
      </c>
      <c r="E187" s="11">
        <v>2013</v>
      </c>
      <c r="F187" s="12" t="str">
        <f t="array" ref="F187">IF(A187="","",IFERROR(INDEX(deb_specials!$B:$B,MATCH($A187,deb_specials!$A:$A,0)),"9"&amp;RIGHT(E187,2)&amp;TEXT(RIGHT(A187,3),"000")&amp;"D"))</f>
        <v>913703D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3">
      <c r="A188" s="8">
        <v>707</v>
      </c>
      <c r="B188" s="9" t="s">
        <v>794</v>
      </c>
      <c r="C188" s="9" t="s">
        <v>795</v>
      </c>
      <c r="D188" s="9" t="s">
        <v>796</v>
      </c>
      <c r="E188" s="11">
        <v>2013</v>
      </c>
      <c r="F188" s="12" t="str">
        <f t="array" ref="F188">IF(A188="","",IFERROR(INDEX(deb_specials!$B:$B,MATCH($A188,deb_specials!$A:$A,0)),"9"&amp;RIGHT(E188,2)&amp;TEXT(RIGHT(A188,3),"000")&amp;"D"))</f>
        <v>913707D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3">
      <c r="A189" s="8">
        <v>718</v>
      </c>
      <c r="B189" s="9" t="s">
        <v>797</v>
      </c>
      <c r="C189" s="9" t="s">
        <v>798</v>
      </c>
      <c r="D189" s="9" t="s">
        <v>799</v>
      </c>
      <c r="E189" s="11">
        <v>2013</v>
      </c>
      <c r="F189" s="12" t="str">
        <f t="array" ref="F189">IF(A189="","",IFERROR(INDEX(deb_specials!$B:$B,MATCH($A189,deb_specials!$A:$A,0)),"9"&amp;RIGHT(E189,2)&amp;TEXT(RIGHT(A189,3),"000")&amp;"D"))</f>
        <v>913718D</v>
      </c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3">
      <c r="A190" s="8">
        <v>724</v>
      </c>
      <c r="B190" s="9" t="s">
        <v>800</v>
      </c>
      <c r="C190" s="10" t="s">
        <v>801</v>
      </c>
      <c r="D190" s="9" t="s">
        <v>273</v>
      </c>
      <c r="E190" s="11">
        <v>2013</v>
      </c>
      <c r="F190" s="12" t="str">
        <f t="array" ref="F190">IF(A190="","",IFERROR(INDEX(deb_specials!$B:$B,MATCH($A190,deb_specials!$A:$A,0)),"9"&amp;RIGHT(E190,2)&amp;TEXT(RIGHT(A190,3),"000")&amp;"D"))</f>
        <v>913724D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3">
      <c r="A191" s="8">
        <v>727</v>
      </c>
      <c r="B191" s="9" t="s">
        <v>802</v>
      </c>
      <c r="C191" s="9" t="s">
        <v>803</v>
      </c>
      <c r="D191" s="9" t="s">
        <v>804</v>
      </c>
      <c r="E191" s="11">
        <v>2013</v>
      </c>
      <c r="F191" s="12" t="str">
        <f t="array" ref="F191">IF(A191="","",IFERROR(INDEX(deb_specials!$B:$B,MATCH($A191,deb_specials!$A:$A,0)),"9"&amp;RIGHT(E191,2)&amp;TEXT(RIGHT(A191,3),"000")&amp;"D"))</f>
        <v>913727D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3">
      <c r="A192" s="8">
        <v>728</v>
      </c>
      <c r="B192" s="9" t="s">
        <v>805</v>
      </c>
      <c r="C192" s="9" t="s">
        <v>806</v>
      </c>
      <c r="D192" s="9" t="s">
        <v>807</v>
      </c>
      <c r="E192" s="11">
        <v>2013</v>
      </c>
      <c r="F192" s="12" t="str">
        <f t="array" ref="F192">IF(A192="","",IFERROR(INDEX(deb_specials!$B:$B,MATCH($A192,deb_specials!$A:$A,0)),"9"&amp;RIGHT(E192,2)&amp;TEXT(RIGHT(A192,3),"000")&amp;"D"))</f>
        <v>913728D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3">
      <c r="A193" s="8">
        <v>729</v>
      </c>
      <c r="B193" s="9" t="s">
        <v>808</v>
      </c>
      <c r="C193" s="10" t="s">
        <v>809</v>
      </c>
      <c r="D193" s="9" t="s">
        <v>273</v>
      </c>
      <c r="E193" s="11">
        <v>2013</v>
      </c>
      <c r="F193" s="12" t="str">
        <f t="array" ref="F193">IF(A193="","",IFERROR(INDEX(deb_specials!$B:$B,MATCH($A193,deb_specials!$A:$A,0)),"9"&amp;RIGHT(E193,2)&amp;TEXT(RIGHT(A193,3),"000")&amp;"D"))</f>
        <v>913729D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3">
      <c r="A194" s="8">
        <v>730</v>
      </c>
      <c r="B194" s="9" t="s">
        <v>810</v>
      </c>
      <c r="C194" s="9" t="s">
        <v>811</v>
      </c>
      <c r="D194" s="9" t="s">
        <v>812</v>
      </c>
      <c r="E194" s="11">
        <v>2013</v>
      </c>
      <c r="F194" s="12" t="str">
        <f t="array" ref="F194">IF(A194="","",IFERROR(INDEX(deb_specials!$B:$B,MATCH($A194,deb_specials!$A:$A,0)),"9"&amp;RIGHT(E194,2)&amp;TEXT(RIGHT(A194,3),"000")&amp;"D"))</f>
        <v>913730D</v>
      </c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3">
      <c r="A195" s="8">
        <v>731</v>
      </c>
      <c r="B195" s="9" t="s">
        <v>813</v>
      </c>
      <c r="C195" s="9" t="s">
        <v>814</v>
      </c>
      <c r="D195" s="9" t="s">
        <v>815</v>
      </c>
      <c r="E195" s="11">
        <v>2013</v>
      </c>
      <c r="F195" s="12" t="str">
        <f t="array" ref="F195">IF(A195="","",IFERROR(INDEX(deb_specials!$B:$B,MATCH($A195,deb_specials!$A:$A,0)),"9"&amp;RIGHT(E195,2)&amp;TEXT(RIGHT(A195,3),"000")&amp;"D"))</f>
        <v>913731D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3">
      <c r="A196" s="8">
        <v>732</v>
      </c>
      <c r="B196" s="9" t="s">
        <v>816</v>
      </c>
      <c r="C196" s="9" t="s">
        <v>817</v>
      </c>
      <c r="D196" s="9" t="s">
        <v>818</v>
      </c>
      <c r="E196" s="11">
        <v>2013</v>
      </c>
      <c r="F196" s="12" t="str">
        <f t="array" ref="F196">IF(A196="","",IFERROR(INDEX(deb_specials!$B:$B,MATCH($A196,deb_specials!$A:$A,0)),"9"&amp;RIGHT(E196,2)&amp;TEXT(RIGHT(A196,3),"000")&amp;"D"))</f>
        <v>913732D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3">
      <c r="A197" s="8">
        <v>735</v>
      </c>
      <c r="B197" s="9" t="s">
        <v>819</v>
      </c>
      <c r="C197" s="9" t="s">
        <v>820</v>
      </c>
      <c r="D197" s="9" t="s">
        <v>821</v>
      </c>
      <c r="E197" s="11">
        <v>2013</v>
      </c>
      <c r="F197" s="12" t="str">
        <f t="array" ref="F197">IF(A197="","",IFERROR(INDEX(deb_specials!$B:$B,MATCH($A197,deb_specials!$A:$A,0)),"9"&amp;RIGHT(E197,2)&amp;TEXT(RIGHT(A197,3),"000")&amp;"D"))</f>
        <v>913735D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3">
      <c r="A198" s="8">
        <v>738</v>
      </c>
      <c r="B198" s="9" t="s">
        <v>822</v>
      </c>
      <c r="C198" s="9" t="s">
        <v>823</v>
      </c>
      <c r="D198" s="9" t="s">
        <v>824</v>
      </c>
      <c r="E198" s="11">
        <v>2013</v>
      </c>
      <c r="F198" s="12" t="str">
        <f t="array" ref="F198">IF(A198="","",IFERROR(INDEX(deb_specials!$B:$B,MATCH($A198,deb_specials!$A:$A,0)),"9"&amp;RIGHT(E198,2)&amp;TEXT(RIGHT(A198,3),"000")&amp;"D"))</f>
        <v>913738D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3">
      <c r="A199" s="8">
        <v>739</v>
      </c>
      <c r="B199" s="9" t="s">
        <v>825</v>
      </c>
      <c r="C199" s="9" t="s">
        <v>826</v>
      </c>
      <c r="D199" s="9" t="s">
        <v>827</v>
      </c>
      <c r="E199" s="11">
        <v>2013</v>
      </c>
      <c r="F199" s="12" t="str">
        <f t="array" ref="F199">IF(A199="","",IFERROR(INDEX(deb_specials!$B:$B,MATCH($A199,deb_specials!$A:$A,0)),"9"&amp;RIGHT(E199,2)&amp;TEXT(RIGHT(A199,3),"000")&amp;"D"))</f>
        <v>913739D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3">
      <c r="A200" s="8">
        <v>740</v>
      </c>
      <c r="B200" s="9" t="s">
        <v>828</v>
      </c>
      <c r="C200" s="9" t="s">
        <v>829</v>
      </c>
      <c r="D200" s="9" t="s">
        <v>830</v>
      </c>
      <c r="E200" s="11">
        <v>2013</v>
      </c>
      <c r="F200" s="12" t="str">
        <f t="array" ref="F200">IF(A200="","",IFERROR(INDEX(deb_specials!$B:$B,MATCH($A200,deb_specials!$A:$A,0)),"9"&amp;RIGHT(E200,2)&amp;TEXT(RIGHT(A200,3),"000")&amp;"D"))</f>
        <v>913740D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3">
      <c r="A201" s="8">
        <v>746</v>
      </c>
      <c r="B201" s="9" t="s">
        <v>831</v>
      </c>
      <c r="C201" s="9" t="s">
        <v>832</v>
      </c>
      <c r="D201" s="9" t="s">
        <v>833</v>
      </c>
      <c r="E201" s="11">
        <v>2013</v>
      </c>
      <c r="F201" s="12" t="str">
        <f t="array" ref="F201">IF(A201="","",IFERROR(INDEX(deb_specials!$B:$B,MATCH($A201,deb_specials!$A:$A,0)),"9"&amp;RIGHT(E201,2)&amp;TEXT(RIGHT(A201,3),"000")&amp;"D"))</f>
        <v>913746D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3">
      <c r="A202" s="8">
        <v>753</v>
      </c>
      <c r="B202" s="9" t="s">
        <v>834</v>
      </c>
      <c r="C202" s="9" t="s">
        <v>835</v>
      </c>
      <c r="D202" s="9" t="s">
        <v>836</v>
      </c>
      <c r="E202" s="11">
        <v>2014</v>
      </c>
      <c r="F202" s="12" t="str">
        <f t="array" ref="F202">IF(A202="","",IFERROR(INDEX(deb_specials!$B:$B,MATCH($A202,deb_specials!$A:$A,0)),"9"&amp;RIGHT(E202,2)&amp;TEXT(RIGHT(A202,3),"000")&amp;"D"))</f>
        <v>914753D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3">
      <c r="A203" s="8">
        <v>756</v>
      </c>
      <c r="B203" s="9" t="s">
        <v>837</v>
      </c>
      <c r="C203" s="9" t="s">
        <v>838</v>
      </c>
      <c r="D203" s="9" t="s">
        <v>839</v>
      </c>
      <c r="E203" s="11">
        <v>2014</v>
      </c>
      <c r="F203" s="12" t="str">
        <f t="array" ref="F203">IF(A203="","",IFERROR(INDEX(deb_specials!$B:$B,MATCH($A203,deb_specials!$A:$A,0)),"9"&amp;RIGHT(E203,2)&amp;TEXT(RIGHT(A203,3),"000")&amp;"D"))</f>
        <v>914756D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3">
      <c r="A204" s="8">
        <v>757</v>
      </c>
      <c r="B204" s="9" t="s">
        <v>840</v>
      </c>
      <c r="C204" s="9" t="s">
        <v>841</v>
      </c>
      <c r="D204" s="9" t="s">
        <v>842</v>
      </c>
      <c r="E204" s="11">
        <v>2014</v>
      </c>
      <c r="F204" s="12" t="str">
        <f t="array" ref="F204">IF(A204="","",IFERROR(INDEX(deb_specials!$B:$B,MATCH($A204,deb_specials!$A:$A,0)),"9"&amp;RIGHT(E204,2)&amp;TEXT(RIGHT(A204,3),"000")&amp;"D"))</f>
        <v>914757D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3">
      <c r="A205" s="8">
        <v>758</v>
      </c>
      <c r="B205" s="9" t="s">
        <v>843</v>
      </c>
      <c r="C205" s="9" t="s">
        <v>844</v>
      </c>
      <c r="D205" s="9" t="s">
        <v>845</v>
      </c>
      <c r="E205" s="11">
        <v>2014</v>
      </c>
      <c r="F205" s="12" t="str">
        <f t="array" ref="F205">IF(A205="","",IFERROR(INDEX(deb_specials!$B:$B,MATCH($A205,deb_specials!$A:$A,0)),"9"&amp;RIGHT(E205,2)&amp;TEXT(RIGHT(A205,3),"000")&amp;"D"))</f>
        <v>914758D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3">
      <c r="A206" s="8">
        <v>765</v>
      </c>
      <c r="B206" s="9" t="s">
        <v>846</v>
      </c>
      <c r="C206" s="9" t="s">
        <v>847</v>
      </c>
      <c r="D206" s="9" t="s">
        <v>848</v>
      </c>
      <c r="E206" s="11">
        <v>2014</v>
      </c>
      <c r="F206" s="12" t="str">
        <f t="array" ref="F206">IF(A206="","",IFERROR(INDEX(deb_specials!$B:$B,MATCH($A206,deb_specials!$A:$A,0)),"9"&amp;RIGHT(E206,2)&amp;TEXT(RIGHT(A206,3),"000")&amp;"D"))</f>
        <v>914765D</v>
      </c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3">
      <c r="A207" s="8">
        <v>767</v>
      </c>
      <c r="B207" s="9" t="s">
        <v>849</v>
      </c>
      <c r="C207" s="9" t="s">
        <v>850</v>
      </c>
      <c r="D207" s="9" t="s">
        <v>851</v>
      </c>
      <c r="E207" s="11">
        <v>2014</v>
      </c>
      <c r="F207" s="12" t="str">
        <f t="array" ref="F207">IF(A207="","",IFERROR(INDEX(deb_specials!$B:$B,MATCH($A207,deb_specials!$A:$A,0)),"9"&amp;RIGHT(E207,2)&amp;TEXT(RIGHT(A207,3),"000")&amp;"D"))</f>
        <v>914767D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3">
      <c r="A208" s="8">
        <v>768</v>
      </c>
      <c r="B208" s="9" t="s">
        <v>852</v>
      </c>
      <c r="C208" s="9" t="s">
        <v>853</v>
      </c>
      <c r="D208" s="9" t="s">
        <v>854</v>
      </c>
      <c r="E208" s="11">
        <v>2014</v>
      </c>
      <c r="F208" s="12" t="str">
        <f t="array" ref="F208">IF(A208="","",IFERROR(INDEX(deb_specials!$B:$B,MATCH($A208,deb_specials!$A:$A,0)),"9"&amp;RIGHT(E208,2)&amp;TEXT(RIGHT(A208,3),"000")&amp;"D"))</f>
        <v>914768D</v>
      </c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3">
      <c r="A209" s="8">
        <v>771</v>
      </c>
      <c r="B209" s="9" t="s">
        <v>855</v>
      </c>
      <c r="C209" s="9" t="s">
        <v>856</v>
      </c>
      <c r="D209" s="9" t="s">
        <v>857</v>
      </c>
      <c r="E209" s="11">
        <v>2014</v>
      </c>
      <c r="F209" s="12" t="str">
        <f t="array" ref="F209">IF(A209="","",IFERROR(INDEX(deb_specials!$B:$B,MATCH($A209,deb_specials!$A:$A,0)),"9"&amp;RIGHT(E209,2)&amp;TEXT(RIGHT(A209,3),"000")&amp;"D"))</f>
        <v>914771D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3">
      <c r="A210" s="8">
        <v>773</v>
      </c>
      <c r="B210" s="9" t="s">
        <v>858</v>
      </c>
      <c r="C210" s="9" t="s">
        <v>859</v>
      </c>
      <c r="D210" s="9" t="s">
        <v>860</v>
      </c>
      <c r="E210" s="11">
        <v>2014</v>
      </c>
      <c r="F210" s="12" t="str">
        <f t="array" ref="F210">IF(A210="","",IFERROR(INDEX(deb_specials!$B:$B,MATCH($A210,deb_specials!$A:$A,0)),"9"&amp;RIGHT(E210,2)&amp;TEXT(RIGHT(A210,3),"000")&amp;"D"))</f>
        <v>914773D</v>
      </c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3">
      <c r="A211" s="8">
        <v>775</v>
      </c>
      <c r="B211" s="9" t="s">
        <v>861</v>
      </c>
      <c r="C211" s="9" t="s">
        <v>862</v>
      </c>
      <c r="D211" s="9" t="s">
        <v>863</v>
      </c>
      <c r="E211" s="11">
        <v>2014</v>
      </c>
      <c r="F211" s="12" t="str">
        <f t="array" ref="F211">IF(A211="","",IFERROR(INDEX(deb_specials!$B:$B,MATCH($A211,deb_specials!$A:$A,0)),"9"&amp;RIGHT(E211,2)&amp;TEXT(RIGHT(A211,3),"000")&amp;"D"))</f>
        <v>914775D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3">
      <c r="A212" s="8">
        <v>776</v>
      </c>
      <c r="B212" s="9" t="s">
        <v>864</v>
      </c>
      <c r="C212" s="9" t="s">
        <v>865</v>
      </c>
      <c r="D212" s="9" t="s">
        <v>866</v>
      </c>
      <c r="E212" s="11">
        <v>2014</v>
      </c>
      <c r="F212" s="12" t="str">
        <f t="array" ref="F212">IF(A212="","",IFERROR(INDEX(deb_specials!$B:$B,MATCH($A212,deb_specials!$A:$A,0)),"9"&amp;RIGHT(E212,2)&amp;TEXT(RIGHT(A212,3),"000")&amp;"D"))</f>
        <v>914776D</v>
      </c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3">
      <c r="A213" s="8">
        <v>780</v>
      </c>
      <c r="B213" s="9" t="s">
        <v>867</v>
      </c>
      <c r="C213" s="9" t="s">
        <v>868</v>
      </c>
      <c r="D213" s="9" t="s">
        <v>869</v>
      </c>
      <c r="E213" s="11">
        <v>2014</v>
      </c>
      <c r="F213" s="12" t="str">
        <f t="array" ref="F213">IF(A213="","",IFERROR(INDEX(deb_specials!$B:$B,MATCH($A213,deb_specials!$A:$A,0)),"9"&amp;RIGHT(E213,2)&amp;TEXT(RIGHT(A213,3),"000")&amp;"D"))</f>
        <v>914780D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3">
      <c r="A214" s="8">
        <v>781</v>
      </c>
      <c r="B214" s="9" t="s">
        <v>870</v>
      </c>
      <c r="C214" s="9" t="s">
        <v>871</v>
      </c>
      <c r="D214" s="9" t="s">
        <v>872</v>
      </c>
      <c r="E214" s="11">
        <v>2014</v>
      </c>
      <c r="F214" s="12" t="str">
        <f t="array" ref="F214">IF(A214="","",IFERROR(INDEX(deb_specials!$B:$B,MATCH($A214,deb_specials!$A:$A,0)),"9"&amp;RIGHT(E214,2)&amp;TEXT(RIGHT(A214,3),"000")&amp;"D"))</f>
        <v>914781D</v>
      </c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3">
      <c r="A215" s="8">
        <v>784</v>
      </c>
      <c r="B215" s="9" t="s">
        <v>873</v>
      </c>
      <c r="C215" s="9" t="s">
        <v>874</v>
      </c>
      <c r="D215" s="9" t="s">
        <v>875</v>
      </c>
      <c r="E215" s="11">
        <v>2014</v>
      </c>
      <c r="F215" s="12" t="str">
        <f t="array" ref="F215">IF(A215="","",IFERROR(INDEX(deb_specials!$B:$B,MATCH($A215,deb_specials!$A:$A,0)),"9"&amp;RIGHT(E215,2)&amp;TEXT(RIGHT(A215,3),"000")&amp;"D"))</f>
        <v>914784D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3">
      <c r="A216" s="8">
        <v>787</v>
      </c>
      <c r="B216" s="9" t="s">
        <v>876</v>
      </c>
      <c r="C216" s="9" t="s">
        <v>877</v>
      </c>
      <c r="D216" s="9" t="s">
        <v>878</v>
      </c>
      <c r="E216" s="11">
        <v>2014</v>
      </c>
      <c r="F216" s="12" t="str">
        <f t="array" ref="F216">IF(A216="","",IFERROR(INDEX(deb_specials!$B:$B,MATCH($A216,deb_specials!$A:$A,0)),"9"&amp;RIGHT(E216,2)&amp;TEXT(RIGHT(A216,3),"000")&amp;"D"))</f>
        <v>914787D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3">
      <c r="A217" s="8">
        <v>789</v>
      </c>
      <c r="B217" s="9" t="s">
        <v>879</v>
      </c>
      <c r="C217" s="9" t="s">
        <v>880</v>
      </c>
      <c r="D217" s="9" t="s">
        <v>881</v>
      </c>
      <c r="E217" s="11">
        <v>2014</v>
      </c>
      <c r="F217" s="12" t="str">
        <f t="array" ref="F217">IF(A217="","",IFERROR(INDEX(deb_specials!$B:$B,MATCH($A217,deb_specials!$A:$A,0)),"9"&amp;RIGHT(E217,2)&amp;TEXT(RIGHT(A217,3),"000")&amp;"D"))</f>
        <v>914789D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3">
      <c r="A218" s="8">
        <v>790</v>
      </c>
      <c r="B218" s="9" t="s">
        <v>882</v>
      </c>
      <c r="C218" s="9" t="s">
        <v>883</v>
      </c>
      <c r="D218" s="9" t="s">
        <v>884</v>
      </c>
      <c r="E218" s="11">
        <v>2014</v>
      </c>
      <c r="F218" s="12" t="str">
        <f t="array" ref="F218">IF(A218="","",IFERROR(INDEX(deb_specials!$B:$B,MATCH($A218,deb_specials!$A:$A,0)),"9"&amp;RIGHT(E218,2)&amp;TEXT(RIGHT(A218,3),"000")&amp;"D"))</f>
        <v>914790D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3">
      <c r="A219" s="8">
        <v>792</v>
      </c>
      <c r="B219" s="9" t="s">
        <v>885</v>
      </c>
      <c r="C219" s="9" t="s">
        <v>886</v>
      </c>
      <c r="D219" s="9" t="s">
        <v>887</v>
      </c>
      <c r="E219" s="11">
        <v>2014</v>
      </c>
      <c r="F219" s="12" t="str">
        <f t="array" ref="F219">IF(A219="","",IFERROR(INDEX(deb_specials!$B:$B,MATCH($A219,deb_specials!$A:$A,0)),"9"&amp;RIGHT(E219,2)&amp;TEXT(RIGHT(A219,3),"000")&amp;"D"))</f>
        <v>914792D</v>
      </c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3">
      <c r="A220" s="8">
        <v>793</v>
      </c>
      <c r="B220" s="9" t="s">
        <v>888</v>
      </c>
      <c r="C220" s="9" t="s">
        <v>889</v>
      </c>
      <c r="D220" s="9" t="s">
        <v>890</v>
      </c>
      <c r="E220" s="11">
        <v>2014</v>
      </c>
      <c r="F220" s="12" t="str">
        <f t="array" ref="F220">IF(A220="","",IFERROR(INDEX(deb_specials!$B:$B,MATCH($A220,deb_specials!$A:$A,0)),"9"&amp;RIGHT(E220,2)&amp;TEXT(RIGHT(A220,3),"000")&amp;"D"))</f>
        <v>914793D</v>
      </c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3">
      <c r="A221" s="8">
        <v>795</v>
      </c>
      <c r="B221" s="9" t="s">
        <v>891</v>
      </c>
      <c r="C221" s="9" t="s">
        <v>892</v>
      </c>
      <c r="D221" s="9" t="s">
        <v>893</v>
      </c>
      <c r="E221" s="11">
        <v>2014</v>
      </c>
      <c r="F221" s="12" t="str">
        <f t="array" ref="F221">IF(A221="","",IFERROR(INDEX(deb_specials!$B:$B,MATCH($A221,deb_specials!$A:$A,0)),"9"&amp;RIGHT(E221,2)&amp;TEXT(RIGHT(A221,3),"000")&amp;"D"))</f>
        <v>914795D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3">
      <c r="A222" s="8">
        <v>797</v>
      </c>
      <c r="B222" s="9" t="s">
        <v>894</v>
      </c>
      <c r="C222" s="9" t="s">
        <v>895</v>
      </c>
      <c r="D222" s="9" t="s">
        <v>896</v>
      </c>
      <c r="E222" s="11">
        <v>2014</v>
      </c>
      <c r="F222" s="12" t="str">
        <f t="array" ref="F222">IF(A222="","",IFERROR(INDEX(deb_specials!$B:$B,MATCH($A222,deb_specials!$A:$A,0)),"9"&amp;RIGHT(E222,2)&amp;TEXT(RIGHT(A222,3),"000")&amp;"D"))</f>
        <v>914797D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3">
      <c r="A223" s="8">
        <v>803</v>
      </c>
      <c r="B223" s="9" t="s">
        <v>897</v>
      </c>
      <c r="C223" s="9" t="s">
        <v>898</v>
      </c>
      <c r="D223" s="9" t="s">
        <v>899</v>
      </c>
      <c r="E223" s="11">
        <v>2014</v>
      </c>
      <c r="F223" s="12" t="str">
        <f t="array" ref="F223">IF(A223="","",IFERROR(INDEX(deb_specials!$B:$B,MATCH($A223,deb_specials!$A:$A,0)),"9"&amp;RIGHT(E223,2)&amp;TEXT(RIGHT(A223,3),"000")&amp;"D"))</f>
        <v>914803D</v>
      </c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3">
      <c r="A224" s="8">
        <v>805</v>
      </c>
      <c r="B224" s="9" t="s">
        <v>900</v>
      </c>
      <c r="C224" s="9" t="s">
        <v>901</v>
      </c>
      <c r="D224" s="9" t="s">
        <v>902</v>
      </c>
      <c r="E224" s="11">
        <v>2014</v>
      </c>
      <c r="F224" s="12" t="str">
        <f t="array" ref="F224">IF(A224="","",IFERROR(INDEX(deb_specials!$B:$B,MATCH($A224,deb_specials!$A:$A,0)),"9"&amp;RIGHT(E224,2)&amp;TEXT(RIGHT(A224,3),"000")&amp;"D"))</f>
        <v>914805D</v>
      </c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3">
      <c r="A225" s="8">
        <v>807</v>
      </c>
      <c r="B225" s="9" t="s">
        <v>903</v>
      </c>
      <c r="C225" s="9" t="s">
        <v>904</v>
      </c>
      <c r="D225" s="9" t="s">
        <v>905</v>
      </c>
      <c r="E225" s="11">
        <v>2014</v>
      </c>
      <c r="F225" s="12" t="str">
        <f t="array" ref="F225">IF(A225="","",IFERROR(INDEX(deb_specials!$B:$B,MATCH($A225,deb_specials!$A:$A,0)),"9"&amp;RIGHT(E225,2)&amp;TEXT(RIGHT(A225,3),"000")&amp;"D"))</f>
        <v>914807D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3">
      <c r="A226" s="8">
        <v>810</v>
      </c>
      <c r="B226" s="9" t="s">
        <v>906</v>
      </c>
      <c r="C226" s="9" t="s">
        <v>907</v>
      </c>
      <c r="D226" s="9" t="s">
        <v>908</v>
      </c>
      <c r="E226" s="11">
        <v>2005</v>
      </c>
      <c r="F226" s="12" t="str">
        <f t="array" ref="F226">IF(A226="","",IFERROR(INDEX(deb_specials!$B:$B,MATCH($A226,deb_specials!$A:$A,0)),"9"&amp;RIGHT(E226,2)&amp;TEXT(RIGHT(A226,3),"000")&amp;"D"))</f>
        <v>505218D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3">
      <c r="A227" s="8">
        <v>814</v>
      </c>
      <c r="B227" s="9" t="s">
        <v>909</v>
      </c>
      <c r="C227" s="9" t="s">
        <v>910</v>
      </c>
      <c r="D227" s="9" t="s">
        <v>911</v>
      </c>
      <c r="E227" s="11">
        <v>2015</v>
      </c>
      <c r="F227" s="12" t="str">
        <f t="array" ref="F227">IF(A227="","",IFERROR(INDEX(deb_specials!$B:$B,MATCH($A227,deb_specials!$A:$A,0)),"9"&amp;RIGHT(E227,2)&amp;TEXT(RIGHT(A227,3),"000")&amp;"D"))</f>
        <v>915814D</v>
      </c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3">
      <c r="A228" s="8">
        <v>815</v>
      </c>
      <c r="B228" s="9" t="s">
        <v>912</v>
      </c>
      <c r="C228" s="9" t="s">
        <v>913</v>
      </c>
      <c r="D228" s="9" t="s">
        <v>914</v>
      </c>
      <c r="E228" s="11">
        <v>2015</v>
      </c>
      <c r="F228" s="12" t="str">
        <f t="array" ref="F228">IF(A228="","",IFERROR(INDEX(deb_specials!$B:$B,MATCH($A228,deb_specials!$A:$A,0)),"9"&amp;RIGHT(E228,2)&amp;TEXT(RIGHT(A228,3),"000")&amp;"D"))</f>
        <v>915815D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3">
      <c r="A229" s="8">
        <v>817</v>
      </c>
      <c r="B229" s="9" t="s">
        <v>915</v>
      </c>
      <c r="C229" s="9" t="s">
        <v>916</v>
      </c>
      <c r="D229" s="9" t="s">
        <v>917</v>
      </c>
      <c r="E229" s="11">
        <v>2015</v>
      </c>
      <c r="F229" s="12" t="str">
        <f t="array" ref="F229">IF(A229="","",IFERROR(INDEX(deb_specials!$B:$B,MATCH($A229,deb_specials!$A:$A,0)),"9"&amp;RIGHT(E229,2)&amp;TEXT(RIGHT(A229,3),"000")&amp;"D"))</f>
        <v>915817D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3">
      <c r="A230" s="8">
        <v>818</v>
      </c>
      <c r="B230" s="9" t="s">
        <v>918</v>
      </c>
      <c r="C230" s="9" t="s">
        <v>919</v>
      </c>
      <c r="D230" s="9" t="s">
        <v>920</v>
      </c>
      <c r="E230" s="11">
        <v>2015</v>
      </c>
      <c r="F230" s="12" t="str">
        <f t="array" ref="F230">IF(A230="","",IFERROR(INDEX(deb_specials!$B:$B,MATCH($A230,deb_specials!$A:$A,0)),"9"&amp;RIGHT(E230,2)&amp;TEXT(RIGHT(A230,3),"000")&amp;"D"))</f>
        <v>915818D</v>
      </c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3">
      <c r="A231" s="8">
        <v>819</v>
      </c>
      <c r="B231" s="9" t="s">
        <v>921</v>
      </c>
      <c r="C231" s="9" t="s">
        <v>922</v>
      </c>
      <c r="D231" s="9" t="s">
        <v>923</v>
      </c>
      <c r="E231" s="11">
        <v>2015</v>
      </c>
      <c r="F231" s="12" t="str">
        <f t="array" ref="F231">IF(A231="","",IFERROR(INDEX(deb_specials!$B:$B,MATCH($A231,deb_specials!$A:$A,0)),"9"&amp;RIGHT(E231,2)&amp;TEXT(RIGHT(A231,3),"000")&amp;"D"))</f>
        <v>915819D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3">
      <c r="A232" s="8">
        <v>820</v>
      </c>
      <c r="B232" s="9" t="s">
        <v>924</v>
      </c>
      <c r="C232" s="9" t="s">
        <v>925</v>
      </c>
      <c r="D232" s="9" t="s">
        <v>926</v>
      </c>
      <c r="E232" s="11">
        <v>2015</v>
      </c>
      <c r="F232" s="12" t="str">
        <f t="array" ref="F232">IF(A232="","",IFERROR(INDEX(deb_specials!$B:$B,MATCH($A232,deb_specials!$A:$A,0)),"9"&amp;RIGHT(E232,2)&amp;TEXT(RIGHT(A232,3),"000")&amp;"D"))</f>
        <v>915820D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3">
      <c r="A233" s="8">
        <v>821</v>
      </c>
      <c r="B233" s="9" t="s">
        <v>927</v>
      </c>
      <c r="C233" s="9" t="s">
        <v>928</v>
      </c>
      <c r="D233" s="9" t="s">
        <v>929</v>
      </c>
      <c r="E233" s="11">
        <v>2015</v>
      </c>
      <c r="F233" s="12" t="str">
        <f t="array" ref="F233">IF(A233="","",IFERROR(INDEX(deb_specials!$B:$B,MATCH($A233,deb_specials!$A:$A,0)),"9"&amp;RIGHT(E233,2)&amp;TEXT(RIGHT(A233,3),"000")&amp;"D"))</f>
        <v>915821D</v>
      </c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3">
      <c r="A234" s="8">
        <v>827</v>
      </c>
      <c r="B234" s="9" t="s">
        <v>930</v>
      </c>
      <c r="C234" s="9" t="s">
        <v>931</v>
      </c>
      <c r="D234" s="9" t="s">
        <v>932</v>
      </c>
      <c r="E234" s="11">
        <v>2015</v>
      </c>
      <c r="F234" s="12" t="str">
        <f t="array" ref="F234">IF(A234="","",IFERROR(INDEX(deb_specials!$B:$B,MATCH($A234,deb_specials!$A:$A,0)),"9"&amp;RIGHT(E234,2)&amp;TEXT(RIGHT(A234,3),"000")&amp;"D"))</f>
        <v>915827D</v>
      </c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3">
      <c r="A235" s="8">
        <v>829</v>
      </c>
      <c r="B235" s="9" t="s">
        <v>933</v>
      </c>
      <c r="C235" s="9" t="s">
        <v>934</v>
      </c>
      <c r="D235" s="9" t="s">
        <v>935</v>
      </c>
      <c r="E235" s="11">
        <v>2015</v>
      </c>
      <c r="F235" s="12" t="str">
        <f t="array" ref="F235">IF(A235="","",IFERROR(INDEX(deb_specials!$B:$B,MATCH($A235,deb_specials!$A:$A,0)),"9"&amp;RIGHT(E235,2)&amp;TEXT(RIGHT(A235,3),"000")&amp;"D"))</f>
        <v>915829D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3">
      <c r="A236" s="8">
        <v>830</v>
      </c>
      <c r="B236" s="9" t="s">
        <v>936</v>
      </c>
      <c r="C236" s="9" t="s">
        <v>937</v>
      </c>
      <c r="D236" s="9" t="s">
        <v>938</v>
      </c>
      <c r="E236" s="11">
        <v>2015</v>
      </c>
      <c r="F236" s="12" t="str">
        <f t="array" ref="F236">IF(A236="","",IFERROR(INDEX(deb_specials!$B:$B,MATCH($A236,deb_specials!$A:$A,0)),"9"&amp;RIGHT(E236,2)&amp;TEXT(RIGHT(A236,3),"000")&amp;"D"))</f>
        <v>915830D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3">
      <c r="A237" s="8">
        <v>831</v>
      </c>
      <c r="B237" s="9" t="s">
        <v>939</v>
      </c>
      <c r="C237" s="9" t="s">
        <v>940</v>
      </c>
      <c r="D237" s="9" t="s">
        <v>941</v>
      </c>
      <c r="E237" s="11">
        <v>2015</v>
      </c>
      <c r="F237" s="12" t="str">
        <f t="array" ref="F237">IF(A237="","",IFERROR(INDEX(deb_specials!$B:$B,MATCH($A237,deb_specials!$A:$A,0)),"9"&amp;RIGHT(E237,2)&amp;TEXT(RIGHT(A237,3),"000")&amp;"D"))</f>
        <v>915831D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3">
      <c r="A238" s="8">
        <v>832</v>
      </c>
      <c r="B238" s="9" t="s">
        <v>942</v>
      </c>
      <c r="C238" s="9" t="s">
        <v>943</v>
      </c>
      <c r="D238" s="9" t="s">
        <v>944</v>
      </c>
      <c r="E238" s="11">
        <v>2015</v>
      </c>
      <c r="F238" s="12" t="str">
        <f t="array" ref="F238">IF(A238="","",IFERROR(INDEX(deb_specials!$B:$B,MATCH($A238,deb_specials!$A:$A,0)),"9"&amp;RIGHT(E238,2)&amp;TEXT(RIGHT(A238,3),"000")&amp;"D"))</f>
        <v>915832D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3">
      <c r="A239" s="8">
        <v>833</v>
      </c>
      <c r="B239" s="9" t="s">
        <v>945</v>
      </c>
      <c r="C239" s="9" t="s">
        <v>946</v>
      </c>
      <c r="D239" s="9" t="s">
        <v>947</v>
      </c>
      <c r="E239" s="11">
        <v>2015</v>
      </c>
      <c r="F239" s="12" t="str">
        <f t="array" ref="F239">IF(A239="","",IFERROR(INDEX(deb_specials!$B:$B,MATCH($A239,deb_specials!$A:$A,0)),"9"&amp;RIGHT(E239,2)&amp;TEXT(RIGHT(A239,3),"000")&amp;"D"))</f>
        <v>915833D</v>
      </c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3">
      <c r="A240" s="8">
        <v>834</v>
      </c>
      <c r="B240" s="9" t="s">
        <v>948</v>
      </c>
      <c r="C240" s="9" t="s">
        <v>949</v>
      </c>
      <c r="D240" s="9" t="s">
        <v>950</v>
      </c>
      <c r="E240" s="11">
        <v>2015</v>
      </c>
      <c r="F240" s="12" t="str">
        <f t="array" ref="F240">IF(A240="","",IFERROR(INDEX(deb_specials!$B:$B,MATCH($A240,deb_specials!$A:$A,0)),"9"&amp;RIGHT(E240,2)&amp;TEXT(RIGHT(A240,3),"000")&amp;"D"))</f>
        <v>915834D</v>
      </c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3">
      <c r="A241" s="8">
        <v>836</v>
      </c>
      <c r="B241" s="9" t="s">
        <v>951</v>
      </c>
      <c r="C241" s="9" t="s">
        <v>952</v>
      </c>
      <c r="D241" s="9" t="s">
        <v>953</v>
      </c>
      <c r="E241" s="11">
        <v>2015</v>
      </c>
      <c r="F241" s="12" t="str">
        <f t="array" ref="F241">IF(A241="","",IFERROR(INDEX(deb_specials!$B:$B,MATCH($A241,deb_specials!$A:$A,0)),"9"&amp;RIGHT(E241,2)&amp;TEXT(RIGHT(A241,3),"000")&amp;"D"))</f>
        <v>915836D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3">
      <c r="A242" s="8">
        <v>838</v>
      </c>
      <c r="B242" s="9" t="s">
        <v>954</v>
      </c>
      <c r="C242" s="9" t="s">
        <v>955</v>
      </c>
      <c r="D242" s="9" t="s">
        <v>956</v>
      </c>
      <c r="E242" s="11">
        <v>2015</v>
      </c>
      <c r="F242" s="12" t="str">
        <f t="array" ref="F242">IF(A242="","",IFERROR(INDEX(deb_specials!$B:$B,MATCH($A242,deb_specials!$A:$A,0)),"9"&amp;RIGHT(E242,2)&amp;TEXT(RIGHT(A242,3),"000")&amp;"D"))</f>
        <v>915838D</v>
      </c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3">
      <c r="A243" s="8">
        <v>839</v>
      </c>
      <c r="B243" s="9" t="s">
        <v>957</v>
      </c>
      <c r="C243" s="9" t="s">
        <v>958</v>
      </c>
      <c r="D243" s="9" t="s">
        <v>959</v>
      </c>
      <c r="E243" s="11">
        <v>2015</v>
      </c>
      <c r="F243" s="12" t="str">
        <f t="array" ref="F243">IF(A243="","",IFERROR(INDEX(deb_specials!$B:$B,MATCH($A243,deb_specials!$A:$A,0)),"9"&amp;RIGHT(E243,2)&amp;TEXT(RIGHT(A243,3),"000")&amp;"D"))</f>
        <v>915839D</v>
      </c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3">
      <c r="A244" s="8">
        <v>840</v>
      </c>
      <c r="B244" s="9" t="s">
        <v>960</v>
      </c>
      <c r="C244" s="9" t="s">
        <v>961</v>
      </c>
      <c r="D244" s="9" t="s">
        <v>962</v>
      </c>
      <c r="E244" s="11">
        <v>2015</v>
      </c>
      <c r="F244" s="12" t="str">
        <f t="array" ref="F244">IF(A244="","",IFERROR(INDEX(deb_specials!$B:$B,MATCH($A244,deb_specials!$A:$A,0)),"9"&amp;RIGHT(E244,2)&amp;TEXT(RIGHT(A244,3),"000")&amp;"D"))</f>
        <v>915840D</v>
      </c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3">
      <c r="A245" s="8">
        <v>841</v>
      </c>
      <c r="B245" s="9" t="s">
        <v>963</v>
      </c>
      <c r="C245" s="9" t="s">
        <v>964</v>
      </c>
      <c r="D245" s="9" t="s">
        <v>965</v>
      </c>
      <c r="E245" s="11">
        <v>2015</v>
      </c>
      <c r="F245" s="12" t="str">
        <f t="array" ref="F245">IF(A245="","",IFERROR(INDEX(deb_specials!$B:$B,MATCH($A245,deb_specials!$A:$A,0)),"9"&amp;RIGHT(E245,2)&amp;TEXT(RIGHT(A245,3),"000")&amp;"D"))</f>
        <v>915841D</v>
      </c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3">
      <c r="A246" s="8">
        <v>842</v>
      </c>
      <c r="B246" s="9" t="s">
        <v>966</v>
      </c>
      <c r="C246" s="9" t="s">
        <v>967</v>
      </c>
      <c r="D246" s="9" t="s">
        <v>968</v>
      </c>
      <c r="E246" s="11">
        <v>2015</v>
      </c>
      <c r="F246" s="12" t="str">
        <f t="array" ref="F246">IF(A246="","",IFERROR(INDEX(deb_specials!$B:$B,MATCH($A246,deb_specials!$A:$A,0)),"9"&amp;RIGHT(E246,2)&amp;TEXT(RIGHT(A246,3),"000")&amp;"D"))</f>
        <v>915842D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3">
      <c r="A247" s="8">
        <v>843</v>
      </c>
      <c r="B247" s="9" t="s">
        <v>969</v>
      </c>
      <c r="C247" s="9" t="s">
        <v>970</v>
      </c>
      <c r="D247" s="9" t="s">
        <v>971</v>
      </c>
      <c r="E247" s="11">
        <v>2015</v>
      </c>
      <c r="F247" s="12" t="str">
        <f t="array" ref="F247">IF(A247="","",IFERROR(INDEX(deb_specials!$B:$B,MATCH($A247,deb_specials!$A:$A,0)),"9"&amp;RIGHT(E247,2)&amp;TEXT(RIGHT(A247,3),"000")&amp;"D"))</f>
        <v>915843D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3">
      <c r="A248" s="8">
        <v>844</v>
      </c>
      <c r="B248" s="9" t="s">
        <v>972</v>
      </c>
      <c r="C248" s="9" t="s">
        <v>973</v>
      </c>
      <c r="D248" s="9" t="s">
        <v>974</v>
      </c>
      <c r="E248" s="11">
        <v>2015</v>
      </c>
      <c r="F248" s="12" t="str">
        <f t="array" ref="F248">IF(A248="","",IFERROR(INDEX(deb_specials!$B:$B,MATCH($A248,deb_specials!$A:$A,0)),"9"&amp;RIGHT(E248,2)&amp;TEXT(RIGHT(A248,3),"000")&amp;"D"))</f>
        <v>915844D</v>
      </c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3">
      <c r="A249" s="8">
        <v>846</v>
      </c>
      <c r="B249" s="9" t="s">
        <v>975</v>
      </c>
      <c r="C249" s="9" t="s">
        <v>976</v>
      </c>
      <c r="D249" s="9" t="s">
        <v>977</v>
      </c>
      <c r="E249" s="11">
        <v>2015</v>
      </c>
      <c r="F249" s="12" t="str">
        <f t="array" ref="F249">IF(A249="","",IFERROR(INDEX(deb_specials!$B:$B,MATCH($A249,deb_specials!$A:$A,0)),"9"&amp;RIGHT(E249,2)&amp;TEXT(RIGHT(A249,3),"000")&amp;"D"))</f>
        <v>915846D</v>
      </c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3">
      <c r="A250" s="8">
        <v>847</v>
      </c>
      <c r="B250" s="9" t="s">
        <v>978</v>
      </c>
      <c r="C250" s="9" t="s">
        <v>979</v>
      </c>
      <c r="D250" s="9" t="s">
        <v>980</v>
      </c>
      <c r="E250" s="11">
        <v>2015</v>
      </c>
      <c r="F250" s="12" t="str">
        <f t="array" ref="F250">IF(A250="","",IFERROR(INDEX(deb_specials!$B:$B,MATCH($A250,deb_specials!$A:$A,0)),"9"&amp;RIGHT(E250,2)&amp;TEXT(RIGHT(A250,3),"000")&amp;"D"))</f>
        <v>915847D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3">
      <c r="A251" s="8">
        <v>850</v>
      </c>
      <c r="B251" s="9" t="s">
        <v>981</v>
      </c>
      <c r="C251" s="9" t="s">
        <v>982</v>
      </c>
      <c r="D251" s="9" t="s">
        <v>983</v>
      </c>
      <c r="E251" s="11">
        <v>2015</v>
      </c>
      <c r="F251" s="12" t="str">
        <f t="array" ref="F251">IF(A251="","",IFERROR(INDEX(deb_specials!$B:$B,MATCH($A251,deb_specials!$A:$A,0)),"9"&amp;RIGHT(E251,2)&amp;TEXT(RIGHT(A251,3),"000")&amp;"D"))</f>
        <v>915850D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3">
      <c r="A252" s="8">
        <v>851</v>
      </c>
      <c r="B252" s="9" t="s">
        <v>984</v>
      </c>
      <c r="C252" s="9" t="s">
        <v>985</v>
      </c>
      <c r="D252" s="9" t="s">
        <v>986</v>
      </c>
      <c r="E252" s="11">
        <v>2015</v>
      </c>
      <c r="F252" s="12" t="str">
        <f t="array" ref="F252">IF(A252="","",IFERROR(INDEX(deb_specials!$B:$B,MATCH($A252,deb_specials!$A:$A,0)),"9"&amp;RIGHT(E252,2)&amp;TEXT(RIGHT(A252,3),"000")&amp;"D"))</f>
        <v>915851D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3">
      <c r="A253" s="8">
        <v>852</v>
      </c>
      <c r="B253" s="9" t="s">
        <v>987</v>
      </c>
      <c r="C253" s="9" t="s">
        <v>988</v>
      </c>
      <c r="D253" s="9" t="s">
        <v>989</v>
      </c>
      <c r="E253" s="11">
        <v>2015</v>
      </c>
      <c r="F253" s="12" t="str">
        <f t="array" ref="F253">IF(A253="","",IFERROR(INDEX(deb_specials!$B:$B,MATCH($A253,deb_specials!$A:$A,0)),"9"&amp;RIGHT(E253,2)&amp;TEXT(RIGHT(A253,3),"000")&amp;"D"))</f>
        <v>915852D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3">
      <c r="A254" s="8">
        <v>853</v>
      </c>
      <c r="B254" s="9" t="s">
        <v>990</v>
      </c>
      <c r="C254" s="10" t="s">
        <v>991</v>
      </c>
      <c r="D254" s="9" t="s">
        <v>273</v>
      </c>
      <c r="E254" s="11">
        <v>2015</v>
      </c>
      <c r="F254" s="12" t="str">
        <f t="array" ref="F254">IF(A254="","",IFERROR(INDEX(deb_specials!$B:$B,MATCH($A254,deb_specials!$A:$A,0)),"9"&amp;RIGHT(E254,2)&amp;TEXT(RIGHT(A254,3),"000")&amp;"D"))</f>
        <v>915853D</v>
      </c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3">
      <c r="A255" s="8">
        <v>855</v>
      </c>
      <c r="B255" s="9" t="s">
        <v>992</v>
      </c>
      <c r="C255" s="9" t="s">
        <v>993</v>
      </c>
      <c r="D255" s="9" t="s">
        <v>994</v>
      </c>
      <c r="E255" s="11">
        <v>2015</v>
      </c>
      <c r="F255" s="12" t="str">
        <f t="array" ref="F255">IF(A255="","",IFERROR(INDEX(deb_specials!$B:$B,MATCH($A255,deb_specials!$A:$A,0)),"9"&amp;RIGHT(E255,2)&amp;TEXT(RIGHT(A255,3),"000")&amp;"D"))</f>
        <v>915855D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3">
      <c r="A256" s="8">
        <v>856</v>
      </c>
      <c r="B256" s="9" t="s">
        <v>995</v>
      </c>
      <c r="C256" s="9" t="s">
        <v>996</v>
      </c>
      <c r="D256" s="9" t="s">
        <v>997</v>
      </c>
      <c r="E256" s="11">
        <v>2015</v>
      </c>
      <c r="F256" s="12" t="str">
        <f t="array" ref="F256">IF(A256="","",IFERROR(INDEX(deb_specials!$B:$B,MATCH($A256,deb_specials!$A:$A,0)),"9"&amp;RIGHT(E256,2)&amp;TEXT(RIGHT(A256,3),"000")&amp;"D"))</f>
        <v>915856D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3">
      <c r="A257" s="8">
        <v>861</v>
      </c>
      <c r="B257" s="9" t="s">
        <v>998</v>
      </c>
      <c r="C257" s="10" t="s">
        <v>999</v>
      </c>
      <c r="D257" s="9" t="s">
        <v>273</v>
      </c>
      <c r="E257" s="11">
        <v>2015</v>
      </c>
      <c r="F257" s="12" t="str">
        <f t="array" ref="F257">IF(A257="","",IFERROR(INDEX(deb_specials!$B:$B,MATCH($A257,deb_specials!$A:$A,0)),"9"&amp;RIGHT(E257,2)&amp;TEXT(RIGHT(A257,3),"000")&amp;"D"))</f>
        <v>915861D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3">
      <c r="A258" s="8">
        <v>862</v>
      </c>
      <c r="B258" s="9" t="s">
        <v>1000</v>
      </c>
      <c r="C258" s="9" t="s">
        <v>1001</v>
      </c>
      <c r="D258" s="9" t="s">
        <v>1002</v>
      </c>
      <c r="E258" s="11">
        <v>2015</v>
      </c>
      <c r="F258" s="12" t="str">
        <f t="array" ref="F258">IF(A258="","",IFERROR(INDEX(deb_specials!$B:$B,MATCH($A258,deb_specials!$A:$A,0)),"9"&amp;RIGHT(E258,2)&amp;TEXT(RIGHT(A258,3),"000")&amp;"D"))</f>
        <v>915862D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3">
      <c r="A259" s="8">
        <v>863</v>
      </c>
      <c r="B259" s="9" t="s">
        <v>1003</v>
      </c>
      <c r="C259" s="9" t="s">
        <v>1004</v>
      </c>
      <c r="D259" s="9" t="s">
        <v>1005</v>
      </c>
      <c r="E259" s="11">
        <v>2015</v>
      </c>
      <c r="F259" s="12" t="str">
        <f t="array" ref="F259">IF(A259="","",IFERROR(INDEX(deb_specials!$B:$B,MATCH($A259,deb_specials!$A:$A,0)),"9"&amp;RIGHT(E259,2)&amp;TEXT(RIGHT(A259,3),"000")&amp;"D"))</f>
        <v>915863D</v>
      </c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3">
      <c r="A260" s="8">
        <v>864</v>
      </c>
      <c r="B260" s="9" t="s">
        <v>1006</v>
      </c>
      <c r="C260" s="9" t="s">
        <v>1007</v>
      </c>
      <c r="D260" s="9" t="s">
        <v>1008</v>
      </c>
      <c r="E260" s="11">
        <v>2015</v>
      </c>
      <c r="F260" s="12" t="str">
        <f t="array" ref="F260">IF(A260="","",IFERROR(INDEX(deb_specials!$B:$B,MATCH($A260,deb_specials!$A:$A,0)),"9"&amp;RIGHT(E260,2)&amp;TEXT(RIGHT(A260,3),"000")&amp;"D"))</f>
        <v>915864D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3">
      <c r="A261" s="8">
        <v>866</v>
      </c>
      <c r="B261" s="9" t="s">
        <v>1009</v>
      </c>
      <c r="C261" s="9" t="s">
        <v>1010</v>
      </c>
      <c r="D261" s="9" t="s">
        <v>1011</v>
      </c>
      <c r="E261" s="11">
        <v>2015</v>
      </c>
      <c r="F261" s="12" t="str">
        <f t="array" ref="F261">IF(A261="","",IFERROR(INDEX(deb_specials!$B:$B,MATCH($A261,deb_specials!$A:$A,0)),"9"&amp;RIGHT(E261,2)&amp;TEXT(RIGHT(A261,3),"000")&amp;"D"))</f>
        <v>915866D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3">
      <c r="A262" s="8">
        <v>867</v>
      </c>
      <c r="B262" s="9" t="s">
        <v>1012</v>
      </c>
      <c r="C262" s="9" t="s">
        <v>1013</v>
      </c>
      <c r="D262" s="9" t="s">
        <v>1014</v>
      </c>
      <c r="E262" s="11">
        <v>2015</v>
      </c>
      <c r="F262" s="12" t="str">
        <f t="array" ref="F262">IF(A262="","",IFERROR(INDEX(deb_specials!$B:$B,MATCH($A262,deb_specials!$A:$A,0)),"9"&amp;RIGHT(E262,2)&amp;TEXT(RIGHT(A262,3),"000")&amp;"D"))</f>
        <v>915867D</v>
      </c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3">
      <c r="A263" s="8">
        <v>868</v>
      </c>
      <c r="B263" s="9" t="s">
        <v>1015</v>
      </c>
      <c r="C263" s="9" t="s">
        <v>1016</v>
      </c>
      <c r="D263" s="9" t="s">
        <v>1017</v>
      </c>
      <c r="E263" s="11">
        <v>2015</v>
      </c>
      <c r="F263" s="12" t="str">
        <f t="array" ref="F263">IF(A263="","",IFERROR(INDEX(deb_specials!$B:$B,MATCH($A263,deb_specials!$A:$A,0)),"9"&amp;RIGHT(E263,2)&amp;TEXT(RIGHT(A263,3),"000")&amp;"D"))</f>
        <v>915868D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3">
      <c r="A264" s="8">
        <v>869</v>
      </c>
      <c r="B264" s="9" t="s">
        <v>1018</v>
      </c>
      <c r="C264" s="9" t="s">
        <v>1019</v>
      </c>
      <c r="D264" s="9" t="s">
        <v>1020</v>
      </c>
      <c r="E264" s="11">
        <v>2015</v>
      </c>
      <c r="F264" s="12" t="str">
        <f t="array" ref="F264">IF(A264="","",IFERROR(INDEX(deb_specials!$B:$B,MATCH($A264,deb_specials!$A:$A,0)),"9"&amp;RIGHT(E264,2)&amp;TEXT(RIGHT(A264,3),"000")&amp;"D"))</f>
        <v>915869D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3">
      <c r="A265" s="8">
        <v>870</v>
      </c>
      <c r="B265" s="9" t="s">
        <v>1021</v>
      </c>
      <c r="C265" s="9" t="s">
        <v>1022</v>
      </c>
      <c r="D265" s="9" t="s">
        <v>1023</v>
      </c>
      <c r="E265" s="11">
        <v>2015</v>
      </c>
      <c r="F265" s="12" t="str">
        <f t="array" ref="F265">IF(A265="","",IFERROR(INDEX(deb_specials!$B:$B,MATCH($A265,deb_specials!$A:$A,0)),"9"&amp;RIGHT(E265,2)&amp;TEXT(RIGHT(A265,3),"000")&amp;"D"))</f>
        <v>915870D</v>
      </c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3">
      <c r="A266" s="8">
        <v>871</v>
      </c>
      <c r="B266" s="9" t="s">
        <v>1024</v>
      </c>
      <c r="C266" s="9" t="s">
        <v>1025</v>
      </c>
      <c r="D266" s="9" t="s">
        <v>1026</v>
      </c>
      <c r="E266" s="11">
        <v>2015</v>
      </c>
      <c r="F266" s="12" t="str">
        <f t="array" ref="F266">IF(A266="","",IFERROR(INDEX(deb_specials!$B:$B,MATCH($A266,deb_specials!$A:$A,0)),"9"&amp;RIGHT(E266,2)&amp;TEXT(RIGHT(A266,3),"000")&amp;"D"))</f>
        <v>915871D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3">
      <c r="A267" s="8">
        <v>873</v>
      </c>
      <c r="B267" s="9" t="s">
        <v>1027</v>
      </c>
      <c r="C267" s="9" t="s">
        <v>1028</v>
      </c>
      <c r="D267" s="9" t="s">
        <v>1029</v>
      </c>
      <c r="E267" s="11">
        <v>2015</v>
      </c>
      <c r="F267" s="12" t="str">
        <f t="array" ref="F267">IF(A267="","",IFERROR(INDEX(deb_specials!$B:$B,MATCH($A267,deb_specials!$A:$A,0)),"9"&amp;RIGHT(E267,2)&amp;TEXT(RIGHT(A267,3),"000")&amp;"D"))</f>
        <v>915873D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3">
      <c r="A268" s="8">
        <v>876</v>
      </c>
      <c r="B268" s="9" t="s">
        <v>1030</v>
      </c>
      <c r="C268" s="9" t="s">
        <v>1031</v>
      </c>
      <c r="D268" s="9" t="s">
        <v>1032</v>
      </c>
      <c r="E268" s="11">
        <v>2015</v>
      </c>
      <c r="F268" s="12" t="str">
        <f t="array" ref="F268">IF(A268="","",IFERROR(INDEX(deb_specials!$B:$B,MATCH($A268,deb_specials!$A:$A,0)),"9"&amp;RIGHT(E268,2)&amp;TEXT(RIGHT(A268,3),"000")&amp;"D"))</f>
        <v>915876D</v>
      </c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3">
      <c r="A269" s="8">
        <v>879</v>
      </c>
      <c r="B269" s="9" t="s">
        <v>1033</v>
      </c>
      <c r="C269" s="9" t="s">
        <v>1034</v>
      </c>
      <c r="D269" s="9" t="s">
        <v>1035</v>
      </c>
      <c r="E269" s="11">
        <v>2015</v>
      </c>
      <c r="F269" s="12" t="str">
        <f t="array" ref="F269">IF(A269="","",IFERROR(INDEX(deb_specials!$B:$B,MATCH($A269,deb_specials!$A:$A,0)),"9"&amp;RIGHT(E269,2)&amp;TEXT(RIGHT(A269,3),"000")&amp;"D"))</f>
        <v>915879D</v>
      </c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3">
      <c r="A270" s="8">
        <v>883</v>
      </c>
      <c r="B270" s="9" t="s">
        <v>1036</v>
      </c>
      <c r="C270" s="9" t="s">
        <v>1037</v>
      </c>
      <c r="D270" s="9" t="s">
        <v>1038</v>
      </c>
      <c r="E270" s="11">
        <v>2015</v>
      </c>
      <c r="F270" s="12" t="str">
        <f t="array" ref="F270">IF(A270="","",IFERROR(INDEX(deb_specials!$B:$B,MATCH($A270,deb_specials!$A:$A,0)),"9"&amp;RIGHT(E270,2)&amp;TEXT(RIGHT(A270,3),"000")&amp;"D"))</f>
        <v>915883D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3">
      <c r="A271" s="8">
        <v>884</v>
      </c>
      <c r="B271" s="9" t="s">
        <v>1039</v>
      </c>
      <c r="C271" s="9" t="s">
        <v>1040</v>
      </c>
      <c r="D271" s="9" t="s">
        <v>1041</v>
      </c>
      <c r="E271" s="11">
        <v>2015</v>
      </c>
      <c r="F271" s="12" t="str">
        <f t="array" ref="F271">IF(A271="","",IFERROR(INDEX(deb_specials!$B:$B,MATCH($A271,deb_specials!$A:$A,0)),"9"&amp;RIGHT(E271,2)&amp;TEXT(RIGHT(A271,3),"000")&amp;"D"))</f>
        <v>915884D</v>
      </c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3">
      <c r="A272" s="8">
        <v>886</v>
      </c>
      <c r="B272" s="9" t="s">
        <v>1042</v>
      </c>
      <c r="C272" s="9" t="s">
        <v>1043</v>
      </c>
      <c r="D272" s="9" t="s">
        <v>1044</v>
      </c>
      <c r="E272" s="11">
        <v>2015</v>
      </c>
      <c r="F272" s="12" t="str">
        <f t="array" ref="F272">IF(A272="","",IFERROR(INDEX(deb_specials!$B:$B,MATCH($A272,deb_specials!$A:$A,0)),"9"&amp;RIGHT(E272,2)&amp;TEXT(RIGHT(A272,3),"000")&amp;"D"))</f>
        <v>915886D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3">
      <c r="A273" s="8">
        <v>889</v>
      </c>
      <c r="B273" s="9" t="s">
        <v>1045</v>
      </c>
      <c r="C273" s="9" t="s">
        <v>1046</v>
      </c>
      <c r="D273" s="9" t="s">
        <v>1047</v>
      </c>
      <c r="E273" s="11">
        <v>2015</v>
      </c>
      <c r="F273" s="12" t="str">
        <f t="array" ref="F273">IF(A273="","",IFERROR(INDEX(deb_specials!$B:$B,MATCH($A273,deb_specials!$A:$A,0)),"9"&amp;RIGHT(E273,2)&amp;TEXT(RIGHT(A273,3),"000")&amp;"D"))</f>
        <v>915889D</v>
      </c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3">
      <c r="A274" s="8">
        <v>890</v>
      </c>
      <c r="B274" s="9" t="s">
        <v>1048</v>
      </c>
      <c r="C274" s="9" t="s">
        <v>1049</v>
      </c>
      <c r="D274" s="9" t="s">
        <v>1050</v>
      </c>
      <c r="E274" s="11">
        <v>2015</v>
      </c>
      <c r="F274" s="12" t="str">
        <f t="array" ref="F274">IF(A274="","",IFERROR(INDEX(deb_specials!$B:$B,MATCH($A274,deb_specials!$A:$A,0)),"9"&amp;RIGHT(E274,2)&amp;TEXT(RIGHT(A274,3),"000")&amp;"D"))</f>
        <v>915890D</v>
      </c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3">
      <c r="A275" s="8">
        <v>893</v>
      </c>
      <c r="B275" s="9" t="s">
        <v>1051</v>
      </c>
      <c r="C275" s="9" t="s">
        <v>1052</v>
      </c>
      <c r="D275" s="9" t="s">
        <v>1053</v>
      </c>
      <c r="E275" s="11">
        <v>2015</v>
      </c>
      <c r="F275" s="12" t="str">
        <f t="array" ref="F275">IF(A275="","",IFERROR(INDEX(deb_specials!$B:$B,MATCH($A275,deb_specials!$A:$A,0)),"9"&amp;RIGHT(E275,2)&amp;TEXT(RIGHT(A275,3),"000")&amp;"D"))</f>
        <v>915893D</v>
      </c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3">
      <c r="A276" s="8">
        <v>894</v>
      </c>
      <c r="B276" s="9" t="s">
        <v>1054</v>
      </c>
      <c r="C276" s="9" t="s">
        <v>1055</v>
      </c>
      <c r="D276" s="9" t="s">
        <v>1056</v>
      </c>
      <c r="E276" s="11">
        <v>2015</v>
      </c>
      <c r="F276" s="12" t="str">
        <f t="array" ref="F276">IF(A276="","",IFERROR(INDEX(deb_specials!$B:$B,MATCH($A276,deb_specials!$A:$A,0)),"9"&amp;RIGHT(E276,2)&amp;TEXT(RIGHT(A276,3),"000")&amp;"D"))</f>
        <v>915894D</v>
      </c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3">
      <c r="A277" s="8">
        <v>895</v>
      </c>
      <c r="B277" s="9" t="s">
        <v>1057</v>
      </c>
      <c r="C277" s="9" t="s">
        <v>1058</v>
      </c>
      <c r="D277" s="9" t="s">
        <v>1059</v>
      </c>
      <c r="E277" s="11">
        <v>2015</v>
      </c>
      <c r="F277" s="12" t="str">
        <f t="array" ref="F277">IF(A277="","",IFERROR(INDEX(deb_specials!$B:$B,MATCH($A277,deb_specials!$A:$A,0)),"9"&amp;RIGHT(E277,2)&amp;TEXT(RIGHT(A277,3),"000")&amp;"D"))</f>
        <v>915895D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3">
      <c r="A278" s="8">
        <v>896</v>
      </c>
      <c r="B278" s="9" t="s">
        <v>1060</v>
      </c>
      <c r="C278" s="9" t="s">
        <v>1061</v>
      </c>
      <c r="D278" s="9" t="s">
        <v>1062</v>
      </c>
      <c r="E278" s="11">
        <v>2015</v>
      </c>
      <c r="F278" s="12" t="str">
        <f t="array" ref="F278">IF(A278="","",IFERROR(INDEX(deb_specials!$B:$B,MATCH($A278,deb_specials!$A:$A,0)),"9"&amp;RIGHT(E278,2)&amp;TEXT(RIGHT(A278,3),"000")&amp;"D"))</f>
        <v>915896D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3">
      <c r="A279" s="8">
        <v>897</v>
      </c>
      <c r="B279" s="9" t="s">
        <v>1063</v>
      </c>
      <c r="C279" s="9" t="s">
        <v>1064</v>
      </c>
      <c r="D279" s="9" t="s">
        <v>1065</v>
      </c>
      <c r="E279" s="11">
        <v>2015</v>
      </c>
      <c r="F279" s="12" t="str">
        <f t="array" ref="F279">IF(A279="","",IFERROR(INDEX(deb_specials!$B:$B,MATCH($A279,deb_specials!$A:$A,0)),"9"&amp;RIGHT(E279,2)&amp;TEXT(RIGHT(A279,3),"000")&amp;"D"))</f>
        <v>915897D</v>
      </c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3">
      <c r="A280" s="8">
        <v>899</v>
      </c>
      <c r="B280" s="9" t="s">
        <v>1066</v>
      </c>
      <c r="C280" s="9" t="s">
        <v>1067</v>
      </c>
      <c r="D280" s="9" t="s">
        <v>1068</v>
      </c>
      <c r="E280" s="11">
        <v>2015</v>
      </c>
      <c r="F280" s="12" t="str">
        <f t="array" ref="F280">IF(A280="","",IFERROR(INDEX(deb_specials!$B:$B,MATCH($A280,deb_specials!$A:$A,0)),"9"&amp;RIGHT(E280,2)&amp;TEXT(RIGHT(A280,3),"000")&amp;"D"))</f>
        <v>915899D</v>
      </c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3">
      <c r="A281" s="8">
        <v>900</v>
      </c>
      <c r="B281" s="9" t="s">
        <v>1069</v>
      </c>
      <c r="C281" s="9" t="s">
        <v>1070</v>
      </c>
      <c r="D281" s="9" t="s">
        <v>1071</v>
      </c>
      <c r="E281" s="11">
        <v>2015</v>
      </c>
      <c r="F281" s="12" t="str">
        <f t="array" ref="F281">IF(A281="","",IFERROR(INDEX(deb_specials!$B:$B,MATCH($A281,deb_specials!$A:$A,0)),"9"&amp;RIGHT(E281,2)&amp;TEXT(RIGHT(A281,3),"000")&amp;"D"))</f>
        <v>915900D</v>
      </c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3">
      <c r="A282" s="8">
        <v>901</v>
      </c>
      <c r="B282" s="9" t="s">
        <v>1072</v>
      </c>
      <c r="C282" s="9" t="s">
        <v>1073</v>
      </c>
      <c r="D282" s="9" t="s">
        <v>1074</v>
      </c>
      <c r="E282" s="11">
        <v>2015</v>
      </c>
      <c r="F282" s="12" t="str">
        <f t="array" ref="F282">IF(A282="","",IFERROR(INDEX(deb_specials!$B:$B,MATCH($A282,deb_specials!$A:$A,0)),"9"&amp;RIGHT(E282,2)&amp;TEXT(RIGHT(A282,3),"000")&amp;"D"))</f>
        <v>915901D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3">
      <c r="A283" s="8">
        <v>902</v>
      </c>
      <c r="B283" s="9" t="s">
        <v>1075</v>
      </c>
      <c r="C283" s="9" t="s">
        <v>1076</v>
      </c>
      <c r="D283" s="9" t="s">
        <v>1077</v>
      </c>
      <c r="E283" s="11">
        <v>2015</v>
      </c>
      <c r="F283" s="12" t="str">
        <f t="array" ref="F283">IF(A283="","",IFERROR(INDEX(deb_specials!$B:$B,MATCH($A283,deb_specials!$A:$A,0)),"9"&amp;RIGHT(E283,2)&amp;TEXT(RIGHT(A283,3),"000")&amp;"D"))</f>
        <v>915902D</v>
      </c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3">
      <c r="A284" s="8">
        <v>905</v>
      </c>
      <c r="B284" s="9" t="s">
        <v>1078</v>
      </c>
      <c r="C284" s="9" t="s">
        <v>1079</v>
      </c>
      <c r="D284" s="9" t="s">
        <v>1080</v>
      </c>
      <c r="E284" s="11">
        <v>2015</v>
      </c>
      <c r="F284" s="12" t="str">
        <f t="array" ref="F284">IF(A284="","",IFERROR(INDEX(deb_specials!$B:$B,MATCH($A284,deb_specials!$A:$A,0)),"9"&amp;RIGHT(E284,2)&amp;TEXT(RIGHT(A284,3),"000")&amp;"D"))</f>
        <v>915905D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3">
      <c r="A285" s="8">
        <v>906</v>
      </c>
      <c r="B285" s="9" t="s">
        <v>1081</v>
      </c>
      <c r="C285" s="9" t="s">
        <v>1082</v>
      </c>
      <c r="D285" s="9" t="s">
        <v>1083</v>
      </c>
      <c r="E285" s="11">
        <v>2015</v>
      </c>
      <c r="F285" s="12" t="str">
        <f t="array" ref="F285">IF(A285="","",IFERROR(INDEX(deb_specials!$B:$B,MATCH($A285,deb_specials!$A:$A,0)),"9"&amp;RIGHT(E285,2)&amp;TEXT(RIGHT(A285,3),"000")&amp;"D"))</f>
        <v>915906D</v>
      </c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3">
      <c r="A286" s="8">
        <v>909</v>
      </c>
      <c r="B286" s="9" t="s">
        <v>1084</v>
      </c>
      <c r="C286" s="9" t="s">
        <v>1085</v>
      </c>
      <c r="D286" s="9" t="s">
        <v>1086</v>
      </c>
      <c r="E286" s="11">
        <v>2015</v>
      </c>
      <c r="F286" s="12" t="str">
        <f t="array" ref="F286">IF(A286="","",IFERROR(INDEX(deb_specials!$B:$B,MATCH($A286,deb_specials!$A:$A,0)),"9"&amp;RIGHT(E286,2)&amp;TEXT(RIGHT(A286,3),"000")&amp;"D"))</f>
        <v>915909D</v>
      </c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3">
      <c r="A287" s="8">
        <v>910</v>
      </c>
      <c r="B287" s="9" t="s">
        <v>1087</v>
      </c>
      <c r="C287" s="9" t="s">
        <v>1088</v>
      </c>
      <c r="D287" s="9" t="s">
        <v>1089</v>
      </c>
      <c r="E287" s="11">
        <v>2015</v>
      </c>
      <c r="F287" s="12" t="str">
        <f t="array" ref="F287">IF(A287="","",IFERROR(INDEX(deb_specials!$B:$B,MATCH($A287,deb_specials!$A:$A,0)),"9"&amp;RIGHT(E287,2)&amp;TEXT(RIGHT(A287,3),"000")&amp;"D"))</f>
        <v>915910D</v>
      </c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3">
      <c r="A288" s="8">
        <v>911</v>
      </c>
      <c r="B288" s="9" t="s">
        <v>1090</v>
      </c>
      <c r="C288" s="9" t="s">
        <v>1091</v>
      </c>
      <c r="D288" s="9" t="s">
        <v>1092</v>
      </c>
      <c r="E288" s="11">
        <v>2015</v>
      </c>
      <c r="F288" s="12" t="str">
        <f t="array" ref="F288">IF(A288="","",IFERROR(INDEX(deb_specials!$B:$B,MATCH($A288,deb_specials!$A:$A,0)),"9"&amp;RIGHT(E288,2)&amp;TEXT(RIGHT(A288,3),"000")&amp;"D"))</f>
        <v>915911D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3">
      <c r="A289" s="8">
        <v>912</v>
      </c>
      <c r="B289" s="9" t="s">
        <v>1093</v>
      </c>
      <c r="C289" s="9" t="s">
        <v>1094</v>
      </c>
      <c r="D289" s="9" t="s">
        <v>1095</v>
      </c>
      <c r="E289" s="11">
        <v>2015</v>
      </c>
      <c r="F289" s="12" t="str">
        <f t="array" ref="F289">IF(A289="","",IFERROR(INDEX(deb_specials!$B:$B,MATCH($A289,deb_specials!$A:$A,0)),"9"&amp;RIGHT(E289,2)&amp;TEXT(RIGHT(A289,3),"000")&amp;"D"))</f>
        <v>915912D</v>
      </c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3">
      <c r="A290" s="8">
        <v>916</v>
      </c>
      <c r="B290" s="9" t="s">
        <v>1096</v>
      </c>
      <c r="C290" s="9" t="s">
        <v>1097</v>
      </c>
      <c r="D290" s="9" t="s">
        <v>1098</v>
      </c>
      <c r="E290" s="11">
        <v>2016</v>
      </c>
      <c r="F290" s="12" t="str">
        <f t="array" ref="F290">IF(A290="","",IFERROR(INDEX(deb_specials!$B:$B,MATCH($A290,deb_specials!$A:$A,0)),"9"&amp;RIGHT(E290,2)&amp;TEXT(RIGHT(A290,3),"000")&amp;"D"))</f>
        <v>916916D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3">
      <c r="A291" s="8">
        <v>917</v>
      </c>
      <c r="B291" s="9" t="s">
        <v>1099</v>
      </c>
      <c r="C291" s="10" t="s">
        <v>1100</v>
      </c>
      <c r="D291" s="9" t="s">
        <v>273</v>
      </c>
      <c r="E291" s="11">
        <v>2016</v>
      </c>
      <c r="F291" s="12" t="str">
        <f t="array" ref="F291">IF(A291="","",IFERROR(INDEX(deb_specials!$B:$B,MATCH($A291,deb_specials!$A:$A,0)),"9"&amp;RIGHT(E291,2)&amp;TEXT(RIGHT(A291,3),"000")&amp;"D"))</f>
        <v>916917D</v>
      </c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3">
      <c r="A292" s="8">
        <v>919</v>
      </c>
      <c r="B292" s="9" t="s">
        <v>1101</v>
      </c>
      <c r="C292" s="9" t="s">
        <v>1102</v>
      </c>
      <c r="D292" s="9" t="s">
        <v>1103</v>
      </c>
      <c r="E292" s="11">
        <v>2016</v>
      </c>
      <c r="F292" s="12" t="str">
        <f t="array" ref="F292">IF(A292="","",IFERROR(INDEX(deb_specials!$B:$B,MATCH($A292,deb_specials!$A:$A,0)),"9"&amp;RIGHT(E292,2)&amp;TEXT(RIGHT(A292,3),"000")&amp;"D"))</f>
        <v>916919D</v>
      </c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3">
      <c r="A293" s="8">
        <v>922</v>
      </c>
      <c r="B293" s="9" t="s">
        <v>1104</v>
      </c>
      <c r="C293" s="9" t="s">
        <v>1105</v>
      </c>
      <c r="D293" s="9" t="s">
        <v>1106</v>
      </c>
      <c r="E293" s="11">
        <v>2016</v>
      </c>
      <c r="F293" s="12" t="str">
        <f t="array" ref="F293">IF(A293="","",IFERROR(INDEX(deb_specials!$B:$B,MATCH($A293,deb_specials!$A:$A,0)),"9"&amp;RIGHT(E293,2)&amp;TEXT(RIGHT(A293,3),"000")&amp;"D"))</f>
        <v>916922D</v>
      </c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3">
      <c r="A294" s="8">
        <v>924</v>
      </c>
      <c r="B294" s="9" t="s">
        <v>1107</v>
      </c>
      <c r="C294" s="9" t="s">
        <v>1108</v>
      </c>
      <c r="D294" s="9" t="s">
        <v>1109</v>
      </c>
      <c r="E294" s="11">
        <v>2016</v>
      </c>
      <c r="F294" s="12" t="str">
        <f t="array" ref="F294">IF(A294="","",IFERROR(INDEX(deb_specials!$B:$B,MATCH($A294,deb_specials!$A:$A,0)),"9"&amp;RIGHT(E294,2)&amp;TEXT(RIGHT(A294,3),"000")&amp;"D"))</f>
        <v>916924D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3">
      <c r="A295" s="8">
        <v>925</v>
      </c>
      <c r="B295" s="9" t="s">
        <v>1110</v>
      </c>
      <c r="C295" s="10" t="s">
        <v>1111</v>
      </c>
      <c r="D295" s="9" t="s">
        <v>273</v>
      </c>
      <c r="E295" s="11">
        <v>2016</v>
      </c>
      <c r="F295" s="12" t="str">
        <f t="array" ref="F295">IF(A295="","",IFERROR(INDEX(deb_specials!$B:$B,MATCH($A295,deb_specials!$A:$A,0)),"9"&amp;RIGHT(E295,2)&amp;TEXT(RIGHT(A295,3),"000")&amp;"D"))</f>
        <v>916925D</v>
      </c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3">
      <c r="A296" s="8">
        <v>929</v>
      </c>
      <c r="B296" s="9" t="s">
        <v>1112</v>
      </c>
      <c r="C296" s="9" t="s">
        <v>1113</v>
      </c>
      <c r="D296" s="9" t="s">
        <v>1114</v>
      </c>
      <c r="E296" s="11">
        <v>2016</v>
      </c>
      <c r="F296" s="12" t="str">
        <f t="array" ref="F296">IF(A296="","",IFERROR(INDEX(deb_specials!$B:$B,MATCH($A296,deb_specials!$A:$A,0)),"9"&amp;RIGHT(E296,2)&amp;TEXT(RIGHT(A296,3),"000")&amp;"D"))</f>
        <v>916929D</v>
      </c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3">
      <c r="A297" s="8">
        <v>932</v>
      </c>
      <c r="B297" s="9" t="s">
        <v>1115</v>
      </c>
      <c r="C297" s="9" t="s">
        <v>1116</v>
      </c>
      <c r="D297" s="9" t="s">
        <v>1117</v>
      </c>
      <c r="E297" s="11">
        <v>2016</v>
      </c>
      <c r="F297" s="12" t="str">
        <f t="array" ref="F297">IF(A297="","",IFERROR(INDEX(deb_specials!$B:$B,MATCH($A297,deb_specials!$A:$A,0)),"9"&amp;RIGHT(E297,2)&amp;TEXT(RIGHT(A297,3),"000")&amp;"D"))</f>
        <v>916932D</v>
      </c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3">
      <c r="A298" s="8">
        <v>934</v>
      </c>
      <c r="B298" s="9" t="s">
        <v>1118</v>
      </c>
      <c r="C298" s="9" t="s">
        <v>1119</v>
      </c>
      <c r="D298" s="9" t="s">
        <v>1120</v>
      </c>
      <c r="E298" s="11">
        <v>2016</v>
      </c>
      <c r="F298" s="12" t="str">
        <f t="array" ref="F298">IF(A298="","",IFERROR(INDEX(deb_specials!$B:$B,MATCH($A298,deb_specials!$A:$A,0)),"9"&amp;RIGHT(E298,2)&amp;TEXT(RIGHT(A298,3),"000")&amp;"D"))</f>
        <v>916934D</v>
      </c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3">
      <c r="A299" s="8">
        <v>935</v>
      </c>
      <c r="B299" s="9" t="s">
        <v>1121</v>
      </c>
      <c r="C299" s="9" t="s">
        <v>1122</v>
      </c>
      <c r="D299" s="9" t="s">
        <v>1123</v>
      </c>
      <c r="E299" s="11">
        <v>2016</v>
      </c>
      <c r="F299" s="12" t="str">
        <f t="array" ref="F299">IF(A299="","",IFERROR(INDEX(deb_specials!$B:$B,MATCH($A299,deb_specials!$A:$A,0)),"9"&amp;RIGHT(E299,2)&amp;TEXT(RIGHT(A299,3),"000")&amp;"D"))</f>
        <v>916935D</v>
      </c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3">
      <c r="A300" s="8">
        <v>936</v>
      </c>
      <c r="B300" s="9" t="s">
        <v>1124</v>
      </c>
      <c r="C300" s="9" t="s">
        <v>1125</v>
      </c>
      <c r="D300" s="9" t="s">
        <v>1126</v>
      </c>
      <c r="E300" s="11">
        <v>2016</v>
      </c>
      <c r="F300" s="12" t="str">
        <f t="array" ref="F300">IF(A300="","",IFERROR(INDEX(deb_specials!$B:$B,MATCH($A300,deb_specials!$A:$A,0)),"9"&amp;RIGHT(E300,2)&amp;TEXT(RIGHT(A300,3),"000")&amp;"D"))</f>
        <v>916936D</v>
      </c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3">
      <c r="A301" s="8">
        <v>937</v>
      </c>
      <c r="B301" s="9" t="s">
        <v>1127</v>
      </c>
      <c r="C301" s="9" t="s">
        <v>1128</v>
      </c>
      <c r="D301" s="9" t="s">
        <v>1129</v>
      </c>
      <c r="E301" s="11">
        <v>2016</v>
      </c>
      <c r="F301" s="12" t="str">
        <f t="array" ref="F301">IF(A301="","",IFERROR(INDEX(deb_specials!$B:$B,MATCH($A301,deb_specials!$A:$A,0)),"9"&amp;RIGHT(E301,2)&amp;TEXT(RIGHT(A301,3),"000")&amp;"D"))</f>
        <v>916937D</v>
      </c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3">
      <c r="A302" s="8">
        <v>939</v>
      </c>
      <c r="B302" s="9" t="s">
        <v>1130</v>
      </c>
      <c r="C302" s="9" t="s">
        <v>1131</v>
      </c>
      <c r="D302" s="9" t="s">
        <v>1132</v>
      </c>
      <c r="E302" s="11">
        <v>2016</v>
      </c>
      <c r="F302" s="12" t="str">
        <f t="array" ref="F302">IF(A302="","",IFERROR(INDEX(deb_specials!$B:$B,MATCH($A302,deb_specials!$A:$A,0)),"9"&amp;RIGHT(E302,2)&amp;TEXT(RIGHT(A302,3),"000")&amp;"D"))</f>
        <v>916939D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3">
      <c r="A303" s="8">
        <v>940</v>
      </c>
      <c r="B303" s="9" t="s">
        <v>1133</v>
      </c>
      <c r="C303" s="9" t="s">
        <v>1134</v>
      </c>
      <c r="D303" s="9" t="s">
        <v>1135</v>
      </c>
      <c r="E303" s="11">
        <v>2016</v>
      </c>
      <c r="F303" s="12" t="str">
        <f t="array" ref="F303">IF(A303="","",IFERROR(INDEX(deb_specials!$B:$B,MATCH($A303,deb_specials!$A:$A,0)),"9"&amp;RIGHT(E303,2)&amp;TEXT(RIGHT(A303,3),"000")&amp;"D"))</f>
        <v>916940D</v>
      </c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3">
      <c r="A304" s="8">
        <v>941</v>
      </c>
      <c r="B304" s="9" t="s">
        <v>1136</v>
      </c>
      <c r="C304" s="9" t="s">
        <v>1137</v>
      </c>
      <c r="D304" s="9" t="s">
        <v>1138</v>
      </c>
      <c r="E304" s="11">
        <v>2016</v>
      </c>
      <c r="F304" s="12" t="str">
        <f t="array" ref="F304">IF(A304="","",IFERROR(INDEX(deb_specials!$B:$B,MATCH($A304,deb_specials!$A:$A,0)),"9"&amp;RIGHT(E304,2)&amp;TEXT(RIGHT(A304,3),"000")&amp;"D"))</f>
        <v>916941D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3">
      <c r="A305" s="8">
        <v>942</v>
      </c>
      <c r="B305" s="9" t="s">
        <v>1139</v>
      </c>
      <c r="C305" s="9" t="s">
        <v>1140</v>
      </c>
      <c r="D305" s="9" t="s">
        <v>1141</v>
      </c>
      <c r="E305" s="11">
        <v>2016</v>
      </c>
      <c r="F305" s="12" t="str">
        <f t="array" ref="F305">IF(A305="","",IFERROR(INDEX(deb_specials!$B:$B,MATCH($A305,deb_specials!$A:$A,0)),"9"&amp;RIGHT(E305,2)&amp;TEXT(RIGHT(A305,3),"000")&amp;"D"))</f>
        <v>916942D</v>
      </c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3">
      <c r="A306" s="8">
        <v>943</v>
      </c>
      <c r="B306" s="9" t="s">
        <v>1142</v>
      </c>
      <c r="C306" s="9" t="s">
        <v>1143</v>
      </c>
      <c r="D306" s="9" t="s">
        <v>1144</v>
      </c>
      <c r="E306" s="11">
        <v>2016</v>
      </c>
      <c r="F306" s="12" t="str">
        <f t="array" ref="F306">IF(A306="","",IFERROR(INDEX(deb_specials!$B:$B,MATCH($A306,deb_specials!$A:$A,0)),"9"&amp;RIGHT(E306,2)&amp;TEXT(RIGHT(A306,3),"000")&amp;"D"))</f>
        <v>916943D</v>
      </c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3">
      <c r="A307" s="8">
        <v>945</v>
      </c>
      <c r="B307" s="9" t="s">
        <v>1145</v>
      </c>
      <c r="C307" s="9" t="s">
        <v>1146</v>
      </c>
      <c r="D307" s="9" t="s">
        <v>1147</v>
      </c>
      <c r="E307" s="11">
        <v>2016</v>
      </c>
      <c r="F307" s="12" t="str">
        <f t="array" ref="F307">IF(A307="","",IFERROR(INDEX(deb_specials!$B:$B,MATCH($A307,deb_specials!$A:$A,0)),"9"&amp;RIGHT(E307,2)&amp;TEXT(RIGHT(A307,3),"000")&amp;"D"))</f>
        <v>916945D</v>
      </c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3">
      <c r="A308" s="8">
        <v>946</v>
      </c>
      <c r="B308" s="9" t="s">
        <v>1148</v>
      </c>
      <c r="C308" s="9" t="s">
        <v>1149</v>
      </c>
      <c r="D308" s="9" t="s">
        <v>1150</v>
      </c>
      <c r="E308" s="11">
        <v>2016</v>
      </c>
      <c r="F308" s="12" t="str">
        <f t="array" ref="F308">IF(A308="","",IFERROR(INDEX(deb_specials!$B:$B,MATCH($A308,deb_specials!$A:$A,0)),"9"&amp;RIGHT(E308,2)&amp;TEXT(RIGHT(A308,3),"000")&amp;"D"))</f>
        <v>916946D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3">
      <c r="A309" s="8">
        <v>948</v>
      </c>
      <c r="B309" s="9" t="s">
        <v>1151</v>
      </c>
      <c r="C309" s="9" t="s">
        <v>1152</v>
      </c>
      <c r="D309" s="9" t="s">
        <v>1153</v>
      </c>
      <c r="E309" s="11">
        <v>2016</v>
      </c>
      <c r="F309" s="12" t="str">
        <f t="array" ref="F309">IF(A309="","",IFERROR(INDEX(deb_specials!$B:$B,MATCH($A309,deb_specials!$A:$A,0)),"9"&amp;RIGHT(E309,2)&amp;TEXT(RIGHT(A309,3),"000")&amp;"D"))</f>
        <v>916948D</v>
      </c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3">
      <c r="A310" s="8">
        <v>949</v>
      </c>
      <c r="B310" s="9" t="s">
        <v>1154</v>
      </c>
      <c r="C310" s="9" t="s">
        <v>1155</v>
      </c>
      <c r="D310" s="9" t="s">
        <v>1156</v>
      </c>
      <c r="E310" s="11">
        <v>2016</v>
      </c>
      <c r="F310" s="12" t="str">
        <f t="array" ref="F310">IF(A310="","",IFERROR(INDEX(deb_specials!$B:$B,MATCH($A310,deb_specials!$A:$A,0)),"9"&amp;RIGHT(E310,2)&amp;TEXT(RIGHT(A310,3),"000")&amp;"D"))</f>
        <v>916949D</v>
      </c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3">
      <c r="A311" s="8">
        <v>951</v>
      </c>
      <c r="B311" s="9" t="s">
        <v>1157</v>
      </c>
      <c r="C311" s="9" t="s">
        <v>1158</v>
      </c>
      <c r="D311" s="9" t="s">
        <v>1159</v>
      </c>
      <c r="E311" s="11">
        <v>2016</v>
      </c>
      <c r="F311" s="12" t="str">
        <f t="array" ref="F311">IF(A311="","",IFERROR(INDEX(deb_specials!$B:$B,MATCH($A311,deb_specials!$A:$A,0)),"9"&amp;RIGHT(E311,2)&amp;TEXT(RIGHT(A311,3),"000")&amp;"D"))</f>
        <v>916951D</v>
      </c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3">
      <c r="A312" s="8">
        <v>952</v>
      </c>
      <c r="B312" s="9" t="s">
        <v>1160</v>
      </c>
      <c r="C312" s="9" t="s">
        <v>1161</v>
      </c>
      <c r="D312" s="9" t="s">
        <v>1162</v>
      </c>
      <c r="E312" s="11">
        <v>2016</v>
      </c>
      <c r="F312" s="12" t="str">
        <f t="array" ref="F312">IF(A312="","",IFERROR(INDEX(deb_specials!$B:$B,MATCH($A312,deb_specials!$A:$A,0)),"9"&amp;RIGHT(E312,2)&amp;TEXT(RIGHT(A312,3),"000")&amp;"D"))</f>
        <v>916952D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3">
      <c r="A313" s="8">
        <v>953</v>
      </c>
      <c r="B313" s="9" t="s">
        <v>1163</v>
      </c>
      <c r="C313" s="9" t="s">
        <v>1164</v>
      </c>
      <c r="D313" s="9" t="s">
        <v>1165</v>
      </c>
      <c r="E313" s="11">
        <v>2016</v>
      </c>
      <c r="F313" s="12" t="str">
        <f t="array" ref="F313">IF(A313="","",IFERROR(INDEX(deb_specials!$B:$B,MATCH($A313,deb_specials!$A:$A,0)),"9"&amp;RIGHT(E313,2)&amp;TEXT(RIGHT(A313,3),"000")&amp;"D"))</f>
        <v>916953D</v>
      </c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3">
      <c r="A314" s="8">
        <v>955</v>
      </c>
      <c r="B314" s="9" t="s">
        <v>1166</v>
      </c>
      <c r="C314" s="9" t="s">
        <v>1167</v>
      </c>
      <c r="D314" s="9" t="s">
        <v>1168</v>
      </c>
      <c r="E314" s="11">
        <v>2016</v>
      </c>
      <c r="F314" s="12" t="str">
        <f t="array" ref="F314">IF(A314="","",IFERROR(INDEX(deb_specials!$B:$B,MATCH($A314,deb_specials!$A:$A,0)),"9"&amp;RIGHT(E314,2)&amp;TEXT(RIGHT(A314,3),"000")&amp;"D"))</f>
        <v>916955D</v>
      </c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3">
      <c r="A315" s="8">
        <v>957</v>
      </c>
      <c r="B315" s="9" t="s">
        <v>1169</v>
      </c>
      <c r="C315" s="9" t="s">
        <v>1170</v>
      </c>
      <c r="D315" s="9" t="s">
        <v>1171</v>
      </c>
      <c r="E315" s="11">
        <v>2016</v>
      </c>
      <c r="F315" s="12" t="str">
        <f t="array" ref="F315">IF(A315="","",IFERROR(INDEX(deb_specials!$B:$B,MATCH($A315,deb_specials!$A:$A,0)),"9"&amp;RIGHT(E315,2)&amp;TEXT(RIGHT(A315,3),"000")&amp;"D"))</f>
        <v>916957D</v>
      </c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3">
      <c r="A316" s="8">
        <v>958</v>
      </c>
      <c r="B316" s="9" t="s">
        <v>1172</v>
      </c>
      <c r="C316" s="9" t="s">
        <v>1173</v>
      </c>
      <c r="D316" s="9" t="s">
        <v>1174</v>
      </c>
      <c r="E316" s="11">
        <v>2016</v>
      </c>
      <c r="F316" s="12" t="str">
        <f t="array" ref="F316">IF(A316="","",IFERROR(INDEX(deb_specials!$B:$B,MATCH($A316,deb_specials!$A:$A,0)),"9"&amp;RIGHT(E316,2)&amp;TEXT(RIGHT(A316,3),"000")&amp;"D"))</f>
        <v>916958D</v>
      </c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3">
      <c r="A317" s="8">
        <v>959</v>
      </c>
      <c r="B317" s="9" t="s">
        <v>1175</v>
      </c>
      <c r="C317" s="9" t="s">
        <v>1176</v>
      </c>
      <c r="D317" s="9" t="s">
        <v>1177</v>
      </c>
      <c r="E317" s="11">
        <v>2016</v>
      </c>
      <c r="F317" s="12" t="str">
        <f t="array" ref="F317">IF(A317="","",IFERROR(INDEX(deb_specials!$B:$B,MATCH($A317,deb_specials!$A:$A,0)),"9"&amp;RIGHT(E317,2)&amp;TEXT(RIGHT(A317,3),"000")&amp;"D"))</f>
        <v>916959D</v>
      </c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3">
      <c r="A318" s="8">
        <v>961</v>
      </c>
      <c r="B318" s="9" t="s">
        <v>1178</v>
      </c>
      <c r="C318" s="9" t="s">
        <v>1179</v>
      </c>
      <c r="D318" s="9" t="s">
        <v>1180</v>
      </c>
      <c r="E318" s="11">
        <v>2016</v>
      </c>
      <c r="F318" s="12" t="str">
        <f t="array" ref="F318">IF(A318="","",IFERROR(INDEX(deb_specials!$B:$B,MATCH($A318,deb_specials!$A:$A,0)),"9"&amp;RIGHT(E318,2)&amp;TEXT(RIGHT(A318,3),"000")&amp;"D"))</f>
        <v>916961D</v>
      </c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3">
      <c r="A319" s="8">
        <v>964</v>
      </c>
      <c r="B319" s="9" t="s">
        <v>1181</v>
      </c>
      <c r="C319" s="9" t="s">
        <v>1182</v>
      </c>
      <c r="D319" s="9" t="s">
        <v>1183</v>
      </c>
      <c r="E319" s="11">
        <v>2016</v>
      </c>
      <c r="F319" s="12" t="str">
        <f t="array" ref="F319">IF(A319="","",IFERROR(INDEX(deb_specials!$B:$B,MATCH($A319,deb_specials!$A:$A,0)),"9"&amp;RIGHT(E319,2)&amp;TEXT(RIGHT(A319,3),"000")&amp;"D"))</f>
        <v>916964D</v>
      </c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3">
      <c r="A320" s="8">
        <v>969</v>
      </c>
      <c r="B320" s="9" t="s">
        <v>1184</v>
      </c>
      <c r="C320" s="9" t="s">
        <v>1185</v>
      </c>
      <c r="D320" s="9" t="s">
        <v>1186</v>
      </c>
      <c r="E320" s="11">
        <v>2016</v>
      </c>
      <c r="F320" s="12" t="str">
        <f t="array" ref="F320">IF(A320="","",IFERROR(INDEX(deb_specials!$B:$B,MATCH($A320,deb_specials!$A:$A,0)),"9"&amp;RIGHT(E320,2)&amp;TEXT(RIGHT(A320,3),"000")&amp;"D"))</f>
        <v>916969D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3">
      <c r="A321" s="8">
        <v>972</v>
      </c>
      <c r="B321" s="9" t="s">
        <v>1187</v>
      </c>
      <c r="C321" s="9" t="s">
        <v>1188</v>
      </c>
      <c r="D321" s="9" t="s">
        <v>1189</v>
      </c>
      <c r="E321" s="11">
        <v>2016</v>
      </c>
      <c r="F321" s="12" t="str">
        <f t="array" ref="F321">IF(A321="","",IFERROR(INDEX(deb_specials!$B:$B,MATCH($A321,deb_specials!$A:$A,0)),"9"&amp;RIGHT(E321,2)&amp;TEXT(RIGHT(A321,3),"000")&amp;"D"))</f>
        <v>916972D</v>
      </c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3">
      <c r="A322" s="8">
        <v>973</v>
      </c>
      <c r="B322" s="9" t="s">
        <v>1190</v>
      </c>
      <c r="C322" s="9" t="s">
        <v>1191</v>
      </c>
      <c r="D322" s="9" t="s">
        <v>1192</v>
      </c>
      <c r="E322" s="11">
        <v>2016</v>
      </c>
      <c r="F322" s="12" t="str">
        <f t="array" ref="F322">IF(A322="","",IFERROR(INDEX(deb_specials!$B:$B,MATCH($A322,deb_specials!$A:$A,0)),"9"&amp;RIGHT(E322,2)&amp;TEXT(RIGHT(A322,3),"000")&amp;"D"))</f>
        <v>916973D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3">
      <c r="A323" s="8">
        <v>974</v>
      </c>
      <c r="B323" s="9" t="s">
        <v>1193</v>
      </c>
      <c r="C323" s="9" t="s">
        <v>1194</v>
      </c>
      <c r="D323" s="9" t="s">
        <v>1195</v>
      </c>
      <c r="E323" s="11">
        <v>2016</v>
      </c>
      <c r="F323" s="12" t="str">
        <f t="array" ref="F323">IF(A323="","",IFERROR(INDEX(deb_specials!$B:$B,MATCH($A323,deb_specials!$A:$A,0)),"9"&amp;RIGHT(E323,2)&amp;TEXT(RIGHT(A323,3),"000")&amp;"D"))</f>
        <v>916974D</v>
      </c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3">
      <c r="A324" s="8">
        <v>976</v>
      </c>
      <c r="B324" s="9" t="s">
        <v>1196</v>
      </c>
      <c r="C324" s="9" t="s">
        <v>1197</v>
      </c>
      <c r="D324" s="9" t="s">
        <v>1198</v>
      </c>
      <c r="E324" s="11">
        <v>2016</v>
      </c>
      <c r="F324" s="12" t="str">
        <f t="array" ref="F324">IF(A324="","",IFERROR(INDEX(deb_specials!$B:$B,MATCH($A324,deb_specials!$A:$A,0)),"9"&amp;RIGHT(E324,2)&amp;TEXT(RIGHT(A324,3),"000")&amp;"D"))</f>
        <v>916976D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3">
      <c r="A325" s="8">
        <v>979</v>
      </c>
      <c r="B325" s="9" t="s">
        <v>1199</v>
      </c>
      <c r="C325" s="9" t="s">
        <v>1200</v>
      </c>
      <c r="D325" s="9" t="s">
        <v>1201</v>
      </c>
      <c r="E325" s="11">
        <v>2016</v>
      </c>
      <c r="F325" s="12" t="str">
        <f t="array" ref="F325">IF(A325="","",IFERROR(INDEX(deb_specials!$B:$B,MATCH($A325,deb_specials!$A:$A,0)),"9"&amp;RIGHT(E325,2)&amp;TEXT(RIGHT(A325,3),"000")&amp;"D"))</f>
        <v>916979D</v>
      </c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3">
      <c r="A326" s="8">
        <v>980</v>
      </c>
      <c r="B326" s="9" t="s">
        <v>1202</v>
      </c>
      <c r="C326" s="9" t="s">
        <v>1203</v>
      </c>
      <c r="D326" s="9" t="s">
        <v>1204</v>
      </c>
      <c r="E326" s="11">
        <v>2016</v>
      </c>
      <c r="F326" s="12" t="str">
        <f t="array" ref="F326">IF(A326="","",IFERROR(INDEX(deb_specials!$B:$B,MATCH($A326,deb_specials!$A:$A,0)),"9"&amp;RIGHT(E326,2)&amp;TEXT(RIGHT(A326,3),"000")&amp;"D"))</f>
        <v>916980D</v>
      </c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3">
      <c r="A327" s="8">
        <v>982</v>
      </c>
      <c r="B327" s="9" t="s">
        <v>1205</v>
      </c>
      <c r="C327" s="9" t="s">
        <v>1206</v>
      </c>
      <c r="D327" s="9" t="s">
        <v>1207</v>
      </c>
      <c r="E327" s="11">
        <v>2016</v>
      </c>
      <c r="F327" s="12" t="str">
        <f t="array" ref="F327">IF(A327="","",IFERROR(INDEX(deb_specials!$B:$B,MATCH($A327,deb_specials!$A:$A,0)),"9"&amp;RIGHT(E327,2)&amp;TEXT(RIGHT(A327,3),"000")&amp;"D"))</f>
        <v>916982D</v>
      </c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3">
      <c r="A328" s="8">
        <v>983</v>
      </c>
      <c r="B328" s="9" t="s">
        <v>1208</v>
      </c>
      <c r="C328" s="9" t="s">
        <v>1209</v>
      </c>
      <c r="D328" s="9" t="s">
        <v>1210</v>
      </c>
      <c r="E328" s="11">
        <v>2016</v>
      </c>
      <c r="F328" s="12" t="str">
        <f t="array" ref="F328">IF(A328="","",IFERROR(INDEX(deb_specials!$B:$B,MATCH($A328,deb_specials!$A:$A,0)),"9"&amp;RIGHT(E328,2)&amp;TEXT(RIGHT(A328,3),"000")&amp;"D"))</f>
        <v>916983D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3">
      <c r="A329" s="8">
        <v>984</v>
      </c>
      <c r="B329" s="9" t="s">
        <v>1211</v>
      </c>
      <c r="C329" s="9" t="s">
        <v>1212</v>
      </c>
      <c r="D329" s="9" t="s">
        <v>1213</v>
      </c>
      <c r="E329" s="11">
        <v>2016</v>
      </c>
      <c r="F329" s="12" t="str">
        <f t="array" ref="F329">IF(A329="","",IFERROR(INDEX(deb_specials!$B:$B,MATCH($A329,deb_specials!$A:$A,0)),"9"&amp;RIGHT(E329,2)&amp;TEXT(RIGHT(A329,3),"000")&amp;"D"))</f>
        <v>916984D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3">
      <c r="A330" s="8">
        <v>987</v>
      </c>
      <c r="B330" s="9" t="s">
        <v>1214</v>
      </c>
      <c r="C330" s="9" t="s">
        <v>1215</v>
      </c>
      <c r="D330" s="9" t="s">
        <v>1216</v>
      </c>
      <c r="E330" s="11">
        <v>2016</v>
      </c>
      <c r="F330" s="12" t="str">
        <f t="array" ref="F330">IF(A330="","",IFERROR(INDEX(deb_specials!$B:$B,MATCH($A330,deb_specials!$A:$A,0)),"9"&amp;RIGHT(E330,2)&amp;TEXT(RIGHT(A330,3),"000")&amp;"D"))</f>
        <v>916987D</v>
      </c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3">
      <c r="A331" s="8">
        <v>989</v>
      </c>
      <c r="B331" s="9" t="s">
        <v>1217</v>
      </c>
      <c r="C331" s="9" t="s">
        <v>1218</v>
      </c>
      <c r="D331" s="9" t="s">
        <v>1219</v>
      </c>
      <c r="E331" s="11">
        <v>2016</v>
      </c>
      <c r="F331" s="12" t="str">
        <f t="array" ref="F331">IF(A331="","",IFERROR(INDEX(deb_specials!$B:$B,MATCH($A331,deb_specials!$A:$A,0)),"9"&amp;RIGHT(E331,2)&amp;TEXT(RIGHT(A331,3),"000")&amp;"D"))</f>
        <v>916989D</v>
      </c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3">
      <c r="A332" s="8">
        <v>990</v>
      </c>
      <c r="B332" s="9" t="s">
        <v>1220</v>
      </c>
      <c r="C332" s="9" t="s">
        <v>1221</v>
      </c>
      <c r="D332" s="9" t="s">
        <v>1222</v>
      </c>
      <c r="E332" s="11">
        <v>2016</v>
      </c>
      <c r="F332" s="12" t="str">
        <f t="array" ref="F332">IF(A332="","",IFERROR(INDEX(deb_specials!$B:$B,MATCH($A332,deb_specials!$A:$A,0)),"9"&amp;RIGHT(E332,2)&amp;TEXT(RIGHT(A332,3),"000")&amp;"D"))</f>
        <v>916990D</v>
      </c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3">
      <c r="A333" s="8">
        <v>993</v>
      </c>
      <c r="B333" s="9" t="s">
        <v>1223</v>
      </c>
      <c r="C333" s="9" t="s">
        <v>1224</v>
      </c>
      <c r="D333" s="9" t="s">
        <v>1225</v>
      </c>
      <c r="E333" s="11">
        <v>2016</v>
      </c>
      <c r="F333" s="12" t="str">
        <f t="array" ref="F333">IF(A333="","",IFERROR(INDEX(deb_specials!$B:$B,MATCH($A333,deb_specials!$A:$A,0)),"9"&amp;RIGHT(E333,2)&amp;TEXT(RIGHT(A333,3),"000")&amp;"D"))</f>
        <v>916993D</v>
      </c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3">
      <c r="A334" s="8">
        <v>994</v>
      </c>
      <c r="B334" s="9" t="s">
        <v>1226</v>
      </c>
      <c r="C334" s="9" t="s">
        <v>1227</v>
      </c>
      <c r="D334" s="9" t="s">
        <v>1228</v>
      </c>
      <c r="E334" s="11">
        <v>2016</v>
      </c>
      <c r="F334" s="12" t="str">
        <f t="array" ref="F334">IF(A334="","",IFERROR(INDEX(deb_specials!$B:$B,MATCH($A334,deb_specials!$A:$A,0)),"9"&amp;RIGHT(E334,2)&amp;TEXT(RIGHT(A334,3),"000")&amp;"D"))</f>
        <v>916994D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3">
      <c r="A335" s="8">
        <v>995</v>
      </c>
      <c r="B335" s="9" t="s">
        <v>1229</v>
      </c>
      <c r="C335" s="9" t="s">
        <v>1230</v>
      </c>
      <c r="D335" s="9" t="s">
        <v>1231</v>
      </c>
      <c r="E335" s="11">
        <v>2016</v>
      </c>
      <c r="F335" s="12" t="str">
        <f t="array" ref="F335">IF(A335="","",IFERROR(INDEX(deb_specials!$B:$B,MATCH($A335,deb_specials!$A:$A,0)),"9"&amp;RIGHT(E335,2)&amp;TEXT(RIGHT(A335,3),"000")&amp;"D"))</f>
        <v>916995D</v>
      </c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3">
      <c r="A336" s="8">
        <v>996</v>
      </c>
      <c r="B336" s="9" t="s">
        <v>1232</v>
      </c>
      <c r="C336" s="9" t="s">
        <v>1233</v>
      </c>
      <c r="D336" s="9" t="s">
        <v>1234</v>
      </c>
      <c r="E336" s="11">
        <v>2016</v>
      </c>
      <c r="F336" s="12" t="str">
        <f t="array" ref="F336">IF(A336="","",IFERROR(INDEX(deb_specials!$B:$B,MATCH($A336,deb_specials!$A:$A,0)),"9"&amp;RIGHT(E336,2)&amp;TEXT(RIGHT(A336,3),"000")&amp;"D"))</f>
        <v>916996D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3">
      <c r="A337" s="8">
        <v>997</v>
      </c>
      <c r="B337" s="9" t="s">
        <v>1235</v>
      </c>
      <c r="C337" s="9" t="s">
        <v>1236</v>
      </c>
      <c r="D337" s="9" t="s">
        <v>1237</v>
      </c>
      <c r="E337" s="11">
        <v>2016</v>
      </c>
      <c r="F337" s="12" t="str">
        <f t="array" ref="F337">IF(A337="","",IFERROR(INDEX(deb_specials!$B:$B,MATCH($A337,deb_specials!$A:$A,0)),"9"&amp;RIGHT(E337,2)&amp;TEXT(RIGHT(A337,3),"000")&amp;"D"))</f>
        <v>916997D</v>
      </c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3">
      <c r="A338" s="8">
        <v>998</v>
      </c>
      <c r="B338" s="9" t="s">
        <v>1238</v>
      </c>
      <c r="C338" s="9" t="s">
        <v>1239</v>
      </c>
      <c r="D338" s="9" t="s">
        <v>1240</v>
      </c>
      <c r="E338" s="11">
        <v>2016</v>
      </c>
      <c r="F338" s="12" t="str">
        <f t="array" ref="F338">IF(A338="","",IFERROR(INDEX(deb_specials!$B:$B,MATCH($A338,deb_specials!$A:$A,0)),"9"&amp;RIGHT(E338,2)&amp;TEXT(RIGHT(A338,3),"000")&amp;"D"))</f>
        <v>916998D</v>
      </c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3">
      <c r="A339" s="8">
        <v>999</v>
      </c>
      <c r="B339" s="9" t="s">
        <v>1241</v>
      </c>
      <c r="C339" s="10" t="s">
        <v>1242</v>
      </c>
      <c r="D339" s="9" t="s">
        <v>273</v>
      </c>
      <c r="E339" s="11">
        <v>2016</v>
      </c>
      <c r="F339" s="12" t="str">
        <f t="array" ref="F339">IF(A339="","",IFERROR(INDEX(deb_specials!$B:$B,MATCH($A339,deb_specials!$A:$A,0)),"9"&amp;RIGHT(E339,2)&amp;TEXT(RIGHT(A339,3),"000")&amp;"D"))</f>
        <v>916999D</v>
      </c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3">
      <c r="A340" s="8">
        <v>1001</v>
      </c>
      <c r="B340" s="9" t="s">
        <v>1243</v>
      </c>
      <c r="C340" s="9" t="s">
        <v>1244</v>
      </c>
      <c r="D340" s="9" t="s">
        <v>1245</v>
      </c>
      <c r="E340" s="11">
        <v>2016</v>
      </c>
      <c r="F340" s="156" t="str">
        <f>IF(A340="","",IFERROR(INDEX([2]deb_specials!$B:$B,MATCH($A340,[2]deb_specials!$A:$A,0)),"9"&amp;RIGHT(E340,2)&amp;TEXT(RIGHT(A340,4),"000")&amp;"D"))</f>
        <v>9161001D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3">
      <c r="A341" s="8">
        <v>1002</v>
      </c>
      <c r="B341" s="9" t="s">
        <v>1246</v>
      </c>
      <c r="C341" s="9" t="s">
        <v>1247</v>
      </c>
      <c r="D341" s="9" t="s">
        <v>1248</v>
      </c>
      <c r="E341" s="11">
        <v>2016</v>
      </c>
      <c r="F341" s="156" t="str">
        <f>IF(A341="","",IFERROR(INDEX([2]deb_specials!$B:$B,MATCH($A341,[2]deb_specials!$A:$A,0)),"9"&amp;RIGHT(E341,2)&amp;TEXT(RIGHT(A341,4),"000")&amp;"D"))</f>
        <v>9161002D</v>
      </c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3">
      <c r="A342" s="8">
        <v>1004</v>
      </c>
      <c r="B342" s="9" t="s">
        <v>1249</v>
      </c>
      <c r="C342" s="9" t="s">
        <v>1250</v>
      </c>
      <c r="D342" s="9" t="s">
        <v>1251</v>
      </c>
      <c r="E342" s="11">
        <v>2016</v>
      </c>
      <c r="F342" s="156" t="str">
        <f>IF(A342="","",IFERROR(INDEX([2]deb_specials!$B:$B,MATCH($A342,[2]deb_specials!$A:$A,0)),"9"&amp;RIGHT(E342,2)&amp;TEXT(RIGHT(A342,4),"000")&amp;"D"))</f>
        <v>9161004D</v>
      </c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3">
      <c r="A343" s="8">
        <v>1005</v>
      </c>
      <c r="B343" s="9" t="s">
        <v>1252</v>
      </c>
      <c r="C343" s="9" t="s">
        <v>1253</v>
      </c>
      <c r="D343" s="9" t="s">
        <v>1254</v>
      </c>
      <c r="E343" s="11">
        <v>2016</v>
      </c>
      <c r="F343" s="156" t="str">
        <f>IF(A343="","",IFERROR(INDEX([2]deb_specials!$B:$B,MATCH($A343,[2]deb_specials!$A:$A,0)),"9"&amp;RIGHT(E343,2)&amp;TEXT(RIGHT(A343,4),"000")&amp;"D"))</f>
        <v>9161005D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3">
      <c r="A344" s="8">
        <v>1006</v>
      </c>
      <c r="B344" s="9" t="s">
        <v>1255</v>
      </c>
      <c r="C344" s="9" t="s">
        <v>1256</v>
      </c>
      <c r="D344" s="9" t="s">
        <v>1257</v>
      </c>
      <c r="E344" s="11">
        <v>2016</v>
      </c>
      <c r="F344" s="156" t="str">
        <f>IF(A344="","",IFERROR(INDEX([2]deb_specials!$B:$B,MATCH($A344,[2]deb_specials!$A:$A,0)),"9"&amp;RIGHT(E344,2)&amp;TEXT(RIGHT(A344,4),"000")&amp;"D"))</f>
        <v>9161006D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3">
      <c r="A345" s="8">
        <v>1007</v>
      </c>
      <c r="B345" s="9" t="s">
        <v>1258</v>
      </c>
      <c r="C345" s="9" t="s">
        <v>1259</v>
      </c>
      <c r="D345" s="9" t="s">
        <v>1260</v>
      </c>
      <c r="E345" s="11">
        <v>2016</v>
      </c>
      <c r="F345" s="156" t="str">
        <f>IF(A345="","",IFERROR(INDEX([2]deb_specials!$B:$B,MATCH($A345,[2]deb_specials!$A:$A,0)),"9"&amp;RIGHT(E345,2)&amp;TEXT(RIGHT(A345,4),"000")&amp;"D"))</f>
        <v>9161007D</v>
      </c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3">
      <c r="A346" s="8">
        <v>1008</v>
      </c>
      <c r="B346" s="9" t="s">
        <v>1261</v>
      </c>
      <c r="C346" s="9" t="s">
        <v>1262</v>
      </c>
      <c r="D346" s="9" t="s">
        <v>1263</v>
      </c>
      <c r="E346" s="11">
        <v>2016</v>
      </c>
      <c r="F346" s="156" t="str">
        <f>IF(A346="","",IFERROR(INDEX([2]deb_specials!$B:$B,MATCH($A346,[2]deb_specials!$A:$A,0)),"9"&amp;RIGHT(E346,2)&amp;TEXT(RIGHT(A346,4),"000")&amp;"D"))</f>
        <v>9161008D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3">
      <c r="A347" s="8">
        <v>1009</v>
      </c>
      <c r="B347" s="9" t="s">
        <v>1264</v>
      </c>
      <c r="C347" s="9" t="s">
        <v>1265</v>
      </c>
      <c r="D347" s="9" t="s">
        <v>1266</v>
      </c>
      <c r="E347" s="11">
        <v>2016</v>
      </c>
      <c r="F347" s="156" t="str">
        <f>IF(A347="","",IFERROR(INDEX([2]deb_specials!$B:$B,MATCH($A347,[2]deb_specials!$A:$A,0)),"9"&amp;RIGHT(E347,2)&amp;TEXT(RIGHT(A347,4),"000")&amp;"D"))</f>
        <v>9161009D</v>
      </c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3">
      <c r="A348" s="8">
        <v>1010</v>
      </c>
      <c r="B348" s="9" t="s">
        <v>1267</v>
      </c>
      <c r="C348" s="9" t="s">
        <v>1268</v>
      </c>
      <c r="D348" s="9" t="s">
        <v>1269</v>
      </c>
      <c r="E348" s="11">
        <v>2016</v>
      </c>
      <c r="F348" s="156" t="str">
        <f>IF(A348="","",IFERROR(INDEX([2]deb_specials!$B:$B,MATCH($A348,[2]deb_specials!$A:$A,0)),"9"&amp;RIGHT(E348,2)&amp;TEXT(RIGHT(A348,4),"000")&amp;"D"))</f>
        <v>9161010D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3">
      <c r="A349" s="8">
        <v>1011</v>
      </c>
      <c r="B349" s="9" t="s">
        <v>1270</v>
      </c>
      <c r="C349" s="9" t="s">
        <v>1271</v>
      </c>
      <c r="D349" s="9" t="s">
        <v>1272</v>
      </c>
      <c r="E349" s="11">
        <v>2016</v>
      </c>
      <c r="F349" s="156" t="str">
        <f>IF(A349="","",IFERROR(INDEX([2]deb_specials!$B:$B,MATCH($A349,[2]deb_specials!$A:$A,0)),"9"&amp;RIGHT(E349,2)&amp;TEXT(RIGHT(A349,4),"000")&amp;"D"))</f>
        <v>9161011D</v>
      </c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3">
      <c r="A350" s="8">
        <v>1013</v>
      </c>
      <c r="B350" s="9" t="s">
        <v>1273</v>
      </c>
      <c r="C350" s="9" t="s">
        <v>1274</v>
      </c>
      <c r="D350" s="9" t="s">
        <v>1275</v>
      </c>
      <c r="E350" s="11">
        <v>2016</v>
      </c>
      <c r="F350" s="156" t="str">
        <f>IF(A350="","",IFERROR(INDEX([2]deb_specials!$B:$B,MATCH($A350,[2]deb_specials!$A:$A,0)),"9"&amp;RIGHT(E350,2)&amp;TEXT(RIGHT(A350,4),"000")&amp;"D"))</f>
        <v>9161013D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3">
      <c r="A351" s="8">
        <v>1014</v>
      </c>
      <c r="B351" s="9" t="s">
        <v>1276</v>
      </c>
      <c r="C351" s="9" t="s">
        <v>1277</v>
      </c>
      <c r="D351" s="9" t="s">
        <v>1278</v>
      </c>
      <c r="E351" s="11">
        <v>2016</v>
      </c>
      <c r="F351" s="156" t="str">
        <f>IF(A351="","",IFERROR(INDEX([2]deb_specials!$B:$B,MATCH($A351,[2]deb_specials!$A:$A,0)),"9"&amp;RIGHT(E351,2)&amp;TEXT(RIGHT(A351,4),"000")&amp;"D"))</f>
        <v>9161014D</v>
      </c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3">
      <c r="A352" s="8">
        <v>1015</v>
      </c>
      <c r="B352" s="9" t="s">
        <v>1279</v>
      </c>
      <c r="C352" s="9" t="s">
        <v>1280</v>
      </c>
      <c r="D352" s="9" t="s">
        <v>1281</v>
      </c>
      <c r="E352" s="11">
        <v>2016</v>
      </c>
      <c r="F352" s="156" t="str">
        <f>IF(A352="","",IFERROR(INDEX([2]deb_specials!$B:$B,MATCH($A352,[2]deb_specials!$A:$A,0)),"9"&amp;RIGHT(E352,2)&amp;TEXT(RIGHT(A352,4),"000")&amp;"D"))</f>
        <v>9161015D</v>
      </c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3">
      <c r="A353" s="8">
        <v>1016</v>
      </c>
      <c r="B353" s="9" t="s">
        <v>1282</v>
      </c>
      <c r="C353" s="9" t="s">
        <v>1283</v>
      </c>
      <c r="D353" s="9" t="s">
        <v>1284</v>
      </c>
      <c r="E353" s="11">
        <v>2016</v>
      </c>
      <c r="F353" s="156" t="str">
        <f>IF(A353="","",IFERROR(INDEX([2]deb_specials!$B:$B,MATCH($A353,[2]deb_specials!$A:$A,0)),"9"&amp;RIGHT(E353,2)&amp;TEXT(RIGHT(A353,4),"000")&amp;"D"))</f>
        <v>9161016D</v>
      </c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3">
      <c r="A354" s="8">
        <v>1017</v>
      </c>
      <c r="B354" s="9" t="s">
        <v>1285</v>
      </c>
      <c r="C354" s="9" t="s">
        <v>1286</v>
      </c>
      <c r="D354" s="9" t="s">
        <v>1287</v>
      </c>
      <c r="E354" s="11">
        <v>2016</v>
      </c>
      <c r="F354" s="156" t="str">
        <f>IF(A354="","",IFERROR(INDEX([2]deb_specials!$B:$B,MATCH($A354,[2]deb_specials!$A:$A,0)),"9"&amp;RIGHT(E354,2)&amp;TEXT(RIGHT(A354,4),"000")&amp;"D"))</f>
        <v>9161017D</v>
      </c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3">
      <c r="A355" s="8">
        <v>1018</v>
      </c>
      <c r="B355" s="9" t="s">
        <v>1288</v>
      </c>
      <c r="C355" s="9" t="s">
        <v>1289</v>
      </c>
      <c r="D355" s="9" t="s">
        <v>1290</v>
      </c>
      <c r="E355" s="11">
        <v>2016</v>
      </c>
      <c r="F355" s="156" t="str">
        <f>IF(A355="","",IFERROR(INDEX([2]deb_specials!$B:$B,MATCH($A355,[2]deb_specials!$A:$A,0)),"9"&amp;RIGHT(E355,2)&amp;TEXT(RIGHT(A355,4),"000")&amp;"D"))</f>
        <v>9161018D</v>
      </c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3">
      <c r="A356" s="8">
        <v>1019</v>
      </c>
      <c r="B356" s="9" t="s">
        <v>1291</v>
      </c>
      <c r="C356" s="9" t="s">
        <v>1292</v>
      </c>
      <c r="D356" s="9" t="s">
        <v>1293</v>
      </c>
      <c r="E356" s="11">
        <v>2016</v>
      </c>
      <c r="F356" s="156" t="str">
        <f>IF(A356="","",IFERROR(INDEX([2]deb_specials!$B:$B,MATCH($A356,[2]deb_specials!$A:$A,0)),"9"&amp;RIGHT(E356,2)&amp;TEXT(RIGHT(A356,4),"000")&amp;"D"))</f>
        <v>9161019D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3">
      <c r="A357" s="8">
        <v>1020</v>
      </c>
      <c r="B357" s="9" t="s">
        <v>1294</v>
      </c>
      <c r="C357" s="9" t="s">
        <v>1295</v>
      </c>
      <c r="D357" s="9" t="s">
        <v>1296</v>
      </c>
      <c r="E357" s="11">
        <v>2016</v>
      </c>
      <c r="F357" s="156" t="str">
        <f>IF(A357="","",IFERROR(INDEX([2]deb_specials!$B:$B,MATCH($A357,[2]deb_specials!$A:$A,0)),"9"&amp;RIGHT(E357,2)&amp;TEXT(RIGHT(A357,4),"000")&amp;"D"))</f>
        <v>9161020D</v>
      </c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3">
      <c r="A358" s="8">
        <v>1021</v>
      </c>
      <c r="B358" s="9" t="s">
        <v>1297</v>
      </c>
      <c r="C358" s="9" t="s">
        <v>1298</v>
      </c>
      <c r="D358" s="9" t="s">
        <v>1299</v>
      </c>
      <c r="E358" s="11">
        <v>2017</v>
      </c>
      <c r="F358" s="156" t="str">
        <f>IF(A358="","",IFERROR(INDEX([2]deb_specials!$B:$B,MATCH($A358,[2]deb_specials!$A:$A,0)),"9"&amp;RIGHT(E358,2)&amp;TEXT(RIGHT(A358,4),"000")&amp;"D"))</f>
        <v>9171021D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3">
      <c r="A359" s="8">
        <v>1022</v>
      </c>
      <c r="B359" s="9" t="s">
        <v>1300</v>
      </c>
      <c r="C359" s="9" t="s">
        <v>1301</v>
      </c>
      <c r="D359" s="9" t="s">
        <v>1302</v>
      </c>
      <c r="E359" s="11">
        <v>2017</v>
      </c>
      <c r="F359" s="156" t="str">
        <f>IF(A359="","",IFERROR(INDEX([2]deb_specials!$B:$B,MATCH($A359,[2]deb_specials!$A:$A,0)),"9"&amp;RIGHT(E359,2)&amp;TEXT(RIGHT(A359,4),"000")&amp;"D"))</f>
        <v>9171022D</v>
      </c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3">
      <c r="A360" s="8">
        <v>1023</v>
      </c>
      <c r="B360" s="9" t="s">
        <v>1303</v>
      </c>
      <c r="C360" s="9" t="s">
        <v>1304</v>
      </c>
      <c r="D360" s="9" t="s">
        <v>1305</v>
      </c>
      <c r="E360" s="11">
        <v>2017</v>
      </c>
      <c r="F360" s="156" t="str">
        <f>IF(A360="","",IFERROR(INDEX([2]deb_specials!$B:$B,MATCH($A360,[2]deb_specials!$A:$A,0)),"9"&amp;RIGHT(E360,2)&amp;TEXT(RIGHT(A360,4),"000")&amp;"D"))</f>
        <v>9171023D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3">
      <c r="A361" s="8">
        <v>1024</v>
      </c>
      <c r="B361" s="9" t="s">
        <v>1306</v>
      </c>
      <c r="C361" s="9" t="s">
        <v>1307</v>
      </c>
      <c r="D361" s="9" t="s">
        <v>1308</v>
      </c>
      <c r="E361" s="11">
        <v>2017</v>
      </c>
      <c r="F361" s="156" t="str">
        <f>IF(A361="","",IFERROR(INDEX([2]deb_specials!$B:$B,MATCH($A361,[2]deb_specials!$A:$A,0)),"9"&amp;RIGHT(E361,2)&amp;TEXT(RIGHT(A361,4),"000")&amp;"D"))</f>
        <v>9171024D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3">
      <c r="A362" s="8">
        <v>1025</v>
      </c>
      <c r="B362" s="9" t="s">
        <v>1309</v>
      </c>
      <c r="C362" s="9" t="s">
        <v>1310</v>
      </c>
      <c r="D362" s="9" t="s">
        <v>1311</v>
      </c>
      <c r="E362" s="11">
        <v>2017</v>
      </c>
      <c r="F362" s="156" t="str">
        <f>IF(A362="","",IFERROR(INDEX([2]deb_specials!$B:$B,MATCH($A362,[2]deb_specials!$A:$A,0)),"9"&amp;RIGHT(E362,2)&amp;TEXT(RIGHT(A362,4),"000")&amp;"D"))</f>
        <v>9171025D</v>
      </c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3">
      <c r="A363" s="8">
        <v>1026</v>
      </c>
      <c r="B363" s="9" t="s">
        <v>1312</v>
      </c>
      <c r="C363" s="9" t="s">
        <v>1313</v>
      </c>
      <c r="D363" s="9" t="s">
        <v>1314</v>
      </c>
      <c r="E363" s="11">
        <v>2017</v>
      </c>
      <c r="F363" s="156" t="str">
        <f>IF(A363="","",IFERROR(INDEX([2]deb_specials!$B:$B,MATCH($A363,[2]deb_specials!$A:$A,0)),"9"&amp;RIGHT(E363,2)&amp;TEXT(RIGHT(A363,4),"000")&amp;"D"))</f>
        <v>9171026D</v>
      </c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3">
      <c r="A364" s="8">
        <v>1027</v>
      </c>
      <c r="B364" s="9" t="s">
        <v>1315</v>
      </c>
      <c r="C364" s="9" t="s">
        <v>1316</v>
      </c>
      <c r="D364" s="9" t="s">
        <v>1317</v>
      </c>
      <c r="E364" s="11">
        <v>2017</v>
      </c>
      <c r="F364" s="156" t="str">
        <f>IF(A364="","",IFERROR(INDEX([2]deb_specials!$B:$B,MATCH($A364,[2]deb_specials!$A:$A,0)),"9"&amp;RIGHT(E364,2)&amp;TEXT(RIGHT(A364,4),"000")&amp;"D"))</f>
        <v>9171027D</v>
      </c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3">
      <c r="A365" s="8">
        <v>1028</v>
      </c>
      <c r="B365" s="9" t="s">
        <v>1318</v>
      </c>
      <c r="C365" s="9" t="s">
        <v>1319</v>
      </c>
      <c r="D365" s="9" t="s">
        <v>1320</v>
      </c>
      <c r="E365" s="11">
        <v>2017</v>
      </c>
      <c r="F365" s="156" t="str">
        <f>IF(A365="","",IFERROR(INDEX([2]deb_specials!$B:$B,MATCH($A365,[2]deb_specials!$A:$A,0)),"9"&amp;RIGHT(E365,2)&amp;TEXT(RIGHT(A365,4),"000")&amp;"D"))</f>
        <v>9171028D</v>
      </c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3">
      <c r="A366" s="8">
        <v>1029</v>
      </c>
      <c r="B366" s="9" t="s">
        <v>1321</v>
      </c>
      <c r="C366" s="9" t="s">
        <v>1322</v>
      </c>
      <c r="D366" s="9" t="s">
        <v>1323</v>
      </c>
      <c r="E366" s="11">
        <v>2017</v>
      </c>
      <c r="F366" s="156" t="str">
        <f>IF(A366="","",IFERROR(INDEX([2]deb_specials!$B:$B,MATCH($A366,[2]deb_specials!$A:$A,0)),"9"&amp;RIGHT(E366,2)&amp;TEXT(RIGHT(A366,4),"000")&amp;"D"))</f>
        <v>9171029D</v>
      </c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3">
      <c r="A367" s="8">
        <v>1030</v>
      </c>
      <c r="B367" s="9" t="s">
        <v>1324</v>
      </c>
      <c r="C367" s="9" t="s">
        <v>1325</v>
      </c>
      <c r="D367" s="9" t="s">
        <v>1326</v>
      </c>
      <c r="E367" s="11">
        <v>2017</v>
      </c>
      <c r="F367" s="156" t="str">
        <f>IF(A367="","",IFERROR(INDEX([2]deb_specials!$B:$B,MATCH($A367,[2]deb_specials!$A:$A,0)),"9"&amp;RIGHT(E367,2)&amp;TEXT(RIGHT(A367,4),"000")&amp;"D"))</f>
        <v>9171030D</v>
      </c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3">
      <c r="A368" s="8">
        <v>1031</v>
      </c>
      <c r="B368" s="9" t="s">
        <v>1327</v>
      </c>
      <c r="C368" s="9" t="s">
        <v>1328</v>
      </c>
      <c r="D368" s="9" t="s">
        <v>1329</v>
      </c>
      <c r="E368" s="11">
        <v>2017</v>
      </c>
      <c r="F368" s="156" t="str">
        <f>IF(A368="","",IFERROR(INDEX([2]deb_specials!$B:$B,MATCH($A368,[2]deb_specials!$A:$A,0)),"9"&amp;RIGHT(E368,2)&amp;TEXT(RIGHT(A368,4),"000")&amp;"D"))</f>
        <v>9171031D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3">
      <c r="A369" s="8">
        <v>1032</v>
      </c>
      <c r="B369" s="9" t="s">
        <v>1330</v>
      </c>
      <c r="C369" s="9" t="s">
        <v>1331</v>
      </c>
      <c r="D369" s="9" t="s">
        <v>1332</v>
      </c>
      <c r="E369" s="11">
        <v>2017</v>
      </c>
      <c r="F369" s="156" t="str">
        <f>IF(A369="","",IFERROR(INDEX([2]deb_specials!$B:$B,MATCH($A369,[2]deb_specials!$A:$A,0)),"9"&amp;RIGHT(E369,2)&amp;TEXT(RIGHT(A369,4),"000")&amp;"D"))</f>
        <v>9171032D</v>
      </c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3">
      <c r="A370" s="8">
        <v>1033</v>
      </c>
      <c r="B370" s="9" t="s">
        <v>1333</v>
      </c>
      <c r="C370" s="9" t="s">
        <v>1334</v>
      </c>
      <c r="D370" s="9" t="s">
        <v>1335</v>
      </c>
      <c r="E370" s="11">
        <v>2017</v>
      </c>
      <c r="F370" s="156" t="str">
        <f>IF(A370="","",IFERROR(INDEX([2]deb_specials!$B:$B,MATCH($A370,[2]deb_specials!$A:$A,0)),"9"&amp;RIGHT(E370,2)&amp;TEXT(RIGHT(A370,4),"000")&amp;"D"))</f>
        <v>9171033D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3">
      <c r="A371" s="8">
        <v>1034</v>
      </c>
      <c r="B371" s="9" t="s">
        <v>1336</v>
      </c>
      <c r="C371" s="9" t="s">
        <v>1337</v>
      </c>
      <c r="D371" s="9" t="s">
        <v>1338</v>
      </c>
      <c r="E371" s="11">
        <v>2017</v>
      </c>
      <c r="F371" s="156" t="str">
        <f>IF(A371="","",IFERROR(INDEX([2]deb_specials!$B:$B,MATCH($A371,[2]deb_specials!$A:$A,0)),"9"&amp;RIGHT(E371,2)&amp;TEXT(RIGHT(A371,4),"000")&amp;"D"))</f>
        <v>9171034D</v>
      </c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3">
      <c r="A372" s="8">
        <v>1035</v>
      </c>
      <c r="B372" s="9" t="s">
        <v>1339</v>
      </c>
      <c r="C372" s="9" t="s">
        <v>1340</v>
      </c>
      <c r="D372" s="9" t="s">
        <v>1341</v>
      </c>
      <c r="E372" s="11">
        <v>2017</v>
      </c>
      <c r="F372" s="156" t="str">
        <f>IF(A372="","",IFERROR(INDEX([2]deb_specials!$B:$B,MATCH($A372,[2]deb_specials!$A:$A,0)),"9"&amp;RIGHT(E372,2)&amp;TEXT(RIGHT(A372,4),"000")&amp;"D"))</f>
        <v>9171035D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3">
      <c r="A373" s="8">
        <v>1036</v>
      </c>
      <c r="B373" s="9" t="s">
        <v>1342</v>
      </c>
      <c r="C373" s="9" t="s">
        <v>1343</v>
      </c>
      <c r="D373" s="9" t="s">
        <v>1344</v>
      </c>
      <c r="E373" s="11">
        <v>2017</v>
      </c>
      <c r="F373" s="156" t="str">
        <f>IF(A373="","",IFERROR(INDEX([2]deb_specials!$B:$B,MATCH($A373,[2]deb_specials!$A:$A,0)),"9"&amp;RIGHT(E373,2)&amp;TEXT(RIGHT(A373,4),"000")&amp;"D"))</f>
        <v>9171036D</v>
      </c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3">
      <c r="A374" s="8">
        <v>1037</v>
      </c>
      <c r="B374" s="9" t="s">
        <v>1345</v>
      </c>
      <c r="C374" s="9" t="s">
        <v>1346</v>
      </c>
      <c r="D374" s="9" t="s">
        <v>1347</v>
      </c>
      <c r="E374" s="11">
        <v>2017</v>
      </c>
      <c r="F374" s="156" t="str">
        <f>IF(A374="","",IFERROR(INDEX([2]deb_specials!$B:$B,MATCH($A374,[2]deb_specials!$A:$A,0)),"9"&amp;RIGHT(E374,2)&amp;TEXT(RIGHT(A374,4),"000")&amp;"D"))</f>
        <v>9171037D</v>
      </c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3">
      <c r="A375" s="8">
        <v>1038</v>
      </c>
      <c r="B375" s="9" t="s">
        <v>1348</v>
      </c>
      <c r="C375" s="9" t="s">
        <v>1349</v>
      </c>
      <c r="D375" s="9" t="s">
        <v>1350</v>
      </c>
      <c r="E375" s="11">
        <v>2017</v>
      </c>
      <c r="F375" s="156" t="str">
        <f>IF(A375="","",IFERROR(INDEX([2]deb_specials!$B:$B,MATCH($A375,[2]deb_specials!$A:$A,0)),"9"&amp;RIGHT(E375,2)&amp;TEXT(RIGHT(A375,4),"000")&amp;"D"))</f>
        <v>9171038D</v>
      </c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3">
      <c r="A376" s="8">
        <v>1040</v>
      </c>
      <c r="B376" s="9" t="s">
        <v>1351</v>
      </c>
      <c r="C376" s="9" t="s">
        <v>1352</v>
      </c>
      <c r="D376" s="9" t="s">
        <v>1353</v>
      </c>
      <c r="E376" s="11">
        <v>2017</v>
      </c>
      <c r="F376" s="156" t="str">
        <f>IF(A376="","",IFERROR(INDEX([2]deb_specials!$B:$B,MATCH($A376,[2]deb_specials!$A:$A,0)),"9"&amp;RIGHT(E376,2)&amp;TEXT(RIGHT(A376,4),"000")&amp;"D"))</f>
        <v>9171040D</v>
      </c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3">
      <c r="A377" s="8">
        <v>1041</v>
      </c>
      <c r="B377" s="9" t="s">
        <v>1354</v>
      </c>
      <c r="C377" s="9" t="s">
        <v>1355</v>
      </c>
      <c r="D377" s="9" t="s">
        <v>1356</v>
      </c>
      <c r="E377" s="11">
        <v>2017</v>
      </c>
      <c r="F377" s="156" t="str">
        <f>IF(A377="","",IFERROR(INDEX([2]deb_specials!$B:$B,MATCH($A377,[2]deb_specials!$A:$A,0)),"9"&amp;RIGHT(E377,2)&amp;TEXT(RIGHT(A377,4),"000")&amp;"D"))</f>
        <v>9171041D</v>
      </c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3">
      <c r="A378" s="8">
        <v>1042</v>
      </c>
      <c r="B378" s="9" t="s">
        <v>1357</v>
      </c>
      <c r="C378" s="9" t="s">
        <v>1358</v>
      </c>
      <c r="D378" s="9" t="s">
        <v>1359</v>
      </c>
      <c r="E378" s="11">
        <v>2017</v>
      </c>
      <c r="F378" s="156" t="str">
        <f>IF(A378="","",IFERROR(INDEX([2]deb_specials!$B:$B,MATCH($A378,[2]deb_specials!$A:$A,0)),"9"&amp;RIGHT(E378,2)&amp;TEXT(RIGHT(A378,4),"000")&amp;"D"))</f>
        <v>9171042D</v>
      </c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3">
      <c r="A379" s="8">
        <v>1043</v>
      </c>
      <c r="B379" s="9" t="s">
        <v>1360</v>
      </c>
      <c r="C379" s="9" t="s">
        <v>1361</v>
      </c>
      <c r="D379" s="9" t="s">
        <v>1362</v>
      </c>
      <c r="E379" s="11">
        <v>2017</v>
      </c>
      <c r="F379" s="156" t="str">
        <f>IF(A379="","",IFERROR(INDEX([2]deb_specials!$B:$B,MATCH($A379,[2]deb_specials!$A:$A,0)),"9"&amp;RIGHT(E379,2)&amp;TEXT(RIGHT(A379,4),"000")&amp;"D"))</f>
        <v>9171043D</v>
      </c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3">
      <c r="A380" s="8">
        <v>1044</v>
      </c>
      <c r="B380" s="9" t="s">
        <v>1363</v>
      </c>
      <c r="C380" s="9" t="s">
        <v>1364</v>
      </c>
      <c r="D380" s="9" t="s">
        <v>1365</v>
      </c>
      <c r="E380" s="11">
        <v>2017</v>
      </c>
      <c r="F380" s="156" t="str">
        <f>IF(A380="","",IFERROR(INDEX([2]deb_specials!$B:$B,MATCH($A380,[2]deb_specials!$A:$A,0)),"9"&amp;RIGHT(E380,2)&amp;TEXT(RIGHT(A380,4),"000")&amp;"D"))</f>
        <v>9171044D</v>
      </c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3">
      <c r="A381" s="8">
        <v>1045</v>
      </c>
      <c r="B381" s="9" t="s">
        <v>1366</v>
      </c>
      <c r="C381" s="9" t="s">
        <v>1367</v>
      </c>
      <c r="D381" s="9" t="s">
        <v>1368</v>
      </c>
      <c r="E381" s="11">
        <v>2017</v>
      </c>
      <c r="F381" s="156" t="str">
        <f>IF(A381="","",IFERROR(INDEX([2]deb_specials!$B:$B,MATCH($A381,[2]deb_specials!$A:$A,0)),"9"&amp;RIGHT(E381,2)&amp;TEXT(RIGHT(A381,4),"000")&amp;"D"))</f>
        <v>9171045D</v>
      </c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3">
      <c r="A382" s="8">
        <v>1046</v>
      </c>
      <c r="B382" s="9" t="s">
        <v>1369</v>
      </c>
      <c r="C382" s="9" t="s">
        <v>1370</v>
      </c>
      <c r="D382" s="9" t="s">
        <v>1371</v>
      </c>
      <c r="E382" s="11">
        <v>2017</v>
      </c>
      <c r="F382" s="156" t="str">
        <f>IF(A382="","",IFERROR(INDEX([2]deb_specials!$B:$B,MATCH($A382,[2]deb_specials!$A:$A,0)),"9"&amp;RIGHT(E382,2)&amp;TEXT(RIGHT(A382,4),"000")&amp;"D"))</f>
        <v>9171046D</v>
      </c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3">
      <c r="A383" s="8">
        <v>1047</v>
      </c>
      <c r="B383" s="9" t="s">
        <v>1372</v>
      </c>
      <c r="C383" s="9" t="s">
        <v>1373</v>
      </c>
      <c r="D383" s="9" t="s">
        <v>1374</v>
      </c>
      <c r="E383" s="11">
        <v>2017</v>
      </c>
      <c r="F383" s="156" t="str">
        <f>IF(A383="","",IFERROR(INDEX([2]deb_specials!$B:$B,MATCH($A383,[2]deb_specials!$A:$A,0)),"9"&amp;RIGHT(E383,2)&amp;TEXT(RIGHT(A383,4),"000")&amp;"D"))</f>
        <v>9171047D</v>
      </c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3">
      <c r="A384" s="8">
        <v>1048</v>
      </c>
      <c r="B384" s="9" t="s">
        <v>1375</v>
      </c>
      <c r="C384" s="9" t="s">
        <v>1376</v>
      </c>
      <c r="D384" s="9" t="s">
        <v>1377</v>
      </c>
      <c r="E384" s="11">
        <v>2017</v>
      </c>
      <c r="F384" s="156" t="str">
        <f>IF(A384="","",IFERROR(INDEX([2]deb_specials!$B:$B,MATCH($A384,[2]deb_specials!$A:$A,0)),"9"&amp;RIGHT(E384,2)&amp;TEXT(RIGHT(A384,4),"000")&amp;"D"))</f>
        <v>9171048D</v>
      </c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3">
      <c r="A385" s="8">
        <v>1049</v>
      </c>
      <c r="B385" s="9" t="s">
        <v>1378</v>
      </c>
      <c r="C385" s="9" t="s">
        <v>1379</v>
      </c>
      <c r="D385" s="9" t="s">
        <v>1380</v>
      </c>
      <c r="E385" s="11">
        <v>2017</v>
      </c>
      <c r="F385" s="156" t="str">
        <f>IF(A385="","",IFERROR(INDEX([2]deb_specials!$B:$B,MATCH($A385,[2]deb_specials!$A:$A,0)),"9"&amp;RIGHT(E385,2)&amp;TEXT(RIGHT(A385,4),"000")&amp;"D"))</f>
        <v>9171049D</v>
      </c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3">
      <c r="A386" s="8">
        <v>1050</v>
      </c>
      <c r="B386" s="9" t="s">
        <v>1381</v>
      </c>
      <c r="C386" s="9" t="s">
        <v>1382</v>
      </c>
      <c r="D386" s="9" t="s">
        <v>1383</v>
      </c>
      <c r="E386" s="11">
        <v>2017</v>
      </c>
      <c r="F386" s="156" t="str">
        <f>IF(A386="","",IFERROR(INDEX([2]deb_specials!$B:$B,MATCH($A386,[2]deb_specials!$A:$A,0)),"9"&amp;RIGHT(E386,2)&amp;TEXT(RIGHT(A386,4),"000")&amp;"D"))</f>
        <v>9171050D</v>
      </c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3">
      <c r="A387" s="8">
        <v>1051</v>
      </c>
      <c r="B387" s="9" t="s">
        <v>1384</v>
      </c>
      <c r="C387" s="9" t="s">
        <v>1385</v>
      </c>
      <c r="D387" s="9" t="s">
        <v>1386</v>
      </c>
      <c r="E387" s="11">
        <v>2017</v>
      </c>
      <c r="F387" s="156" t="str">
        <f>IF(A387="","",IFERROR(INDEX([2]deb_specials!$B:$B,MATCH($A387,[2]deb_specials!$A:$A,0)),"9"&amp;RIGHT(E387,2)&amp;TEXT(RIGHT(A387,4),"000")&amp;"D"))</f>
        <v>9171051D</v>
      </c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3">
      <c r="A388" s="8">
        <v>1052</v>
      </c>
      <c r="B388" s="9" t="s">
        <v>1387</v>
      </c>
      <c r="C388" s="9" t="s">
        <v>1388</v>
      </c>
      <c r="D388" s="9" t="s">
        <v>1389</v>
      </c>
      <c r="E388" s="11">
        <v>2017</v>
      </c>
      <c r="F388" s="156" t="str">
        <f>IF(A388="","",IFERROR(INDEX([2]deb_specials!$B:$B,MATCH($A388,[2]deb_specials!$A:$A,0)),"9"&amp;RIGHT(E388,2)&amp;TEXT(RIGHT(A388,4),"000")&amp;"D"))</f>
        <v>9171052D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3">
      <c r="A389" s="8">
        <v>1054</v>
      </c>
      <c r="B389" s="9" t="s">
        <v>1390</v>
      </c>
      <c r="C389" s="9" t="s">
        <v>1391</v>
      </c>
      <c r="D389" s="9" t="s">
        <v>1392</v>
      </c>
      <c r="E389" s="11">
        <v>2017</v>
      </c>
      <c r="F389" s="156" t="str">
        <f>IF(A389="","",IFERROR(INDEX([2]deb_specials!$B:$B,MATCH($A389,[2]deb_specials!$A:$A,0)),"9"&amp;RIGHT(E389,2)&amp;TEXT(RIGHT(A389,4),"000")&amp;"D"))</f>
        <v>9171054D</v>
      </c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3">
      <c r="A390" s="8">
        <v>1055</v>
      </c>
      <c r="B390" s="9" t="s">
        <v>1393</v>
      </c>
      <c r="C390" s="9" t="s">
        <v>1394</v>
      </c>
      <c r="D390" s="9" t="s">
        <v>1395</v>
      </c>
      <c r="E390" s="11">
        <v>2017</v>
      </c>
      <c r="F390" s="156" t="str">
        <f>IF(A390="","",IFERROR(INDEX([2]deb_specials!$B:$B,MATCH($A390,[2]deb_specials!$A:$A,0)),"9"&amp;RIGHT(E390,2)&amp;TEXT(RIGHT(A390,4),"000")&amp;"D"))</f>
        <v>9171055D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3">
      <c r="A391" s="8">
        <v>1056</v>
      </c>
      <c r="B391" s="9" t="s">
        <v>1396</v>
      </c>
      <c r="C391" s="9" t="s">
        <v>1397</v>
      </c>
      <c r="D391" s="9" t="s">
        <v>1398</v>
      </c>
      <c r="E391" s="11">
        <v>2017</v>
      </c>
      <c r="F391" s="156" t="str">
        <f>IF(A391="","",IFERROR(INDEX([2]deb_specials!$B:$B,MATCH($A391,[2]deb_specials!$A:$A,0)),"9"&amp;RIGHT(E391,2)&amp;TEXT(RIGHT(A391,4),"000")&amp;"D"))</f>
        <v>9171056D</v>
      </c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3">
      <c r="A392" s="8">
        <v>1057</v>
      </c>
      <c r="B392" s="9" t="s">
        <v>1399</v>
      </c>
      <c r="C392" s="9" t="s">
        <v>1400</v>
      </c>
      <c r="D392" s="9" t="s">
        <v>1401</v>
      </c>
      <c r="E392" s="11">
        <v>2017</v>
      </c>
      <c r="F392" s="156" t="str">
        <f>IF(A392="","",IFERROR(INDEX([2]deb_specials!$B:$B,MATCH($A392,[2]deb_specials!$A:$A,0)),"9"&amp;RIGHT(E392,2)&amp;TEXT(RIGHT(A392,4),"000")&amp;"D"))</f>
        <v>9171057D</v>
      </c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3">
      <c r="A393" s="8">
        <v>1058</v>
      </c>
      <c r="B393" s="9" t="s">
        <v>1402</v>
      </c>
      <c r="C393" s="9" t="s">
        <v>1403</v>
      </c>
      <c r="D393" s="9" t="s">
        <v>1404</v>
      </c>
      <c r="E393" s="11">
        <v>2017</v>
      </c>
      <c r="F393" s="156" t="str">
        <f>IF(A393="","",IFERROR(INDEX([2]deb_specials!$B:$B,MATCH($A393,[2]deb_specials!$A:$A,0)),"9"&amp;RIGHT(E393,2)&amp;TEXT(RIGHT(A393,4),"000")&amp;"D"))</f>
        <v>9171058D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3">
      <c r="A394" s="8">
        <v>1059</v>
      </c>
      <c r="B394" s="9" t="s">
        <v>1405</v>
      </c>
      <c r="C394" s="9" t="s">
        <v>1406</v>
      </c>
      <c r="D394" s="9" t="s">
        <v>1407</v>
      </c>
      <c r="E394" s="11">
        <v>2017</v>
      </c>
      <c r="F394" s="156" t="str">
        <f>IF(A394="","",IFERROR(INDEX([2]deb_specials!$B:$B,MATCH($A394,[2]deb_specials!$A:$A,0)),"9"&amp;RIGHT(E394,2)&amp;TEXT(RIGHT(A394,4),"000")&amp;"D"))</f>
        <v>9171059D</v>
      </c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3">
      <c r="A395" s="8">
        <v>1060</v>
      </c>
      <c r="B395" s="9" t="s">
        <v>1408</v>
      </c>
      <c r="C395" s="9" t="s">
        <v>1409</v>
      </c>
      <c r="D395" s="9" t="s">
        <v>1410</v>
      </c>
      <c r="E395" s="11">
        <v>2017</v>
      </c>
      <c r="F395" s="156" t="str">
        <f>IF(A395="","",IFERROR(INDEX([2]deb_specials!$B:$B,MATCH($A395,[2]deb_specials!$A:$A,0)),"9"&amp;RIGHT(E395,2)&amp;TEXT(RIGHT(A395,4),"000")&amp;"D"))</f>
        <v>9171060D</v>
      </c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3">
      <c r="A396" s="8">
        <v>1061</v>
      </c>
      <c r="B396" s="9" t="s">
        <v>1411</v>
      </c>
      <c r="C396" s="9" t="s">
        <v>1412</v>
      </c>
      <c r="D396" s="9" t="s">
        <v>1413</v>
      </c>
      <c r="E396" s="11">
        <v>2017</v>
      </c>
      <c r="F396" s="156" t="str">
        <f>IF(A396="","",IFERROR(INDEX([2]deb_specials!$B:$B,MATCH($A396,[2]deb_specials!$A:$A,0)),"9"&amp;RIGHT(E396,2)&amp;TEXT(RIGHT(A396,4),"000")&amp;"D"))</f>
        <v>9171061D</v>
      </c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3">
      <c r="A397" s="8">
        <v>1062</v>
      </c>
      <c r="B397" s="9" t="s">
        <v>1414</v>
      </c>
      <c r="C397" s="9" t="s">
        <v>1415</v>
      </c>
      <c r="D397" s="9" t="s">
        <v>1416</v>
      </c>
      <c r="E397" s="11">
        <v>2017</v>
      </c>
      <c r="F397" s="156" t="str">
        <f>IF(A397="","",IFERROR(INDEX([2]deb_specials!$B:$B,MATCH($A397,[2]deb_specials!$A:$A,0)),"9"&amp;RIGHT(E397,2)&amp;TEXT(RIGHT(A397,4),"000")&amp;"D"))</f>
        <v>9171062D</v>
      </c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3">
      <c r="A398" s="8">
        <v>1063</v>
      </c>
      <c r="B398" s="9" t="s">
        <v>1417</v>
      </c>
      <c r="C398" s="9" t="s">
        <v>1418</v>
      </c>
      <c r="D398" s="9" t="s">
        <v>1419</v>
      </c>
      <c r="E398" s="11">
        <v>2017</v>
      </c>
      <c r="F398" s="156" t="str">
        <f>IF(A398="","",IFERROR(INDEX([2]deb_specials!$B:$B,MATCH($A398,[2]deb_specials!$A:$A,0)),"9"&amp;RIGHT(E398,2)&amp;TEXT(RIGHT(A398,4),"000")&amp;"D"))</f>
        <v>9171063D</v>
      </c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3">
      <c r="A399" s="8">
        <v>1064</v>
      </c>
      <c r="B399" s="9" t="s">
        <v>1420</v>
      </c>
      <c r="C399" s="9" t="s">
        <v>1421</v>
      </c>
      <c r="D399" s="9" t="s">
        <v>1422</v>
      </c>
      <c r="E399" s="11">
        <v>2017</v>
      </c>
      <c r="F399" s="156" t="str">
        <f>IF(A399="","",IFERROR(INDEX([2]deb_specials!$B:$B,MATCH($A399,[2]deb_specials!$A:$A,0)),"9"&amp;RIGHT(E399,2)&amp;TEXT(RIGHT(A399,4),"000")&amp;"D"))</f>
        <v>9171064D</v>
      </c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3">
      <c r="A400" s="8">
        <v>1065</v>
      </c>
      <c r="B400" s="9" t="s">
        <v>1423</v>
      </c>
      <c r="C400" s="9" t="s">
        <v>1424</v>
      </c>
      <c r="D400" s="9" t="s">
        <v>1425</v>
      </c>
      <c r="E400" s="11">
        <v>2017</v>
      </c>
      <c r="F400" s="156" t="str">
        <f>IF(A400="","",IFERROR(INDEX([2]deb_specials!$B:$B,MATCH($A400,[2]deb_specials!$A:$A,0)),"9"&amp;RIGHT(E400,2)&amp;TEXT(RIGHT(A400,4),"000")&amp;"D"))</f>
        <v>9171065D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3">
      <c r="A401" s="8">
        <v>1066</v>
      </c>
      <c r="B401" s="9" t="s">
        <v>1426</v>
      </c>
      <c r="C401" s="9" t="s">
        <v>1427</v>
      </c>
      <c r="D401" s="9" t="s">
        <v>1428</v>
      </c>
      <c r="E401" s="11">
        <v>2017</v>
      </c>
      <c r="F401" s="156" t="str">
        <f>IF(A401="","",IFERROR(INDEX([2]deb_specials!$B:$B,MATCH($A401,[2]deb_specials!$A:$A,0)),"9"&amp;RIGHT(E401,2)&amp;TEXT(RIGHT(A401,4),"000")&amp;"D"))</f>
        <v>9171066D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3">
      <c r="A402" s="8">
        <v>1068</v>
      </c>
      <c r="B402" s="9" t="s">
        <v>1429</v>
      </c>
      <c r="C402" s="9" t="s">
        <v>1430</v>
      </c>
      <c r="D402" s="9" t="s">
        <v>1431</v>
      </c>
      <c r="E402" s="11">
        <v>2017</v>
      </c>
      <c r="F402" s="156" t="str">
        <f>IF(A402="","",IFERROR(INDEX([2]deb_specials!$B:$B,MATCH($A402,[2]deb_specials!$A:$A,0)),"9"&amp;RIGHT(E402,2)&amp;TEXT(RIGHT(A402,4),"000")&amp;"D"))</f>
        <v>9171068D</v>
      </c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3">
      <c r="A403" s="8">
        <v>1069</v>
      </c>
      <c r="B403" s="9" t="s">
        <v>1432</v>
      </c>
      <c r="C403" s="9" t="s">
        <v>1433</v>
      </c>
      <c r="D403" s="9" t="s">
        <v>1434</v>
      </c>
      <c r="E403" s="11">
        <v>2017</v>
      </c>
      <c r="F403" s="156" t="str">
        <f>IF(A403="","",IFERROR(INDEX([2]deb_specials!$B:$B,MATCH($A403,[2]deb_specials!$A:$A,0)),"9"&amp;RIGHT(E403,2)&amp;TEXT(RIGHT(A403,4),"000")&amp;"D"))</f>
        <v>9171069D</v>
      </c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3">
      <c r="A404" s="8">
        <v>1070</v>
      </c>
      <c r="B404" s="9" t="s">
        <v>1435</v>
      </c>
      <c r="C404" s="9" t="s">
        <v>1436</v>
      </c>
      <c r="D404" s="9" t="s">
        <v>1437</v>
      </c>
      <c r="E404" s="11">
        <v>2017</v>
      </c>
      <c r="F404" s="156" t="str">
        <f>IF(A404="","",IFERROR(INDEX([2]deb_specials!$B:$B,MATCH($A404,[2]deb_specials!$A:$A,0)),"9"&amp;RIGHT(E404,2)&amp;TEXT(RIGHT(A404,4),"000")&amp;"D"))</f>
        <v>9171070D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3">
      <c r="A405" s="8">
        <v>1071</v>
      </c>
      <c r="B405" s="9" t="s">
        <v>1438</v>
      </c>
      <c r="C405" s="9" t="s">
        <v>1439</v>
      </c>
      <c r="D405" s="9" t="s">
        <v>1440</v>
      </c>
      <c r="E405" s="11">
        <v>2017</v>
      </c>
      <c r="F405" s="156" t="str">
        <f>IF(A405="","",IFERROR(INDEX([2]deb_specials!$B:$B,MATCH($A405,[2]deb_specials!$A:$A,0)),"9"&amp;RIGHT(E405,2)&amp;TEXT(RIGHT(A405,4),"000")&amp;"D"))</f>
        <v>9171071D</v>
      </c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3">
      <c r="A406" s="8">
        <v>1072</v>
      </c>
      <c r="B406" s="9" t="s">
        <v>1441</v>
      </c>
      <c r="C406" s="9" t="s">
        <v>1442</v>
      </c>
      <c r="D406" s="9" t="s">
        <v>1443</v>
      </c>
      <c r="E406" s="11">
        <v>2017</v>
      </c>
      <c r="F406" s="156" t="str">
        <f>IF(A406="","",IFERROR(INDEX([2]deb_specials!$B:$B,MATCH($A406,[2]deb_specials!$A:$A,0)),"9"&amp;RIGHT(E406,2)&amp;TEXT(RIGHT(A406,4),"000")&amp;"D"))</f>
        <v>9171072D</v>
      </c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3">
      <c r="A407" s="8">
        <v>1073</v>
      </c>
      <c r="B407" s="9" t="s">
        <v>1444</v>
      </c>
      <c r="C407" s="9" t="s">
        <v>1445</v>
      </c>
      <c r="D407" s="9" t="s">
        <v>1446</v>
      </c>
      <c r="E407" s="11">
        <v>2017</v>
      </c>
      <c r="F407" s="156" t="str">
        <f>IF(A407="","",IFERROR(INDEX([2]deb_specials!$B:$B,MATCH($A407,[2]deb_specials!$A:$A,0)),"9"&amp;RIGHT(E407,2)&amp;TEXT(RIGHT(A407,4),"000")&amp;"D"))</f>
        <v>9171073D</v>
      </c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3">
      <c r="A408" s="8">
        <v>1074</v>
      </c>
      <c r="B408" s="9" t="s">
        <v>1447</v>
      </c>
      <c r="C408" s="9" t="s">
        <v>1448</v>
      </c>
      <c r="D408" s="9" t="s">
        <v>1449</v>
      </c>
      <c r="E408" s="11">
        <v>2017</v>
      </c>
      <c r="F408" s="156" t="str">
        <f>IF(A408="","",IFERROR(INDEX([2]deb_specials!$B:$B,MATCH($A408,[2]deb_specials!$A:$A,0)),"9"&amp;RIGHT(E408,2)&amp;TEXT(RIGHT(A408,4),"000")&amp;"D"))</f>
        <v>9171074D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3">
      <c r="A409" s="8">
        <v>1075</v>
      </c>
      <c r="B409" s="9" t="s">
        <v>1450</v>
      </c>
      <c r="C409" s="9" t="s">
        <v>1451</v>
      </c>
      <c r="D409" s="9" t="s">
        <v>1452</v>
      </c>
      <c r="E409" s="11">
        <v>2017</v>
      </c>
      <c r="F409" s="156" t="str">
        <f>IF(A409="","",IFERROR(INDEX([2]deb_specials!$B:$B,MATCH($A409,[2]deb_specials!$A:$A,0)),"9"&amp;RIGHT(E409,2)&amp;TEXT(RIGHT(A409,4),"000")&amp;"D"))</f>
        <v>9171075D</v>
      </c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3">
      <c r="A410" s="8">
        <v>1076</v>
      </c>
      <c r="B410" s="9" t="s">
        <v>1453</v>
      </c>
      <c r="C410" s="9" t="s">
        <v>1454</v>
      </c>
      <c r="D410" s="9" t="s">
        <v>1455</v>
      </c>
      <c r="E410" s="11">
        <v>2017</v>
      </c>
      <c r="F410" s="156" t="str">
        <f>IF(A410="","",IFERROR(INDEX([2]deb_specials!$B:$B,MATCH($A410,[2]deb_specials!$A:$A,0)),"9"&amp;RIGHT(E410,2)&amp;TEXT(RIGHT(A410,4),"000")&amp;"D"))</f>
        <v>9171076D</v>
      </c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3">
      <c r="A411" s="8">
        <v>1077</v>
      </c>
      <c r="B411" s="9" t="s">
        <v>1456</v>
      </c>
      <c r="C411" s="9" t="s">
        <v>1457</v>
      </c>
      <c r="D411" s="9" t="s">
        <v>1458</v>
      </c>
      <c r="E411" s="11">
        <v>2017</v>
      </c>
      <c r="F411" s="156" t="str">
        <f>IF(A411="","",IFERROR(INDEX([2]deb_specials!$B:$B,MATCH($A411,[2]deb_specials!$A:$A,0)),"9"&amp;RIGHT(E411,2)&amp;TEXT(RIGHT(A411,4),"000")&amp;"D"))</f>
        <v>9171077D</v>
      </c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3">
      <c r="A412" s="8">
        <v>1078</v>
      </c>
      <c r="B412" s="9" t="s">
        <v>1459</v>
      </c>
      <c r="C412" s="9" t="s">
        <v>1460</v>
      </c>
      <c r="D412" s="9" t="s">
        <v>1461</v>
      </c>
      <c r="E412" s="11">
        <v>2017</v>
      </c>
      <c r="F412" s="156" t="str">
        <f>IF(A412="","",IFERROR(INDEX([2]deb_specials!$B:$B,MATCH($A412,[2]deb_specials!$A:$A,0)),"9"&amp;RIGHT(E412,2)&amp;TEXT(RIGHT(A412,4),"000")&amp;"D"))</f>
        <v>9171078D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3">
      <c r="A413" s="8">
        <v>1079</v>
      </c>
      <c r="B413" s="9" t="s">
        <v>1462</v>
      </c>
      <c r="C413" s="9" t="s">
        <v>1463</v>
      </c>
      <c r="D413" s="9" t="s">
        <v>1464</v>
      </c>
      <c r="E413" s="11">
        <v>2017</v>
      </c>
      <c r="F413" s="156" t="str">
        <f>IF(A413="","",IFERROR(INDEX([2]deb_specials!$B:$B,MATCH($A413,[2]deb_specials!$A:$A,0)),"9"&amp;RIGHT(E413,2)&amp;TEXT(RIGHT(A413,4),"000")&amp;"D"))</f>
        <v>9171079D</v>
      </c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3">
      <c r="A414" s="8">
        <v>1080</v>
      </c>
      <c r="B414" s="9" t="s">
        <v>1465</v>
      </c>
      <c r="C414" s="9" t="s">
        <v>1466</v>
      </c>
      <c r="D414" s="9" t="s">
        <v>1467</v>
      </c>
      <c r="E414" s="11">
        <v>2017</v>
      </c>
      <c r="F414" s="156" t="str">
        <f>IF(A414="","",IFERROR(INDEX([2]deb_specials!$B:$B,MATCH($A414,[2]deb_specials!$A:$A,0)),"9"&amp;RIGHT(E414,2)&amp;TEXT(RIGHT(A414,4),"000")&amp;"D"))</f>
        <v>9171080D</v>
      </c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3">
      <c r="A415" s="8">
        <v>1081</v>
      </c>
      <c r="B415" s="9" t="s">
        <v>1468</v>
      </c>
      <c r="C415" s="9" t="s">
        <v>1469</v>
      </c>
      <c r="D415" s="9" t="s">
        <v>1470</v>
      </c>
      <c r="E415" s="11">
        <v>2017</v>
      </c>
      <c r="F415" s="156" t="str">
        <f>IF(A415="","",IFERROR(INDEX([2]deb_specials!$B:$B,MATCH($A415,[2]deb_specials!$A:$A,0)),"9"&amp;RIGHT(E415,2)&amp;TEXT(RIGHT(A415,4),"000")&amp;"D"))</f>
        <v>9171081D</v>
      </c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3">
      <c r="A416" s="8">
        <v>1082</v>
      </c>
      <c r="B416" s="9" t="s">
        <v>1471</v>
      </c>
      <c r="C416" s="9" t="s">
        <v>1472</v>
      </c>
      <c r="D416" s="9" t="s">
        <v>1473</v>
      </c>
      <c r="E416" s="11">
        <v>2017</v>
      </c>
      <c r="F416" s="156" t="str">
        <f>IF(A416="","",IFERROR(INDEX([2]deb_specials!$B:$B,MATCH($A416,[2]deb_specials!$A:$A,0)),"9"&amp;RIGHT(E416,2)&amp;TEXT(RIGHT(A416,4),"000")&amp;"D"))</f>
        <v>9171082D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3">
      <c r="A417" s="8">
        <v>1083</v>
      </c>
      <c r="B417" s="9" t="s">
        <v>1474</v>
      </c>
      <c r="C417" s="9" t="s">
        <v>1475</v>
      </c>
      <c r="D417" s="9" t="s">
        <v>1476</v>
      </c>
      <c r="E417" s="11">
        <v>2017</v>
      </c>
      <c r="F417" s="156" t="str">
        <f>IF(A417="","",IFERROR(INDEX([2]deb_specials!$B:$B,MATCH($A417,[2]deb_specials!$A:$A,0)),"9"&amp;RIGHT(E417,2)&amp;TEXT(RIGHT(A417,4),"000")&amp;"D"))</f>
        <v>9171083D</v>
      </c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3">
      <c r="A418" s="8">
        <v>1084</v>
      </c>
      <c r="B418" s="9" t="s">
        <v>1477</v>
      </c>
      <c r="C418" s="9" t="s">
        <v>1478</v>
      </c>
      <c r="D418" s="9" t="s">
        <v>1479</v>
      </c>
      <c r="E418" s="11">
        <v>2017</v>
      </c>
      <c r="F418" s="156" t="str">
        <f>IF(A418="","",IFERROR(INDEX([2]deb_specials!$B:$B,MATCH($A418,[2]deb_specials!$A:$A,0)),"9"&amp;RIGHT(E418,2)&amp;TEXT(RIGHT(A418,4),"000")&amp;"D"))</f>
        <v>9171084D</v>
      </c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3">
      <c r="A419" s="8">
        <v>1085</v>
      </c>
      <c r="B419" s="9" t="s">
        <v>1480</v>
      </c>
      <c r="C419" s="9" t="s">
        <v>1481</v>
      </c>
      <c r="D419" s="9" t="s">
        <v>1482</v>
      </c>
      <c r="E419" s="11">
        <v>2017</v>
      </c>
      <c r="F419" s="156" t="str">
        <f>IF(A419="","",IFERROR(INDEX([2]deb_specials!$B:$B,MATCH($A419,[2]deb_specials!$A:$A,0)),"9"&amp;RIGHT(E419,2)&amp;TEXT(RIGHT(A419,4),"000")&amp;"D"))</f>
        <v>9171085D</v>
      </c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3">
      <c r="A420" s="8">
        <v>1086</v>
      </c>
      <c r="B420" s="9" t="s">
        <v>1483</v>
      </c>
      <c r="C420" s="9" t="s">
        <v>1484</v>
      </c>
      <c r="D420" s="9" t="s">
        <v>1485</v>
      </c>
      <c r="E420" s="11">
        <v>2017</v>
      </c>
      <c r="F420" s="156" t="str">
        <f>IF(A420="","",IFERROR(INDEX([2]deb_specials!$B:$B,MATCH($A420,[2]deb_specials!$A:$A,0)),"9"&amp;RIGHT(E420,2)&amp;TEXT(RIGHT(A420,4),"000")&amp;"D"))</f>
        <v>9171086D</v>
      </c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3">
      <c r="A421" s="8">
        <v>1087</v>
      </c>
      <c r="B421" s="9" t="s">
        <v>1486</v>
      </c>
      <c r="C421" s="9" t="s">
        <v>1487</v>
      </c>
      <c r="D421" s="9" t="s">
        <v>1488</v>
      </c>
      <c r="E421" s="11">
        <v>2017</v>
      </c>
      <c r="F421" s="156" t="str">
        <f>IF(A421="","",IFERROR(INDEX([2]deb_specials!$B:$B,MATCH($A421,[2]deb_specials!$A:$A,0)),"9"&amp;RIGHT(E421,2)&amp;TEXT(RIGHT(A421,4),"000")&amp;"D"))</f>
        <v>9171087D</v>
      </c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3">
      <c r="A422" s="8">
        <v>1088</v>
      </c>
      <c r="B422" s="9" t="s">
        <v>1489</v>
      </c>
      <c r="C422" s="9" t="s">
        <v>1490</v>
      </c>
      <c r="D422" s="9" t="s">
        <v>1491</v>
      </c>
      <c r="E422" s="11">
        <v>2017</v>
      </c>
      <c r="F422" s="156" t="str">
        <f>IF(A422="","",IFERROR(INDEX([2]deb_specials!$B:$B,MATCH($A422,[2]deb_specials!$A:$A,0)),"9"&amp;RIGHT(E422,2)&amp;TEXT(RIGHT(A422,4),"000")&amp;"D"))</f>
        <v>9171088D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3">
      <c r="A423" s="8">
        <v>1089</v>
      </c>
      <c r="B423" s="9" t="s">
        <v>1492</v>
      </c>
      <c r="C423" s="9" t="s">
        <v>1493</v>
      </c>
      <c r="D423" s="14" t="s">
        <v>1494</v>
      </c>
      <c r="E423" s="11">
        <v>2017</v>
      </c>
      <c r="F423" s="156" t="str">
        <f>IF(A423="","",IFERROR(INDEX([2]deb_specials!$B:$B,MATCH($A423,[2]deb_specials!$A:$A,0)),"9"&amp;RIGHT(E423,2)&amp;TEXT(RIGHT(A423,4),"000")&amp;"D"))</f>
        <v>9171089D</v>
      </c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3">
      <c r="A424" s="8">
        <v>1090</v>
      </c>
      <c r="B424" s="9" t="s">
        <v>1495</v>
      </c>
      <c r="C424" s="15"/>
      <c r="D424" s="15"/>
      <c r="E424" s="11">
        <v>2017</v>
      </c>
      <c r="F424" s="156" t="str">
        <f>IF(A424="","",IFERROR(INDEX([2]deb_specials!$B:$B,MATCH($A424,[2]deb_specials!$A:$A,0)),"9"&amp;RIGHT(E424,2)&amp;TEXT(RIGHT(A424,4),"000")&amp;"D"))</f>
        <v>9171090D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3">
      <c r="A425" s="8">
        <v>1091</v>
      </c>
      <c r="B425" s="14" t="s">
        <v>1496</v>
      </c>
      <c r="C425" s="15" t="s">
        <v>1497</v>
      </c>
      <c r="D425" s="16">
        <v>31631165378</v>
      </c>
      <c r="E425" s="11">
        <v>2017</v>
      </c>
      <c r="F425" s="156" t="str">
        <f>IF(A425="","",IFERROR(INDEX([2]deb_specials!$B:$B,MATCH($A425,[2]deb_specials!$A:$A,0)),"9"&amp;RIGHT(E425,2)&amp;TEXT(RIGHT(A425,4),"000")&amp;"D"))</f>
        <v>9171091D</v>
      </c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3">
      <c r="A426" s="17">
        <v>1092</v>
      </c>
      <c r="B426" s="7" t="s">
        <v>1498</v>
      </c>
      <c r="C426" s="15" t="s">
        <v>1499</v>
      </c>
      <c r="D426" s="16">
        <v>31646932318</v>
      </c>
      <c r="E426" s="16">
        <v>2018</v>
      </c>
      <c r="F426" s="18" t="s">
        <v>1500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3">
      <c r="A427" s="17">
        <v>1093</v>
      </c>
      <c r="B427" s="15" t="s">
        <v>1501</v>
      </c>
      <c r="C427" s="15" t="s">
        <v>1502</v>
      </c>
      <c r="D427" s="16">
        <v>31657239795</v>
      </c>
      <c r="E427" s="16">
        <v>2018</v>
      </c>
      <c r="F427" s="19" t="s">
        <v>1503</v>
      </c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3">
      <c r="A428" s="16">
        <v>1094</v>
      </c>
      <c r="B428" s="15" t="s">
        <v>1504</v>
      </c>
      <c r="C428" s="15" t="s">
        <v>1505</v>
      </c>
      <c r="D428" s="16">
        <v>3162130286</v>
      </c>
      <c r="E428" s="16">
        <v>2018</v>
      </c>
      <c r="F428" s="19" t="s">
        <v>1506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3">
      <c r="A429" s="16">
        <v>1095</v>
      </c>
      <c r="B429" s="15" t="s">
        <v>1507</v>
      </c>
      <c r="C429" s="19" t="s">
        <v>1508</v>
      </c>
      <c r="D429" s="15"/>
      <c r="E429" s="16">
        <v>2018</v>
      </c>
      <c r="F429" s="19" t="s">
        <v>1509</v>
      </c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3">
      <c r="A430" s="17">
        <v>1096</v>
      </c>
      <c r="B430" s="7" t="s">
        <v>1510</v>
      </c>
      <c r="C430" s="15" t="s">
        <v>1511</v>
      </c>
      <c r="D430" s="16">
        <v>31682603072</v>
      </c>
      <c r="E430" s="16">
        <v>2018</v>
      </c>
      <c r="F430" s="19" t="s">
        <v>1512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3">
      <c r="A431" s="17">
        <v>1097</v>
      </c>
      <c r="B431" s="7" t="s">
        <v>1513</v>
      </c>
      <c r="C431" s="15" t="s">
        <v>1514</v>
      </c>
      <c r="D431" s="16">
        <v>31620559136</v>
      </c>
      <c r="E431" s="16">
        <v>2018</v>
      </c>
      <c r="F431" s="19" t="s">
        <v>1515</v>
      </c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3">
      <c r="A432" s="17">
        <v>1098</v>
      </c>
      <c r="B432" s="7" t="s">
        <v>1516</v>
      </c>
      <c r="C432" s="15" t="s">
        <v>1517</v>
      </c>
      <c r="D432" s="16">
        <v>31658932902</v>
      </c>
      <c r="E432" s="16">
        <v>2018</v>
      </c>
      <c r="F432" s="19" t="s">
        <v>1518</v>
      </c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3">
      <c r="A433" s="17">
        <v>1100</v>
      </c>
      <c r="B433" s="7" t="s">
        <v>1519</v>
      </c>
      <c r="C433" s="15" t="s">
        <v>1520</v>
      </c>
      <c r="D433" s="16">
        <v>31657339525</v>
      </c>
      <c r="E433" s="16">
        <v>2018</v>
      </c>
      <c r="F433" s="19" t="s">
        <v>1521</v>
      </c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3">
      <c r="A434" s="17">
        <v>1101</v>
      </c>
      <c r="B434" s="7" t="s">
        <v>1522</v>
      </c>
      <c r="C434" s="15" t="s">
        <v>1523</v>
      </c>
      <c r="D434" s="16">
        <v>31631914968</v>
      </c>
      <c r="E434" s="16">
        <v>2018</v>
      </c>
      <c r="F434" s="19" t="s">
        <v>1524</v>
      </c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3">
      <c r="A435" s="17">
        <v>1102</v>
      </c>
      <c r="B435" s="7" t="s">
        <v>1525</v>
      </c>
      <c r="C435" s="15" t="s">
        <v>1526</v>
      </c>
      <c r="D435" s="16">
        <v>31626132269</v>
      </c>
      <c r="E435" s="16">
        <v>2018</v>
      </c>
      <c r="F435" s="19" t="s">
        <v>1527</v>
      </c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3">
      <c r="A436" s="17">
        <v>1103</v>
      </c>
      <c r="B436" s="7" t="s">
        <v>1528</v>
      </c>
      <c r="C436" s="15" t="s">
        <v>1529</v>
      </c>
      <c r="D436" s="16">
        <v>31622069110</v>
      </c>
      <c r="E436" s="16">
        <v>2018</v>
      </c>
      <c r="F436" s="19" t="s">
        <v>1530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3">
      <c r="A437" s="17">
        <v>1104</v>
      </c>
      <c r="B437" s="7" t="s">
        <v>1531</v>
      </c>
      <c r="C437" s="15" t="s">
        <v>1532</v>
      </c>
      <c r="D437" s="16">
        <v>31619025326</v>
      </c>
      <c r="E437" s="16">
        <v>2018</v>
      </c>
      <c r="F437" s="19" t="s">
        <v>1533</v>
      </c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3">
      <c r="A438" s="17">
        <v>1105</v>
      </c>
      <c r="B438" s="7" t="s">
        <v>1534</v>
      </c>
      <c r="C438" s="15" t="s">
        <v>1535</v>
      </c>
      <c r="D438" s="16">
        <v>31653101661</v>
      </c>
      <c r="E438" s="16">
        <v>2018</v>
      </c>
      <c r="F438" s="19" t="s">
        <v>1536</v>
      </c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3">
      <c r="A439" s="17">
        <v>1106</v>
      </c>
      <c r="B439" s="7" t="s">
        <v>1537</v>
      </c>
      <c r="C439" s="15" t="s">
        <v>1538</v>
      </c>
      <c r="D439" s="16">
        <v>31631919462</v>
      </c>
      <c r="E439" s="16">
        <v>2018</v>
      </c>
      <c r="F439" s="19" t="s">
        <v>1539</v>
      </c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3">
      <c r="A440" s="17">
        <v>1107</v>
      </c>
      <c r="B440" s="7" t="s">
        <v>1540</v>
      </c>
      <c r="C440" s="15" t="s">
        <v>1541</v>
      </c>
      <c r="D440" s="16">
        <v>31634005034</v>
      </c>
      <c r="E440" s="16">
        <v>2018</v>
      </c>
      <c r="F440" s="19" t="s">
        <v>1542</v>
      </c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3">
      <c r="A441" s="17">
        <v>1108</v>
      </c>
      <c r="B441" s="7" t="s">
        <v>1543</v>
      </c>
      <c r="C441" s="15" t="s">
        <v>1544</v>
      </c>
      <c r="D441" s="16">
        <v>31626971345</v>
      </c>
      <c r="E441" s="16">
        <v>2018</v>
      </c>
      <c r="F441" s="19" t="s">
        <v>1545</v>
      </c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3">
      <c r="A442" s="17">
        <v>1109</v>
      </c>
      <c r="B442" s="7" t="s">
        <v>1546</v>
      </c>
      <c r="C442" s="15" t="s">
        <v>1547</v>
      </c>
      <c r="D442" s="16">
        <v>31636251556</v>
      </c>
      <c r="E442" s="16">
        <v>2018</v>
      </c>
      <c r="F442" s="19" t="s">
        <v>1548</v>
      </c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3">
      <c r="A443" s="17">
        <v>1110</v>
      </c>
      <c r="B443" s="7" t="s">
        <v>1549</v>
      </c>
      <c r="C443" s="15" t="s">
        <v>1550</v>
      </c>
      <c r="D443" s="16">
        <v>31652087476</v>
      </c>
      <c r="E443" s="16">
        <v>2018</v>
      </c>
      <c r="F443" s="19" t="s">
        <v>1551</v>
      </c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3">
      <c r="A444" s="17">
        <v>1112</v>
      </c>
      <c r="B444" s="7" t="s">
        <v>1552</v>
      </c>
      <c r="C444" s="15" t="s">
        <v>1553</v>
      </c>
      <c r="D444" s="16">
        <v>31638265835</v>
      </c>
      <c r="E444" s="16">
        <v>2018</v>
      </c>
      <c r="F444" s="19" t="s">
        <v>1554</v>
      </c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3">
      <c r="A445" s="17">
        <v>1113</v>
      </c>
      <c r="B445" s="7" t="s">
        <v>1555</v>
      </c>
      <c r="C445" s="15" t="s">
        <v>1556</v>
      </c>
      <c r="D445" s="16">
        <v>31630960929</v>
      </c>
      <c r="E445" s="16">
        <v>2018</v>
      </c>
      <c r="F445" s="19" t="s">
        <v>1557</v>
      </c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3">
      <c r="A446" s="17">
        <v>1114</v>
      </c>
      <c r="B446" s="7" t="s">
        <v>1558</v>
      </c>
      <c r="C446" s="15" t="s">
        <v>1559</v>
      </c>
      <c r="D446" s="16">
        <v>31613013265</v>
      </c>
      <c r="E446" s="16">
        <v>2018</v>
      </c>
      <c r="F446" s="19" t="s">
        <v>1560</v>
      </c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3">
      <c r="A447" s="17">
        <v>1115</v>
      </c>
      <c r="B447" s="7" t="s">
        <v>1561</v>
      </c>
      <c r="C447" s="15" t="s">
        <v>1562</v>
      </c>
      <c r="D447" s="16">
        <v>31613995812</v>
      </c>
      <c r="E447" s="16">
        <v>2018</v>
      </c>
      <c r="F447" s="19" t="s">
        <v>1563</v>
      </c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3">
      <c r="A448" s="17">
        <v>1116</v>
      </c>
      <c r="B448" s="15" t="s">
        <v>1564</v>
      </c>
      <c r="C448" s="15" t="s">
        <v>1565</v>
      </c>
      <c r="D448" s="16">
        <v>3160634685155</v>
      </c>
      <c r="E448" s="16">
        <v>2018</v>
      </c>
      <c r="F448" s="19" t="s">
        <v>1566</v>
      </c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3">
      <c r="A449" s="16">
        <v>1117</v>
      </c>
      <c r="B449" s="15" t="s">
        <v>1567</v>
      </c>
      <c r="C449" s="15" t="s">
        <v>1568</v>
      </c>
      <c r="D449" s="16">
        <v>31625334873</v>
      </c>
      <c r="E449" s="16">
        <v>2018</v>
      </c>
      <c r="F449" s="19" t="s">
        <v>1569</v>
      </c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3">
      <c r="A450" s="16">
        <v>1118</v>
      </c>
      <c r="B450" s="15" t="s">
        <v>1570</v>
      </c>
      <c r="C450" s="19" t="s">
        <v>1571</v>
      </c>
      <c r="D450" s="15"/>
      <c r="E450" s="16">
        <v>2018</v>
      </c>
      <c r="F450" s="19" t="s">
        <v>1572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3">
      <c r="A451" s="17">
        <v>1119</v>
      </c>
      <c r="B451" s="7" t="s">
        <v>1573</v>
      </c>
      <c r="C451" s="15" t="s">
        <v>1574</v>
      </c>
      <c r="D451" s="16">
        <v>31648809540</v>
      </c>
      <c r="E451" s="16">
        <v>2018</v>
      </c>
      <c r="F451" s="19" t="s">
        <v>1575</v>
      </c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3">
      <c r="A452" s="17">
        <v>1120</v>
      </c>
      <c r="B452" s="15" t="s">
        <v>1576</v>
      </c>
      <c r="C452" s="15" t="s">
        <v>1577</v>
      </c>
      <c r="D452" s="16">
        <v>31681587454</v>
      </c>
      <c r="E452" s="16">
        <v>2018</v>
      </c>
      <c r="F452" s="19" t="s">
        <v>1578</v>
      </c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3">
      <c r="A453" s="16">
        <v>1122</v>
      </c>
      <c r="B453" s="15" t="s">
        <v>1579</v>
      </c>
      <c r="C453" s="15" t="s">
        <v>1580</v>
      </c>
      <c r="D453" s="16">
        <v>31637173019</v>
      </c>
      <c r="E453" s="16">
        <v>2018</v>
      </c>
      <c r="F453" s="19" t="s">
        <v>1581</v>
      </c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3">
      <c r="A454" s="16">
        <v>1123</v>
      </c>
      <c r="B454" s="15" t="s">
        <v>1582</v>
      </c>
      <c r="C454" s="19" t="s">
        <v>1583</v>
      </c>
      <c r="D454" s="15"/>
      <c r="E454" s="16">
        <v>2018</v>
      </c>
      <c r="F454" s="19" t="s">
        <v>1584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3">
      <c r="A455" s="17">
        <v>1124</v>
      </c>
      <c r="B455" s="7" t="s">
        <v>1585</v>
      </c>
      <c r="C455" s="15" t="s">
        <v>1586</v>
      </c>
      <c r="D455" s="16">
        <v>31613492778</v>
      </c>
      <c r="E455" s="16">
        <v>2018</v>
      </c>
      <c r="F455" s="19" t="s">
        <v>1587</v>
      </c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3">
      <c r="A456" s="17">
        <v>1125</v>
      </c>
      <c r="B456" s="7" t="s">
        <v>1588</v>
      </c>
      <c r="C456" s="15" t="s">
        <v>1589</v>
      </c>
      <c r="D456" s="16">
        <v>31648308731</v>
      </c>
      <c r="E456" s="16">
        <v>2018</v>
      </c>
      <c r="F456" s="19" t="s">
        <v>1590</v>
      </c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3">
      <c r="A457" s="17">
        <v>1126</v>
      </c>
      <c r="B457" s="7" t="s">
        <v>1591</v>
      </c>
      <c r="C457" s="15" t="s">
        <v>1592</v>
      </c>
      <c r="D457" s="16">
        <v>31620968944</v>
      </c>
      <c r="E457" s="16">
        <v>2018</v>
      </c>
      <c r="F457" s="19" t="s">
        <v>1593</v>
      </c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3">
      <c r="A458" s="17">
        <v>1127</v>
      </c>
      <c r="B458" s="7" t="s">
        <v>1594</v>
      </c>
      <c r="C458" s="15" t="s">
        <v>1595</v>
      </c>
      <c r="D458" s="16">
        <v>31629762325</v>
      </c>
      <c r="E458" s="16">
        <v>2018</v>
      </c>
      <c r="F458" s="19" t="s">
        <v>1596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3">
      <c r="A459" s="17">
        <v>1128</v>
      </c>
      <c r="B459" s="7" t="s">
        <v>1597</v>
      </c>
      <c r="C459" s="15" t="s">
        <v>1598</v>
      </c>
      <c r="D459" s="16">
        <v>31629899442</v>
      </c>
      <c r="E459" s="16">
        <v>2018</v>
      </c>
      <c r="F459" s="19" t="s">
        <v>1599</v>
      </c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3">
      <c r="A460" s="17">
        <v>1129</v>
      </c>
      <c r="B460" s="7" t="s">
        <v>1600</v>
      </c>
      <c r="C460" s="15" t="s">
        <v>1601</v>
      </c>
      <c r="D460" s="16">
        <v>31634252652</v>
      </c>
      <c r="E460" s="16">
        <v>2018</v>
      </c>
      <c r="F460" s="19" t="s">
        <v>1602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3">
      <c r="A461" s="17">
        <v>1130</v>
      </c>
      <c r="B461" s="7" t="s">
        <v>1603</v>
      </c>
      <c r="C461" s="15" t="s">
        <v>1604</v>
      </c>
      <c r="D461" s="16">
        <v>31621645470</v>
      </c>
      <c r="E461" s="16">
        <v>2018</v>
      </c>
      <c r="F461" s="19" t="s">
        <v>1605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3">
      <c r="A462" s="17">
        <v>1131</v>
      </c>
      <c r="B462" s="7" t="s">
        <v>1606</v>
      </c>
      <c r="C462" s="15" t="s">
        <v>1607</v>
      </c>
      <c r="D462" s="16">
        <v>31621926850</v>
      </c>
      <c r="E462" s="16">
        <v>2018</v>
      </c>
      <c r="F462" s="19" t="s">
        <v>1608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3">
      <c r="A463" s="17">
        <v>1132</v>
      </c>
      <c r="B463" s="7" t="s">
        <v>1609</v>
      </c>
      <c r="C463" s="15" t="s">
        <v>1610</v>
      </c>
      <c r="D463" s="16">
        <v>31639176884</v>
      </c>
      <c r="E463" s="16">
        <v>2018</v>
      </c>
      <c r="F463" s="19" t="s">
        <v>1611</v>
      </c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3">
      <c r="A464" s="17">
        <v>1133</v>
      </c>
      <c r="B464" s="7" t="s">
        <v>1612</v>
      </c>
      <c r="C464" s="15" t="s">
        <v>1613</v>
      </c>
      <c r="D464" s="16">
        <v>31630395627</v>
      </c>
      <c r="E464" s="16">
        <v>2018</v>
      </c>
      <c r="F464" s="19" t="s">
        <v>1614</v>
      </c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3">
      <c r="A465" s="17">
        <v>1134</v>
      </c>
      <c r="B465" s="15" t="s">
        <v>1615</v>
      </c>
      <c r="C465" s="15" t="s">
        <v>1616</v>
      </c>
      <c r="D465" s="16">
        <v>31624132793</v>
      </c>
      <c r="E465" s="16">
        <v>2018</v>
      </c>
      <c r="F465" s="19" t="s">
        <v>1617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3">
      <c r="A466" s="16">
        <v>1135</v>
      </c>
      <c r="B466" s="15" t="s">
        <v>1618</v>
      </c>
      <c r="C466" s="15" t="s">
        <v>1619</v>
      </c>
      <c r="D466" s="16">
        <v>31648625141</v>
      </c>
      <c r="E466" s="16">
        <v>2018</v>
      </c>
      <c r="F466" s="19" t="s">
        <v>1620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3">
      <c r="A467" s="16">
        <v>1136</v>
      </c>
      <c r="B467" s="15" t="s">
        <v>1621</v>
      </c>
      <c r="C467" s="19" t="s">
        <v>1622</v>
      </c>
      <c r="D467" s="15"/>
      <c r="E467" s="16">
        <v>2018</v>
      </c>
      <c r="F467" s="15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3">
      <c r="A468" s="17">
        <v>1137</v>
      </c>
      <c r="B468" s="7" t="s">
        <v>1623</v>
      </c>
      <c r="C468" s="15" t="s">
        <v>1624</v>
      </c>
      <c r="D468" s="16">
        <v>31653873583</v>
      </c>
      <c r="E468" s="16">
        <v>2018</v>
      </c>
      <c r="F468" s="19" t="s">
        <v>1625</v>
      </c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3">
      <c r="A469" s="17">
        <v>1138</v>
      </c>
      <c r="B469" s="7" t="s">
        <v>1626</v>
      </c>
      <c r="C469" s="15" t="s">
        <v>1627</v>
      </c>
      <c r="D469" s="16">
        <v>31636550481</v>
      </c>
      <c r="E469" s="16">
        <v>2018</v>
      </c>
      <c r="F469" s="19" t="s">
        <v>1628</v>
      </c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3">
      <c r="A470" s="17">
        <v>1139</v>
      </c>
      <c r="B470" s="7" t="s">
        <v>1629</v>
      </c>
      <c r="C470" s="15" t="s">
        <v>1630</v>
      </c>
      <c r="D470" s="16">
        <v>31636326117</v>
      </c>
      <c r="E470" s="16">
        <v>2018</v>
      </c>
      <c r="F470" s="19" t="s">
        <v>1631</v>
      </c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3">
      <c r="A471" s="17">
        <v>1140</v>
      </c>
      <c r="B471" s="7" t="s">
        <v>1632</v>
      </c>
      <c r="C471" s="15" t="s">
        <v>1633</v>
      </c>
      <c r="D471" s="16">
        <v>31647323888</v>
      </c>
      <c r="E471" s="16">
        <v>2018</v>
      </c>
      <c r="F471" s="19" t="s">
        <v>1634</v>
      </c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3">
      <c r="A472" s="17">
        <v>1141</v>
      </c>
      <c r="B472" s="7" t="s">
        <v>1635</v>
      </c>
      <c r="C472" s="15" t="s">
        <v>1636</v>
      </c>
      <c r="D472" s="16">
        <v>31682002588</v>
      </c>
      <c r="E472" s="16">
        <v>2018</v>
      </c>
      <c r="F472" s="19" t="s">
        <v>1637</v>
      </c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3">
      <c r="A473" s="17">
        <v>1142</v>
      </c>
      <c r="B473" s="7" t="s">
        <v>1638</v>
      </c>
      <c r="C473" s="15" t="s">
        <v>1639</v>
      </c>
      <c r="D473" s="16">
        <v>31640833415</v>
      </c>
      <c r="E473" s="16">
        <v>2018</v>
      </c>
      <c r="F473" s="19" t="s">
        <v>1640</v>
      </c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3">
      <c r="A474" s="17">
        <v>1143</v>
      </c>
      <c r="B474" s="7" t="s">
        <v>1641</v>
      </c>
      <c r="C474" s="15" t="s">
        <v>1642</v>
      </c>
      <c r="D474" s="16">
        <v>31642127081</v>
      </c>
      <c r="E474" s="16">
        <v>2018</v>
      </c>
      <c r="F474" s="19" t="s">
        <v>1643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3">
      <c r="A475" s="17">
        <v>1144</v>
      </c>
      <c r="B475" s="7" t="s">
        <v>1644</v>
      </c>
      <c r="C475" s="15" t="s">
        <v>1645</v>
      </c>
      <c r="D475" s="16">
        <v>31683975288</v>
      </c>
      <c r="E475" s="16">
        <v>2018</v>
      </c>
      <c r="F475" s="19" t="s">
        <v>1646</v>
      </c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3">
      <c r="A476" s="17">
        <v>1145</v>
      </c>
      <c r="B476" s="7" t="s">
        <v>1647</v>
      </c>
      <c r="C476" s="15" t="s">
        <v>1648</v>
      </c>
      <c r="D476" s="16">
        <v>31619985038</v>
      </c>
      <c r="E476" s="16">
        <v>2018</v>
      </c>
      <c r="F476" s="19" t="s">
        <v>1649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3">
      <c r="A477" s="17">
        <v>1146</v>
      </c>
      <c r="B477" s="7" t="s">
        <v>1650</v>
      </c>
      <c r="C477" s="15" t="s">
        <v>1651</v>
      </c>
      <c r="D477" s="16">
        <v>31616818762</v>
      </c>
      <c r="E477" s="16">
        <v>2019</v>
      </c>
      <c r="F477" s="19" t="s">
        <v>1652</v>
      </c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3">
      <c r="A478" s="17">
        <v>1147</v>
      </c>
      <c r="B478" s="7" t="s">
        <v>1653</v>
      </c>
      <c r="C478" s="15" t="s">
        <v>1654</v>
      </c>
      <c r="D478" s="16">
        <v>31646795870</v>
      </c>
      <c r="E478" s="16">
        <v>2019</v>
      </c>
      <c r="F478" s="19" t="s">
        <v>1655</v>
      </c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3">
      <c r="A479" s="17">
        <v>1148</v>
      </c>
      <c r="B479" s="7" t="s">
        <v>1656</v>
      </c>
      <c r="C479" s="15" t="s">
        <v>1657</v>
      </c>
      <c r="D479" s="16">
        <v>31628273681</v>
      </c>
      <c r="E479" s="16">
        <v>2019</v>
      </c>
      <c r="F479" s="19" t="s">
        <v>1658</v>
      </c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3">
      <c r="A480" s="17">
        <v>1149</v>
      </c>
      <c r="B480" s="15" t="s">
        <v>1659</v>
      </c>
      <c r="C480" s="20" t="s">
        <v>1660</v>
      </c>
      <c r="D480" s="16">
        <v>31612465656</v>
      </c>
      <c r="E480" s="16">
        <v>2019</v>
      </c>
      <c r="F480" s="19" t="s">
        <v>1661</v>
      </c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3">
      <c r="A481" s="17">
        <v>1150</v>
      </c>
      <c r="B481" s="15" t="s">
        <v>1662</v>
      </c>
      <c r="C481" s="20" t="s">
        <v>1663</v>
      </c>
      <c r="D481" s="16">
        <v>31613995841</v>
      </c>
      <c r="E481" s="16">
        <v>2019</v>
      </c>
      <c r="F481" s="19" t="s">
        <v>1664</v>
      </c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3">
      <c r="A482" s="17">
        <v>1151</v>
      </c>
      <c r="B482" s="15" t="s">
        <v>1665</v>
      </c>
      <c r="C482" s="20" t="s">
        <v>1666</v>
      </c>
      <c r="D482" s="16">
        <v>31631517364</v>
      </c>
      <c r="E482" s="16">
        <v>2019</v>
      </c>
      <c r="F482" s="19" t="s">
        <v>1667</v>
      </c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3">
      <c r="A483" s="17">
        <v>1152</v>
      </c>
      <c r="B483" s="15" t="s">
        <v>1668</v>
      </c>
      <c r="C483" s="20" t="s">
        <v>1669</v>
      </c>
      <c r="D483" s="16">
        <v>31652430971</v>
      </c>
      <c r="E483" s="16">
        <v>2019</v>
      </c>
      <c r="F483" s="19" t="s">
        <v>1670</v>
      </c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3">
      <c r="A484" s="17">
        <v>1153</v>
      </c>
      <c r="B484" s="15" t="s">
        <v>1671</v>
      </c>
      <c r="C484" s="20" t="s">
        <v>1672</v>
      </c>
      <c r="D484" s="16">
        <v>31618903671</v>
      </c>
      <c r="E484" s="16">
        <v>2019</v>
      </c>
      <c r="F484" s="19" t="s">
        <v>1673</v>
      </c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3">
      <c r="A485" s="17">
        <v>1155</v>
      </c>
      <c r="B485" s="15" t="s">
        <v>1674</v>
      </c>
      <c r="C485" s="20" t="s">
        <v>1675</v>
      </c>
      <c r="D485" s="16">
        <v>31624461359</v>
      </c>
      <c r="E485" s="16">
        <v>2019</v>
      </c>
      <c r="F485" s="19" t="s">
        <v>1676</v>
      </c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3">
      <c r="A486" s="17">
        <v>1156</v>
      </c>
      <c r="B486" s="15" t="s">
        <v>1677</v>
      </c>
      <c r="C486" s="20" t="s">
        <v>1678</v>
      </c>
      <c r="D486" s="16">
        <v>31642561283</v>
      </c>
      <c r="E486" s="16">
        <v>2019</v>
      </c>
      <c r="F486" s="19" t="s">
        <v>1679</v>
      </c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3">
      <c r="A487" s="17">
        <v>1157</v>
      </c>
      <c r="B487" s="15" t="s">
        <v>1680</v>
      </c>
      <c r="C487" s="20" t="s">
        <v>1681</v>
      </c>
      <c r="D487" s="16">
        <v>31623263141</v>
      </c>
      <c r="E487" s="16">
        <v>2019</v>
      </c>
      <c r="F487" s="19" t="s">
        <v>1682</v>
      </c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3">
      <c r="A488" s="17">
        <v>1158</v>
      </c>
      <c r="B488" s="15" t="s">
        <v>1683</v>
      </c>
      <c r="C488" s="20" t="s">
        <v>1684</v>
      </c>
      <c r="D488" s="16">
        <v>31637654028</v>
      </c>
      <c r="E488" s="16">
        <v>2019</v>
      </c>
      <c r="F488" s="19" t="s">
        <v>1685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3">
      <c r="A489" s="17">
        <v>1159</v>
      </c>
      <c r="B489" s="15" t="s">
        <v>1686</v>
      </c>
      <c r="C489" s="20" t="s">
        <v>1687</v>
      </c>
      <c r="D489" s="16">
        <v>31655874075</v>
      </c>
      <c r="E489" s="16">
        <v>2019</v>
      </c>
      <c r="F489" s="19" t="s">
        <v>1688</v>
      </c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3">
      <c r="A490" s="17">
        <v>1160</v>
      </c>
      <c r="B490" s="15" t="s">
        <v>1689</v>
      </c>
      <c r="C490" s="20" t="s">
        <v>1690</v>
      </c>
      <c r="D490" s="16">
        <v>31639278393</v>
      </c>
      <c r="E490" s="16">
        <v>2019</v>
      </c>
      <c r="F490" s="19" t="s">
        <v>1691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3">
      <c r="A491" s="17">
        <v>1162</v>
      </c>
      <c r="B491" s="15" t="s">
        <v>1692</v>
      </c>
      <c r="C491" s="20"/>
      <c r="D491" s="15"/>
      <c r="E491" s="16">
        <v>2019</v>
      </c>
      <c r="F491" s="19" t="s">
        <v>1693</v>
      </c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3">
      <c r="A492" s="17">
        <v>1165</v>
      </c>
      <c r="B492" s="15" t="s">
        <v>1694</v>
      </c>
      <c r="C492" s="20"/>
      <c r="D492" s="15"/>
      <c r="E492" s="16">
        <v>2019</v>
      </c>
      <c r="F492" s="19" t="s">
        <v>1695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3">
      <c r="A493" s="17">
        <v>1166</v>
      </c>
      <c r="B493" s="15" t="s">
        <v>1696</v>
      </c>
      <c r="C493" s="20"/>
      <c r="D493" s="15"/>
      <c r="E493" s="16">
        <v>2019</v>
      </c>
      <c r="F493" s="19" t="s">
        <v>1697</v>
      </c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3">
      <c r="A494" s="17">
        <v>1167</v>
      </c>
      <c r="B494" s="15" t="s">
        <v>1698</v>
      </c>
      <c r="C494" s="20" t="s">
        <v>1699</v>
      </c>
      <c r="D494" s="16">
        <v>31623043510</v>
      </c>
      <c r="E494" s="16">
        <v>2019</v>
      </c>
      <c r="F494" s="19" t="s">
        <v>1700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3">
      <c r="A495" s="17">
        <v>1168</v>
      </c>
      <c r="B495" s="15" t="s">
        <v>1701</v>
      </c>
      <c r="C495" s="20" t="s">
        <v>1702</v>
      </c>
      <c r="D495" s="16">
        <v>31613331955</v>
      </c>
      <c r="E495" s="16">
        <v>2019</v>
      </c>
      <c r="F495" s="19" t="s">
        <v>1703</v>
      </c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3">
      <c r="A496" s="16">
        <v>1169</v>
      </c>
      <c r="B496" s="15" t="s">
        <v>1704</v>
      </c>
      <c r="C496" s="20" t="s">
        <v>1705</v>
      </c>
      <c r="D496" s="15" t="s">
        <v>1706</v>
      </c>
      <c r="E496" s="16">
        <v>2019</v>
      </c>
      <c r="F496" s="19" t="s">
        <v>1707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3">
      <c r="A497" s="17">
        <v>1170</v>
      </c>
      <c r="B497" s="15" t="s">
        <v>1708</v>
      </c>
      <c r="C497" s="20" t="s">
        <v>1709</v>
      </c>
      <c r="D497" s="16">
        <v>31630022925</v>
      </c>
      <c r="E497" s="16">
        <v>2019</v>
      </c>
      <c r="F497" s="19" t="s">
        <v>1710</v>
      </c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3">
      <c r="A498" s="17">
        <v>1171</v>
      </c>
      <c r="B498" s="15" t="s">
        <v>1711</v>
      </c>
      <c r="C498" s="20"/>
      <c r="D498" s="15"/>
      <c r="E498" s="16">
        <v>2019</v>
      </c>
      <c r="F498" s="19" t="s">
        <v>1712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3">
      <c r="A499" s="17">
        <v>1172</v>
      </c>
      <c r="B499" s="15" t="s">
        <v>1713</v>
      </c>
      <c r="C499" s="20" t="s">
        <v>1714</v>
      </c>
      <c r="D499" s="16">
        <v>31631360355</v>
      </c>
      <c r="E499" s="16">
        <v>2019</v>
      </c>
      <c r="F499" s="19" t="s">
        <v>1715</v>
      </c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3">
      <c r="A500" s="17">
        <v>1173</v>
      </c>
      <c r="B500" s="15" t="s">
        <v>1716</v>
      </c>
      <c r="C500" s="20" t="s">
        <v>1717</v>
      </c>
      <c r="D500" s="16">
        <v>31639593647</v>
      </c>
      <c r="E500" s="16">
        <v>2019</v>
      </c>
      <c r="F500" s="19" t="s">
        <v>1718</v>
      </c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3">
      <c r="A501" s="17">
        <v>1174</v>
      </c>
      <c r="B501" s="15" t="s">
        <v>1719</v>
      </c>
      <c r="C501" s="20" t="s">
        <v>1720</v>
      </c>
      <c r="D501" s="16">
        <v>31610075546</v>
      </c>
      <c r="E501" s="16">
        <v>2019</v>
      </c>
      <c r="F501" s="19" t="s">
        <v>1721</v>
      </c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3">
      <c r="A502" s="17">
        <v>1175</v>
      </c>
      <c r="B502" s="15" t="s">
        <v>1722</v>
      </c>
      <c r="C502" s="20"/>
      <c r="D502" s="15"/>
      <c r="E502" s="16">
        <v>2019</v>
      </c>
      <c r="F502" s="19" t="s">
        <v>1723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3">
      <c r="A503" s="17">
        <v>1176</v>
      </c>
      <c r="B503" s="15" t="s">
        <v>1724</v>
      </c>
      <c r="C503" s="20"/>
      <c r="D503" s="15"/>
      <c r="E503" s="16">
        <v>2019</v>
      </c>
      <c r="F503" s="19" t="s">
        <v>1725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3">
      <c r="A504" s="17">
        <v>1177</v>
      </c>
      <c r="B504" s="15" t="s">
        <v>1726</v>
      </c>
      <c r="C504" s="20" t="s">
        <v>1727</v>
      </c>
      <c r="D504" s="16">
        <v>31621421520</v>
      </c>
      <c r="E504" s="16">
        <v>2019</v>
      </c>
      <c r="F504" s="19" t="s">
        <v>1728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3">
      <c r="A505" s="17">
        <v>1178</v>
      </c>
      <c r="B505" s="15" t="s">
        <v>1729</v>
      </c>
      <c r="C505" s="20" t="s">
        <v>1730</v>
      </c>
      <c r="D505" s="16">
        <v>31620478665</v>
      </c>
      <c r="E505" s="16">
        <v>2019</v>
      </c>
      <c r="F505" s="19" t="s">
        <v>1731</v>
      </c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3">
      <c r="A506" s="17">
        <v>1179</v>
      </c>
      <c r="B506" s="15" t="s">
        <v>1732</v>
      </c>
      <c r="C506" s="20" t="s">
        <v>1733</v>
      </c>
      <c r="D506" s="16">
        <v>31655083911</v>
      </c>
      <c r="E506" s="16">
        <v>2019</v>
      </c>
      <c r="F506" s="19" t="s">
        <v>1734</v>
      </c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3">
      <c r="A507" s="16">
        <v>1181</v>
      </c>
      <c r="B507" s="15" t="s">
        <v>1735</v>
      </c>
      <c r="C507" s="20" t="s">
        <v>1736</v>
      </c>
      <c r="D507" s="15" t="s">
        <v>1737</v>
      </c>
      <c r="E507" s="16">
        <v>2019</v>
      </c>
      <c r="F507" s="19" t="s">
        <v>1738</v>
      </c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3">
      <c r="A508" s="17">
        <v>1182</v>
      </c>
      <c r="B508" s="15" t="s">
        <v>1739</v>
      </c>
      <c r="C508" s="20" t="s">
        <v>1740</v>
      </c>
      <c r="D508" s="16">
        <v>31634334030</v>
      </c>
      <c r="E508" s="16">
        <v>2019</v>
      </c>
      <c r="F508" s="19" t="s">
        <v>1741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3">
      <c r="A509" s="17">
        <v>1184</v>
      </c>
      <c r="B509" s="15" t="s">
        <v>1742</v>
      </c>
      <c r="C509" s="20"/>
      <c r="D509" s="15"/>
      <c r="E509" s="16">
        <v>2019</v>
      </c>
      <c r="F509" s="19" t="s">
        <v>1743</v>
      </c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3">
      <c r="A510" s="16">
        <v>1185</v>
      </c>
      <c r="B510" s="15" t="s">
        <v>1744</v>
      </c>
      <c r="C510" s="21" t="s">
        <v>1745</v>
      </c>
      <c r="D510" s="15"/>
      <c r="E510" s="16">
        <v>2019</v>
      </c>
      <c r="F510" s="19" t="s">
        <v>1746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3">
      <c r="A511" s="17">
        <v>1186</v>
      </c>
      <c r="B511" s="15" t="s">
        <v>1747</v>
      </c>
      <c r="C511" s="20" t="s">
        <v>1748</v>
      </c>
      <c r="D511" s="16">
        <v>31642902402</v>
      </c>
      <c r="E511" s="16">
        <v>2019</v>
      </c>
      <c r="F511" s="19" t="s">
        <v>1749</v>
      </c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3">
      <c r="A512" s="17">
        <v>1187</v>
      </c>
      <c r="B512" s="15" t="s">
        <v>1750</v>
      </c>
      <c r="C512" s="20" t="s">
        <v>1751</v>
      </c>
      <c r="D512" s="16">
        <v>31621939797</v>
      </c>
      <c r="E512" s="16">
        <v>2019</v>
      </c>
      <c r="F512" s="19" t="s">
        <v>1752</v>
      </c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3">
      <c r="A513" s="17">
        <v>1188</v>
      </c>
      <c r="B513" s="15" t="s">
        <v>1753</v>
      </c>
      <c r="C513" s="20" t="s">
        <v>1754</v>
      </c>
      <c r="D513" s="16">
        <v>31632020524</v>
      </c>
      <c r="E513" s="16">
        <v>2019</v>
      </c>
      <c r="F513" s="19" t="s">
        <v>1755</v>
      </c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3">
      <c r="A514" s="17">
        <v>1189</v>
      </c>
      <c r="B514" s="15" t="s">
        <v>1756</v>
      </c>
      <c r="C514" s="20" t="s">
        <v>1757</v>
      </c>
      <c r="D514" s="16">
        <v>31683614104</v>
      </c>
      <c r="E514" s="16">
        <v>2019</v>
      </c>
      <c r="F514" s="19" t="s">
        <v>1758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3">
      <c r="A515" s="17">
        <v>1190</v>
      </c>
      <c r="B515" s="15" t="s">
        <v>1759</v>
      </c>
      <c r="C515" s="20" t="s">
        <v>1760</v>
      </c>
      <c r="D515" s="16">
        <v>31611042986</v>
      </c>
      <c r="E515" s="16">
        <v>2019</v>
      </c>
      <c r="F515" s="19" t="s">
        <v>1761</v>
      </c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3">
      <c r="A516" s="17">
        <v>1191</v>
      </c>
      <c r="B516" s="15" t="s">
        <v>1762</v>
      </c>
      <c r="C516" s="20" t="s">
        <v>1763</v>
      </c>
      <c r="D516" s="16">
        <v>31640256246</v>
      </c>
      <c r="E516" s="16">
        <v>2019</v>
      </c>
      <c r="F516" s="19" t="s">
        <v>1764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3">
      <c r="A517" s="17">
        <v>1192</v>
      </c>
      <c r="B517" s="15" t="s">
        <v>1765</v>
      </c>
      <c r="C517" s="20" t="s">
        <v>1766</v>
      </c>
      <c r="D517" s="16">
        <v>31634024129</v>
      </c>
      <c r="E517" s="16">
        <v>2019</v>
      </c>
      <c r="F517" s="19" t="s">
        <v>1767</v>
      </c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3">
      <c r="A518" s="17">
        <v>1193</v>
      </c>
      <c r="B518" s="15" t="s">
        <v>1768</v>
      </c>
      <c r="C518" s="20"/>
      <c r="D518" s="15"/>
      <c r="E518" s="16">
        <v>2019</v>
      </c>
      <c r="F518" s="19" t="s">
        <v>1769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3">
      <c r="A519" s="17">
        <v>1194</v>
      </c>
      <c r="B519" s="15" t="s">
        <v>1770</v>
      </c>
      <c r="C519" s="20"/>
      <c r="D519" s="15"/>
      <c r="E519" s="16">
        <v>2019</v>
      </c>
      <c r="F519" s="19" t="s">
        <v>1771</v>
      </c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3">
      <c r="A520" s="17">
        <v>1195</v>
      </c>
      <c r="B520" s="15" t="s">
        <v>1772</v>
      </c>
      <c r="C520" s="20" t="s">
        <v>1773</v>
      </c>
      <c r="D520" s="16">
        <v>31640054694</v>
      </c>
      <c r="E520" s="16">
        <v>2019</v>
      </c>
      <c r="F520" s="19" t="s">
        <v>1774</v>
      </c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3">
      <c r="A521" s="17">
        <v>1196</v>
      </c>
      <c r="B521" s="15" t="s">
        <v>1775</v>
      </c>
      <c r="C521" s="20"/>
      <c r="D521" s="15"/>
      <c r="E521" s="16">
        <v>2019</v>
      </c>
      <c r="F521" s="19" t="s">
        <v>1776</v>
      </c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3">
      <c r="A522" s="17">
        <v>1197</v>
      </c>
      <c r="B522" s="15" t="s">
        <v>1777</v>
      </c>
      <c r="C522" s="20"/>
      <c r="D522" s="15"/>
      <c r="E522" s="16">
        <v>2019</v>
      </c>
      <c r="F522" s="19" t="s">
        <v>1778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3">
      <c r="A523" s="17">
        <v>1198</v>
      </c>
      <c r="B523" s="15" t="s">
        <v>1779</v>
      </c>
      <c r="C523" s="20" t="s">
        <v>1780</v>
      </c>
      <c r="D523" s="16">
        <v>31612394163</v>
      </c>
      <c r="E523" s="16">
        <v>2019</v>
      </c>
      <c r="F523" s="19" t="s">
        <v>1781</v>
      </c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3">
      <c r="A524" s="17">
        <v>1199</v>
      </c>
      <c r="B524" s="15" t="s">
        <v>1782</v>
      </c>
      <c r="C524" s="20"/>
      <c r="D524" s="15"/>
      <c r="E524" s="16">
        <v>2019</v>
      </c>
      <c r="F524" s="19" t="s">
        <v>1783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3">
      <c r="A525" s="17">
        <v>1200</v>
      </c>
      <c r="B525" s="15" t="s">
        <v>1784</v>
      </c>
      <c r="C525" s="20" t="s">
        <v>1785</v>
      </c>
      <c r="D525" s="16">
        <v>31615875103</v>
      </c>
      <c r="E525" s="16">
        <v>2019</v>
      </c>
      <c r="F525" s="19" t="s">
        <v>1786</v>
      </c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3">
      <c r="A526" s="17">
        <v>1201</v>
      </c>
      <c r="B526" s="15" t="s">
        <v>1787</v>
      </c>
      <c r="C526" s="20" t="s">
        <v>1788</v>
      </c>
      <c r="D526" s="16">
        <v>31615233824</v>
      </c>
      <c r="E526" s="16">
        <v>2019</v>
      </c>
      <c r="F526" s="19" t="s">
        <v>1789</v>
      </c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3">
      <c r="A527" s="17">
        <v>1202</v>
      </c>
      <c r="B527" s="15" t="s">
        <v>1790</v>
      </c>
      <c r="C527" s="20"/>
      <c r="D527" s="15"/>
      <c r="E527" s="16">
        <v>2019</v>
      </c>
      <c r="F527" s="19" t="s">
        <v>1791</v>
      </c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3">
      <c r="A528" s="17">
        <v>1203</v>
      </c>
      <c r="B528" s="15" t="s">
        <v>1792</v>
      </c>
      <c r="C528" s="20" t="s">
        <v>1793</v>
      </c>
      <c r="D528" s="16">
        <v>31640619210</v>
      </c>
      <c r="E528" s="16">
        <v>2019</v>
      </c>
      <c r="F528" s="19" t="s">
        <v>1794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3">
      <c r="A529" s="17">
        <v>1204</v>
      </c>
      <c r="B529" s="15" t="s">
        <v>1795</v>
      </c>
      <c r="C529" s="20"/>
      <c r="D529" s="15"/>
      <c r="E529" s="16">
        <v>2019</v>
      </c>
      <c r="F529" s="19" t="s">
        <v>1796</v>
      </c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3">
      <c r="A530" s="17">
        <v>1205</v>
      </c>
      <c r="B530" s="15" t="s">
        <v>1797</v>
      </c>
      <c r="C530" s="20" t="s">
        <v>1798</v>
      </c>
      <c r="D530" s="16">
        <v>31619911910</v>
      </c>
      <c r="E530" s="16">
        <v>2019</v>
      </c>
      <c r="F530" s="19" t="s">
        <v>1799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3">
      <c r="A531" s="17">
        <v>1206</v>
      </c>
      <c r="B531" s="15" t="s">
        <v>1800</v>
      </c>
      <c r="C531" s="20" t="s">
        <v>1801</v>
      </c>
      <c r="D531" s="16">
        <v>31619474136</v>
      </c>
      <c r="E531" s="16">
        <v>2019</v>
      </c>
      <c r="F531" s="19" t="s">
        <v>1802</v>
      </c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3">
      <c r="A532" s="17">
        <v>1207</v>
      </c>
      <c r="B532" s="15" t="s">
        <v>1803</v>
      </c>
      <c r="C532" s="20" t="s">
        <v>1804</v>
      </c>
      <c r="D532" s="16">
        <v>31610152484</v>
      </c>
      <c r="E532" s="16">
        <v>2019</v>
      </c>
      <c r="F532" s="19" t="s">
        <v>1805</v>
      </c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3">
      <c r="A533" s="17">
        <v>1208</v>
      </c>
      <c r="B533" s="15" t="s">
        <v>1806</v>
      </c>
      <c r="C533" s="20"/>
      <c r="D533" s="15"/>
      <c r="E533" s="16">
        <v>2019</v>
      </c>
      <c r="F533" s="19" t="s">
        <v>1807</v>
      </c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3">
      <c r="A534" s="17">
        <v>1209</v>
      </c>
      <c r="B534" s="15" t="s">
        <v>1808</v>
      </c>
      <c r="C534" s="20" t="s">
        <v>1809</v>
      </c>
      <c r="D534" s="16">
        <v>31641166131</v>
      </c>
      <c r="E534" s="16">
        <v>2019</v>
      </c>
      <c r="F534" s="19" t="s">
        <v>1810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3">
      <c r="A535" s="17">
        <v>1210</v>
      </c>
      <c r="B535" s="15" t="s">
        <v>1811</v>
      </c>
      <c r="C535" s="20" t="s">
        <v>1812</v>
      </c>
      <c r="D535" s="16">
        <v>31615392184</v>
      </c>
      <c r="E535" s="16">
        <v>2019</v>
      </c>
      <c r="F535" s="19" t="s">
        <v>1813</v>
      </c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3">
      <c r="A536" s="17">
        <v>1211</v>
      </c>
      <c r="B536" s="15" t="s">
        <v>1814</v>
      </c>
      <c r="C536" s="20" t="s">
        <v>1815</v>
      </c>
      <c r="D536" s="16">
        <v>31622514113</v>
      </c>
      <c r="E536" s="16">
        <v>2019</v>
      </c>
      <c r="F536" s="19" t="s">
        <v>1816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3">
      <c r="A537" s="17">
        <v>1212</v>
      </c>
      <c r="B537" s="15" t="s">
        <v>1817</v>
      </c>
      <c r="C537" s="20"/>
      <c r="D537" s="15"/>
      <c r="E537" s="16">
        <v>2019</v>
      </c>
      <c r="F537" s="19" t="s">
        <v>1818</v>
      </c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3">
      <c r="A538" s="16">
        <v>1213</v>
      </c>
      <c r="B538" s="15" t="s">
        <v>1819</v>
      </c>
      <c r="C538" s="20" t="s">
        <v>1820</v>
      </c>
      <c r="D538" s="16">
        <v>31658925798</v>
      </c>
      <c r="E538" s="16">
        <v>2019</v>
      </c>
      <c r="F538" s="19" t="s">
        <v>1821</v>
      </c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3">
      <c r="A539" s="22">
        <v>1214</v>
      </c>
      <c r="B539" s="20" t="s">
        <v>1822</v>
      </c>
      <c r="C539" s="20" t="s">
        <v>1823</v>
      </c>
      <c r="D539" s="22">
        <v>622256646</v>
      </c>
      <c r="E539" s="22">
        <v>2020</v>
      </c>
      <c r="F539" s="21" t="s">
        <v>1824</v>
      </c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3">
      <c r="A540" s="22">
        <v>1215</v>
      </c>
      <c r="B540" s="20" t="s">
        <v>1825</v>
      </c>
      <c r="C540" s="20" t="s">
        <v>1826</v>
      </c>
      <c r="D540" s="22">
        <v>31621976196</v>
      </c>
      <c r="E540" s="22">
        <v>2020</v>
      </c>
      <c r="F540" s="21" t="s">
        <v>1827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3">
      <c r="A541" s="22">
        <v>1216</v>
      </c>
      <c r="B541" s="20" t="s">
        <v>1828</v>
      </c>
      <c r="C541" s="20" t="s">
        <v>1829</v>
      </c>
      <c r="D541" s="22">
        <v>657098754</v>
      </c>
      <c r="E541" s="22">
        <v>2020</v>
      </c>
      <c r="F541" s="21" t="s">
        <v>1830</v>
      </c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3">
      <c r="A542" s="22">
        <v>1217</v>
      </c>
      <c r="B542" s="20" t="s">
        <v>1831</v>
      </c>
      <c r="C542" s="20" t="s">
        <v>1832</v>
      </c>
      <c r="D542" s="22">
        <v>625446778</v>
      </c>
      <c r="E542" s="22">
        <v>2020</v>
      </c>
      <c r="F542" s="21" t="s">
        <v>1833</v>
      </c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3">
      <c r="A543" s="22">
        <v>1218</v>
      </c>
      <c r="B543" s="20" t="s">
        <v>1834</v>
      </c>
      <c r="C543" s="20" t="s">
        <v>1835</v>
      </c>
      <c r="D543" s="22">
        <v>618325262</v>
      </c>
      <c r="E543" s="22">
        <v>2020</v>
      </c>
      <c r="F543" s="21" t="s">
        <v>1836</v>
      </c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3">
      <c r="A544" s="22">
        <v>1219</v>
      </c>
      <c r="B544" s="20" t="s">
        <v>1837</v>
      </c>
      <c r="C544" s="20" t="s">
        <v>1838</v>
      </c>
      <c r="D544" s="22">
        <v>613181627</v>
      </c>
      <c r="E544" s="22">
        <v>2020</v>
      </c>
      <c r="F544" s="21" t="s">
        <v>1839</v>
      </c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3">
      <c r="A545" s="22">
        <v>1220</v>
      </c>
      <c r="B545" s="20" t="s">
        <v>1840</v>
      </c>
      <c r="C545" s="20" t="s">
        <v>1841</v>
      </c>
      <c r="D545" s="22">
        <v>637169056</v>
      </c>
      <c r="E545" s="22">
        <v>2020</v>
      </c>
      <c r="F545" s="21" t="s">
        <v>1842</v>
      </c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3">
      <c r="A546" s="22">
        <v>1221</v>
      </c>
      <c r="B546" s="20" t="s">
        <v>1843</v>
      </c>
      <c r="C546" s="20" t="s">
        <v>1844</v>
      </c>
      <c r="D546" s="22">
        <v>638778233</v>
      </c>
      <c r="E546" s="22">
        <v>2020</v>
      </c>
      <c r="F546" s="21" t="s">
        <v>1845</v>
      </c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3">
      <c r="A547" s="22">
        <v>1222</v>
      </c>
      <c r="B547" s="20" t="s">
        <v>1846</v>
      </c>
      <c r="C547" s="20" t="s">
        <v>1847</v>
      </c>
      <c r="D547" s="22">
        <v>649834358</v>
      </c>
      <c r="E547" s="22">
        <v>2020</v>
      </c>
      <c r="F547" s="21" t="s">
        <v>1848</v>
      </c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3">
      <c r="A548" s="22">
        <v>1223</v>
      </c>
      <c r="B548" s="20" t="s">
        <v>1849</v>
      </c>
      <c r="C548" s="20" t="s">
        <v>1850</v>
      </c>
      <c r="D548" s="22">
        <v>639754822</v>
      </c>
      <c r="E548" s="22">
        <v>2020</v>
      </c>
      <c r="F548" s="21" t="s">
        <v>1851</v>
      </c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3">
      <c r="A549" s="22">
        <v>1224</v>
      </c>
      <c r="B549" s="20" t="s">
        <v>1852</v>
      </c>
      <c r="C549" s="20" t="s">
        <v>1853</v>
      </c>
      <c r="D549" s="22">
        <v>611837049</v>
      </c>
      <c r="E549" s="22">
        <v>2020</v>
      </c>
      <c r="F549" s="21" t="s">
        <v>1854</v>
      </c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3">
      <c r="A550" s="22">
        <v>1225</v>
      </c>
      <c r="B550" s="20" t="s">
        <v>1855</v>
      </c>
      <c r="C550" s="20" t="s">
        <v>1856</v>
      </c>
      <c r="D550" s="22">
        <v>610822898</v>
      </c>
      <c r="E550" s="22">
        <v>2020</v>
      </c>
      <c r="F550" s="21" t="s">
        <v>1857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3">
      <c r="A551" s="22">
        <v>1226</v>
      </c>
      <c r="B551" s="20" t="s">
        <v>1858</v>
      </c>
      <c r="C551" s="20" t="s">
        <v>1859</v>
      </c>
      <c r="D551" s="22">
        <v>650406597</v>
      </c>
      <c r="E551" s="22">
        <v>2020</v>
      </c>
      <c r="F551" s="21" t="s">
        <v>1860</v>
      </c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3">
      <c r="A552" s="22">
        <v>1227</v>
      </c>
      <c r="B552" s="20" t="s">
        <v>1861</v>
      </c>
      <c r="C552" s="20" t="s">
        <v>1862</v>
      </c>
      <c r="D552" s="22">
        <v>640533467</v>
      </c>
      <c r="E552" s="22">
        <v>2020</v>
      </c>
      <c r="F552" s="21" t="s">
        <v>1863</v>
      </c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3">
      <c r="A553" s="22">
        <v>1228</v>
      </c>
      <c r="B553" s="20" t="s">
        <v>1864</v>
      </c>
      <c r="C553" s="20" t="s">
        <v>1865</v>
      </c>
      <c r="D553" s="22">
        <v>620796129</v>
      </c>
      <c r="E553" s="22">
        <v>2020</v>
      </c>
      <c r="F553" s="21" t="s">
        <v>1866</v>
      </c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3">
      <c r="A554" s="22">
        <v>1229</v>
      </c>
      <c r="B554" s="20" t="s">
        <v>1867</v>
      </c>
      <c r="C554" s="20" t="s">
        <v>1868</v>
      </c>
      <c r="D554" s="22">
        <v>683072008</v>
      </c>
      <c r="E554" s="22">
        <v>2020</v>
      </c>
      <c r="F554" s="21" t="s">
        <v>1869</v>
      </c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3">
      <c r="A555" s="22">
        <v>1230</v>
      </c>
      <c r="B555" s="20" t="s">
        <v>1870</v>
      </c>
      <c r="C555" s="20" t="s">
        <v>1871</v>
      </c>
      <c r="D555" s="22">
        <v>618378494</v>
      </c>
      <c r="E555" s="22">
        <v>2020</v>
      </c>
      <c r="F555" s="21" t="s">
        <v>1872</v>
      </c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3">
      <c r="A556" s="22">
        <v>1231</v>
      </c>
      <c r="B556" s="20" t="s">
        <v>1873</v>
      </c>
      <c r="C556" s="20" t="s">
        <v>1874</v>
      </c>
      <c r="D556" s="22">
        <v>653526959</v>
      </c>
      <c r="E556" s="22">
        <v>2020</v>
      </c>
      <c r="F556" s="21" t="s">
        <v>1875</v>
      </c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3">
      <c r="A557" s="22">
        <v>1232</v>
      </c>
      <c r="B557" s="20" t="s">
        <v>1876</v>
      </c>
      <c r="C557" s="20" t="s">
        <v>1877</v>
      </c>
      <c r="D557" s="22">
        <v>683895917</v>
      </c>
      <c r="E557" s="22">
        <v>2020</v>
      </c>
      <c r="F557" s="21" t="s">
        <v>1878</v>
      </c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3">
      <c r="A558" s="22">
        <v>1233</v>
      </c>
      <c r="B558" s="20" t="s">
        <v>1879</v>
      </c>
      <c r="C558" s="20" t="s">
        <v>1880</v>
      </c>
      <c r="D558" s="22">
        <v>616722201</v>
      </c>
      <c r="E558" s="22">
        <v>2020</v>
      </c>
      <c r="F558" s="21" t="s">
        <v>1881</v>
      </c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3">
      <c r="A559" s="22">
        <v>1234</v>
      </c>
      <c r="B559" s="20" t="s">
        <v>1882</v>
      </c>
      <c r="C559" s="20" t="s">
        <v>1883</v>
      </c>
      <c r="D559" s="22">
        <v>621214146</v>
      </c>
      <c r="E559" s="22">
        <v>2020</v>
      </c>
      <c r="F559" s="21" t="s">
        <v>1884</v>
      </c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3">
      <c r="A560" s="22">
        <v>1235</v>
      </c>
      <c r="B560" s="20" t="s">
        <v>1885</v>
      </c>
      <c r="C560" s="20" t="s">
        <v>1886</v>
      </c>
      <c r="D560" s="22">
        <v>651818960</v>
      </c>
      <c r="E560" s="22">
        <v>2020</v>
      </c>
      <c r="F560" s="21" t="s">
        <v>1887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3">
      <c r="A561" s="22">
        <v>1236</v>
      </c>
      <c r="B561" s="20" t="s">
        <v>1888</v>
      </c>
      <c r="C561" s="20" t="s">
        <v>1889</v>
      </c>
      <c r="D561" s="22">
        <v>612638262</v>
      </c>
      <c r="E561" s="22">
        <v>2020</v>
      </c>
      <c r="F561" s="21" t="s">
        <v>1890</v>
      </c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3">
      <c r="A562" s="22">
        <v>1237</v>
      </c>
      <c r="B562" s="20" t="s">
        <v>1891</v>
      </c>
      <c r="C562" s="20" t="s">
        <v>1892</v>
      </c>
      <c r="D562" s="22">
        <v>637172631</v>
      </c>
      <c r="E562" s="22">
        <v>2020</v>
      </c>
      <c r="F562" s="21" t="s">
        <v>1893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3">
      <c r="A563" s="22">
        <v>1238</v>
      </c>
      <c r="B563" s="20" t="s">
        <v>1894</v>
      </c>
      <c r="C563" s="20" t="s">
        <v>1895</v>
      </c>
      <c r="D563" s="22">
        <v>624543926</v>
      </c>
      <c r="E563" s="22">
        <v>2020</v>
      </c>
      <c r="F563" s="21" t="s">
        <v>1896</v>
      </c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3">
      <c r="A564" s="22">
        <v>1240</v>
      </c>
      <c r="B564" s="20" t="s">
        <v>1897</v>
      </c>
      <c r="C564" s="20" t="s">
        <v>1898</v>
      </c>
      <c r="D564" s="22">
        <v>619021518</v>
      </c>
      <c r="E564" s="22">
        <v>2020</v>
      </c>
      <c r="F564" s="21" t="s">
        <v>1899</v>
      </c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3">
      <c r="A565" s="22">
        <v>1241</v>
      </c>
      <c r="B565" s="20" t="s">
        <v>1900</v>
      </c>
      <c r="C565" s="20" t="s">
        <v>1901</v>
      </c>
      <c r="D565" s="22">
        <v>645401329</v>
      </c>
      <c r="E565" s="22">
        <v>2020</v>
      </c>
      <c r="F565" s="21" t="s">
        <v>1902</v>
      </c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3">
      <c r="A566" s="22">
        <v>1242</v>
      </c>
      <c r="B566" s="20" t="s">
        <v>1903</v>
      </c>
      <c r="C566" s="20" t="s">
        <v>1904</v>
      </c>
      <c r="D566" s="22">
        <v>31634878578</v>
      </c>
      <c r="E566" s="22">
        <v>2020</v>
      </c>
      <c r="F566" s="21" t="s">
        <v>1905</v>
      </c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3">
      <c r="A567" s="22">
        <v>1243</v>
      </c>
      <c r="B567" s="20" t="s">
        <v>1906</v>
      </c>
      <c r="C567" s="20" t="s">
        <v>1907</v>
      </c>
      <c r="D567" s="20" t="s">
        <v>1908</v>
      </c>
      <c r="E567" s="22">
        <v>2020</v>
      </c>
      <c r="F567" s="21" t="s">
        <v>1909</v>
      </c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3">
      <c r="A568" s="17">
        <v>1243</v>
      </c>
      <c r="B568" s="7" t="s">
        <v>1910</v>
      </c>
      <c r="C568" s="7" t="s">
        <v>1911</v>
      </c>
      <c r="D568" s="17" t="s">
        <v>1912</v>
      </c>
      <c r="E568" s="17">
        <v>2021</v>
      </c>
      <c r="F568" s="19" t="s">
        <v>1913</v>
      </c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3">
      <c r="A569" s="17">
        <v>1244</v>
      </c>
      <c r="B569" s="7" t="s">
        <v>1914</v>
      </c>
      <c r="C569" s="7" t="s">
        <v>1915</v>
      </c>
      <c r="D569" s="17" t="s">
        <v>1912</v>
      </c>
      <c r="E569" s="17">
        <v>2021</v>
      </c>
      <c r="F569" s="19" t="s">
        <v>1916</v>
      </c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3">
      <c r="A570" s="17">
        <v>1245</v>
      </c>
      <c r="B570" s="7" t="s">
        <v>1917</v>
      </c>
      <c r="C570" s="7" t="s">
        <v>1918</v>
      </c>
      <c r="D570" s="17" t="s">
        <v>1912</v>
      </c>
      <c r="E570" s="17">
        <v>2021</v>
      </c>
      <c r="F570" s="19" t="s">
        <v>1919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3">
      <c r="A571" s="17">
        <v>1246</v>
      </c>
      <c r="B571" s="7" t="s">
        <v>1920</v>
      </c>
      <c r="C571" s="7" t="s">
        <v>1921</v>
      </c>
      <c r="D571" s="17">
        <v>640532327</v>
      </c>
      <c r="E571" s="17">
        <v>2021</v>
      </c>
      <c r="F571" s="19" t="s">
        <v>1922</v>
      </c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3">
      <c r="A572" s="17">
        <v>1247</v>
      </c>
      <c r="B572" s="7" t="s">
        <v>1923</v>
      </c>
      <c r="C572" s="7" t="s">
        <v>1924</v>
      </c>
      <c r="D572" s="17">
        <v>620790864</v>
      </c>
      <c r="E572" s="17">
        <v>2021</v>
      </c>
      <c r="F572" s="19" t="s">
        <v>1925</v>
      </c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3">
      <c r="A573" s="17">
        <v>1248</v>
      </c>
      <c r="B573" s="7" t="s">
        <v>1926</v>
      </c>
      <c r="C573" s="7" t="s">
        <v>1927</v>
      </c>
      <c r="D573" s="17" t="s">
        <v>1912</v>
      </c>
      <c r="E573" s="17">
        <v>2021</v>
      </c>
      <c r="F573" s="19" t="s">
        <v>1928</v>
      </c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3">
      <c r="A574" s="17">
        <v>1249</v>
      </c>
      <c r="B574" s="7" t="s">
        <v>1929</v>
      </c>
      <c r="C574" s="7" t="s">
        <v>1930</v>
      </c>
      <c r="D574" s="17" t="s">
        <v>1931</v>
      </c>
      <c r="E574" s="17">
        <v>2021</v>
      </c>
      <c r="F574" s="19" t="s">
        <v>1932</v>
      </c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3">
      <c r="A575" s="17">
        <v>1250</v>
      </c>
      <c r="B575" s="7" t="s">
        <v>1933</v>
      </c>
      <c r="C575" s="7" t="s">
        <v>1934</v>
      </c>
      <c r="D575" s="17">
        <v>611073565</v>
      </c>
      <c r="E575" s="17">
        <v>2021</v>
      </c>
      <c r="F575" s="19" t="s">
        <v>1935</v>
      </c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3">
      <c r="A576" s="17">
        <v>1251</v>
      </c>
      <c r="B576" s="7" t="s">
        <v>1936</v>
      </c>
      <c r="C576" s="7" t="s">
        <v>1937</v>
      </c>
      <c r="D576" s="17">
        <v>621613977</v>
      </c>
      <c r="E576" s="17">
        <v>2021</v>
      </c>
      <c r="F576" s="19" t="s">
        <v>1938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3">
      <c r="A577" s="17">
        <v>1252</v>
      </c>
      <c r="B577" s="7" t="s">
        <v>1939</v>
      </c>
      <c r="C577" s="7" t="s">
        <v>1940</v>
      </c>
      <c r="D577" s="17" t="s">
        <v>1912</v>
      </c>
      <c r="E577" s="17">
        <v>2021</v>
      </c>
      <c r="F577" s="19" t="s">
        <v>1941</v>
      </c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3">
      <c r="A578" s="17">
        <v>1253</v>
      </c>
      <c r="B578" s="7" t="s">
        <v>1942</v>
      </c>
      <c r="C578" s="7" t="s">
        <v>1943</v>
      </c>
      <c r="D578" s="17">
        <v>642765974</v>
      </c>
      <c r="E578" s="17">
        <v>2021</v>
      </c>
      <c r="F578" s="19" t="s">
        <v>1944</v>
      </c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3">
      <c r="A579" s="17">
        <v>1254</v>
      </c>
      <c r="B579" s="7" t="s">
        <v>1945</v>
      </c>
      <c r="C579" s="7" t="s">
        <v>1946</v>
      </c>
      <c r="D579" s="17" t="s">
        <v>1912</v>
      </c>
      <c r="E579" s="17">
        <v>2021</v>
      </c>
      <c r="F579" s="19" t="s">
        <v>1947</v>
      </c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3">
      <c r="A580" s="17">
        <v>1255</v>
      </c>
      <c r="B580" s="7" t="s">
        <v>1948</v>
      </c>
      <c r="C580" s="7" t="s">
        <v>1949</v>
      </c>
      <c r="D580" s="17" t="s">
        <v>1912</v>
      </c>
      <c r="E580" s="17">
        <v>2021</v>
      </c>
      <c r="F580" s="19" t="s">
        <v>1950</v>
      </c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3">
      <c r="A581" s="17">
        <v>1256</v>
      </c>
      <c r="B581" s="7" t="s">
        <v>1951</v>
      </c>
      <c r="C581" s="7" t="s">
        <v>1952</v>
      </c>
      <c r="D581" s="17">
        <v>614183272</v>
      </c>
      <c r="E581" s="17">
        <v>2021</v>
      </c>
      <c r="F581" s="19" t="s">
        <v>1953</v>
      </c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3">
      <c r="A582" s="17">
        <v>1257</v>
      </c>
      <c r="B582" s="7" t="s">
        <v>1954</v>
      </c>
      <c r="C582" s="7" t="s">
        <v>1955</v>
      </c>
      <c r="D582" s="17" t="s">
        <v>1912</v>
      </c>
      <c r="E582" s="17">
        <v>2021</v>
      </c>
      <c r="F582" s="19" t="s">
        <v>1956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3">
      <c r="A583" s="17">
        <v>1258</v>
      </c>
      <c r="B583" s="7" t="s">
        <v>1957</v>
      </c>
      <c r="C583" s="7" t="s">
        <v>1958</v>
      </c>
      <c r="D583" s="17" t="s">
        <v>1912</v>
      </c>
      <c r="E583" s="17">
        <v>2021</v>
      </c>
      <c r="F583" s="19" t="s">
        <v>1959</v>
      </c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3">
      <c r="A584" s="17">
        <v>1259</v>
      </c>
      <c r="B584" s="7" t="s">
        <v>1960</v>
      </c>
      <c r="C584" s="7" t="s">
        <v>1961</v>
      </c>
      <c r="D584" s="17" t="s">
        <v>1912</v>
      </c>
      <c r="E584" s="17">
        <v>2021</v>
      </c>
      <c r="F584" s="19" t="s">
        <v>1962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3">
      <c r="A585" s="17">
        <v>1260</v>
      </c>
      <c r="B585" s="7" t="s">
        <v>1963</v>
      </c>
      <c r="C585" s="7" t="s">
        <v>1964</v>
      </c>
      <c r="D585" s="17" t="s">
        <v>1912</v>
      </c>
      <c r="E585" s="17">
        <v>2021</v>
      </c>
      <c r="F585" s="19" t="s">
        <v>1965</v>
      </c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3">
      <c r="A586" s="17">
        <v>1261</v>
      </c>
      <c r="B586" s="7" t="s">
        <v>1966</v>
      </c>
      <c r="C586" s="7" t="s">
        <v>1967</v>
      </c>
      <c r="D586" s="17">
        <v>681201262</v>
      </c>
      <c r="E586" s="17">
        <v>2021</v>
      </c>
      <c r="F586" s="19" t="s">
        <v>1968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3">
      <c r="A587" s="17">
        <v>1262</v>
      </c>
      <c r="B587" s="7" t="s">
        <v>1969</v>
      </c>
      <c r="C587" s="7" t="s">
        <v>1970</v>
      </c>
      <c r="D587" s="17" t="s">
        <v>1931</v>
      </c>
      <c r="E587" s="17">
        <v>2021</v>
      </c>
      <c r="F587" s="19" t="s">
        <v>1971</v>
      </c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3">
      <c r="A588" s="17">
        <v>1263</v>
      </c>
      <c r="B588" s="7" t="s">
        <v>1972</v>
      </c>
      <c r="C588" s="7" t="s">
        <v>1973</v>
      </c>
      <c r="D588" s="17" t="s">
        <v>1912</v>
      </c>
      <c r="E588" s="17">
        <v>2021</v>
      </c>
      <c r="F588" s="19" t="s">
        <v>1974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3">
      <c r="A589" s="17">
        <v>1264</v>
      </c>
      <c r="B589" s="7" t="s">
        <v>1975</v>
      </c>
      <c r="C589" s="7" t="s">
        <v>1976</v>
      </c>
      <c r="D589" s="17" t="s">
        <v>1912</v>
      </c>
      <c r="E589" s="17">
        <v>2021</v>
      </c>
      <c r="F589" s="19" t="s">
        <v>1977</v>
      </c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3">
      <c r="A590" s="17">
        <v>1265</v>
      </c>
      <c r="B590" s="7" t="s">
        <v>1978</v>
      </c>
      <c r="C590" s="7" t="s">
        <v>1979</v>
      </c>
      <c r="D590" s="17" t="s">
        <v>1912</v>
      </c>
      <c r="E590" s="17">
        <v>2021</v>
      </c>
      <c r="F590" s="19" t="s">
        <v>1980</v>
      </c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3">
      <c r="A591" s="17">
        <v>1266</v>
      </c>
      <c r="B591" s="7" t="s">
        <v>1981</v>
      </c>
      <c r="C591" s="7" t="s">
        <v>1982</v>
      </c>
      <c r="D591" s="17" t="s">
        <v>1912</v>
      </c>
      <c r="E591" s="17">
        <v>2021</v>
      </c>
      <c r="F591" s="19" t="s">
        <v>1983</v>
      </c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3">
      <c r="A592" s="17">
        <v>1267</v>
      </c>
      <c r="B592" s="7" t="s">
        <v>1984</v>
      </c>
      <c r="C592" s="7" t="s">
        <v>1985</v>
      </c>
      <c r="D592" s="17">
        <v>645215517</v>
      </c>
      <c r="E592" s="17">
        <v>2021</v>
      </c>
      <c r="F592" s="19" t="s">
        <v>1986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3">
      <c r="A593" s="17">
        <v>1268</v>
      </c>
      <c r="B593" s="7" t="s">
        <v>1987</v>
      </c>
      <c r="C593" s="7" t="s">
        <v>1988</v>
      </c>
      <c r="D593" s="17" t="s">
        <v>1912</v>
      </c>
      <c r="E593" s="17">
        <v>2021</v>
      </c>
      <c r="F593" s="19" t="s">
        <v>1989</v>
      </c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3">
      <c r="A594" s="17">
        <v>1269</v>
      </c>
      <c r="B594" s="7" t="s">
        <v>1990</v>
      </c>
      <c r="C594" s="7" t="s">
        <v>1991</v>
      </c>
      <c r="D594" s="17">
        <v>651361902</v>
      </c>
      <c r="E594" s="17">
        <v>2021</v>
      </c>
      <c r="F594" s="19" t="s">
        <v>1992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3">
      <c r="A595" s="17">
        <v>1270</v>
      </c>
      <c r="B595" s="7" t="s">
        <v>1993</v>
      </c>
      <c r="C595" s="7" t="s">
        <v>1994</v>
      </c>
      <c r="D595" s="17">
        <v>619536508</v>
      </c>
      <c r="E595" s="17">
        <v>2021</v>
      </c>
      <c r="F595" s="19" t="s">
        <v>1995</v>
      </c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3">
      <c r="A596" s="17">
        <v>1271</v>
      </c>
      <c r="B596" s="7" t="s">
        <v>1996</v>
      </c>
      <c r="C596" s="7" t="s">
        <v>1997</v>
      </c>
      <c r="D596" s="17" t="s">
        <v>1912</v>
      </c>
      <c r="E596" s="17">
        <v>2021</v>
      </c>
      <c r="F596" s="19" t="s">
        <v>1998</v>
      </c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3">
      <c r="A597" s="17">
        <v>1272</v>
      </c>
      <c r="B597" s="7" t="s">
        <v>1999</v>
      </c>
      <c r="C597" s="7" t="s">
        <v>2000</v>
      </c>
      <c r="D597" s="17" t="s">
        <v>1912</v>
      </c>
      <c r="E597" s="17">
        <v>2021</v>
      </c>
      <c r="F597" s="19" t="s">
        <v>2001</v>
      </c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3">
      <c r="A598" s="17">
        <v>1273</v>
      </c>
      <c r="B598" s="7" t="s">
        <v>2002</v>
      </c>
      <c r="C598" s="7" t="s">
        <v>2003</v>
      </c>
      <c r="D598" s="17">
        <v>619423434</v>
      </c>
      <c r="E598" s="17">
        <v>2021</v>
      </c>
      <c r="F598" s="19" t="s">
        <v>2004</v>
      </c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3">
      <c r="A599" s="17">
        <v>1274</v>
      </c>
      <c r="B599" s="7" t="s">
        <v>2005</v>
      </c>
      <c r="C599" s="7" t="s">
        <v>2006</v>
      </c>
      <c r="D599" s="17">
        <v>4915730306563</v>
      </c>
      <c r="E599" s="17">
        <v>2021</v>
      </c>
      <c r="F599" s="19" t="s">
        <v>2007</v>
      </c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3">
      <c r="A600" s="17">
        <v>1275</v>
      </c>
      <c r="B600" s="7" t="s">
        <v>2008</v>
      </c>
      <c r="C600" s="7" t="s">
        <v>2009</v>
      </c>
      <c r="D600" s="17">
        <v>626222065</v>
      </c>
      <c r="E600" s="17">
        <v>2021</v>
      </c>
      <c r="F600" s="19" t="s">
        <v>2010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3">
      <c r="A601" s="17">
        <v>1276</v>
      </c>
      <c r="B601" s="7" t="s">
        <v>2011</v>
      </c>
      <c r="C601" s="7" t="s">
        <v>2012</v>
      </c>
      <c r="D601" s="17" t="s">
        <v>1912</v>
      </c>
      <c r="E601" s="17">
        <v>2021</v>
      </c>
      <c r="F601" s="19" t="s">
        <v>2013</v>
      </c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3">
      <c r="A602" s="17">
        <v>1277</v>
      </c>
      <c r="B602" s="7" t="s">
        <v>2014</v>
      </c>
      <c r="C602" s="7" t="s">
        <v>2015</v>
      </c>
      <c r="D602" s="17">
        <v>637360873</v>
      </c>
      <c r="E602" s="17">
        <v>2021</v>
      </c>
      <c r="F602" s="19" t="s">
        <v>2016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3">
      <c r="A603" s="17">
        <v>1278</v>
      </c>
      <c r="B603" s="7" t="s">
        <v>2017</v>
      </c>
      <c r="C603" s="7" t="s">
        <v>2018</v>
      </c>
      <c r="D603" s="17">
        <v>610148673</v>
      </c>
      <c r="E603" s="17">
        <v>2021</v>
      </c>
      <c r="F603" s="19" t="s">
        <v>2019</v>
      </c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3">
      <c r="A604" s="17">
        <v>1280</v>
      </c>
      <c r="B604" s="7" t="s">
        <v>2020</v>
      </c>
      <c r="C604" s="7" t="s">
        <v>2021</v>
      </c>
      <c r="D604" s="17" t="s">
        <v>1912</v>
      </c>
      <c r="E604" s="17">
        <v>2021</v>
      </c>
      <c r="F604" s="19" t="s">
        <v>2022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3">
      <c r="A605" s="17">
        <v>1283</v>
      </c>
      <c r="B605" s="7" t="s">
        <v>2023</v>
      </c>
      <c r="C605" s="7" t="s">
        <v>2024</v>
      </c>
      <c r="D605" s="17" t="s">
        <v>1931</v>
      </c>
      <c r="E605" s="17">
        <v>2021</v>
      </c>
      <c r="F605" s="19" t="s">
        <v>2025</v>
      </c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3">
      <c r="A606" s="17">
        <v>1284</v>
      </c>
      <c r="B606" s="7" t="s">
        <v>2026</v>
      </c>
      <c r="C606" s="7" t="s">
        <v>2027</v>
      </c>
      <c r="D606" s="17" t="s">
        <v>1912</v>
      </c>
      <c r="E606" s="17">
        <v>2021</v>
      </c>
      <c r="F606" s="19" t="s">
        <v>2028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3">
      <c r="A607" s="17">
        <v>1285</v>
      </c>
      <c r="B607" s="7" t="s">
        <v>2029</v>
      </c>
      <c r="C607" s="7" t="s">
        <v>2030</v>
      </c>
      <c r="D607" s="17" t="s">
        <v>1912</v>
      </c>
      <c r="E607" s="17">
        <v>2021</v>
      </c>
      <c r="F607" s="19" t="s">
        <v>2031</v>
      </c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3">
      <c r="A608" s="17">
        <v>1286</v>
      </c>
      <c r="B608" s="7" t="s">
        <v>2032</v>
      </c>
      <c r="C608" s="7" t="s">
        <v>2033</v>
      </c>
      <c r="D608" s="17" t="s">
        <v>1931</v>
      </c>
      <c r="E608" s="17">
        <v>2021</v>
      </c>
      <c r="F608" s="19" t="s">
        <v>2034</v>
      </c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3">
      <c r="A609" s="17">
        <v>1287</v>
      </c>
      <c r="B609" s="7" t="s">
        <v>2035</v>
      </c>
      <c r="C609" s="7" t="s">
        <v>2036</v>
      </c>
      <c r="D609" s="17">
        <v>637453901</v>
      </c>
      <c r="E609" s="17">
        <v>2021</v>
      </c>
      <c r="F609" s="19" t="s">
        <v>2037</v>
      </c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5"/>
    <row r="1000" spans="1:26" ht="15.75" customHeight="1" x14ac:dyDescent="0.25"/>
  </sheetData>
  <hyperlinks>
    <hyperlink ref="C154" r:id="rId1" xr:uid="{00000000-0004-0000-0100-000000000000}"/>
    <hyperlink ref="C156" r:id="rId2" xr:uid="{00000000-0004-0000-0100-000001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E598"/>
  </sheetPr>
  <dimension ref="A1:B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spans="1:2" ht="13.8" x14ac:dyDescent="0.25">
      <c r="A1" s="23" t="s">
        <v>2038</v>
      </c>
      <c r="B1" s="24" t="s">
        <v>2039</v>
      </c>
    </row>
    <row r="2" spans="1:2" ht="14.4" x14ac:dyDescent="0.3">
      <c r="A2" s="2">
        <v>3</v>
      </c>
      <c r="B2" s="25" t="s">
        <v>2040</v>
      </c>
    </row>
    <row r="3" spans="1:2" ht="14.4" x14ac:dyDescent="0.3">
      <c r="A3" s="2">
        <v>4</v>
      </c>
      <c r="B3" s="26" t="s">
        <v>2041</v>
      </c>
    </row>
    <row r="4" spans="1:2" ht="14.4" x14ac:dyDescent="0.3">
      <c r="A4" s="2">
        <v>5</v>
      </c>
      <c r="B4" s="26" t="s">
        <v>2042</v>
      </c>
    </row>
    <row r="5" spans="1:2" ht="14.4" x14ac:dyDescent="0.3">
      <c r="A5" s="2">
        <v>6</v>
      </c>
      <c r="B5" s="26" t="s">
        <v>2043</v>
      </c>
    </row>
    <row r="6" spans="1:2" ht="14.4" x14ac:dyDescent="0.3">
      <c r="A6" s="2">
        <v>7</v>
      </c>
      <c r="B6" s="26" t="s">
        <v>2044</v>
      </c>
    </row>
    <row r="7" spans="1:2" ht="14.4" x14ac:dyDescent="0.3">
      <c r="A7" s="2">
        <v>8</v>
      </c>
      <c r="B7" s="26" t="s">
        <v>2045</v>
      </c>
    </row>
    <row r="8" spans="1:2" ht="14.4" x14ac:dyDescent="0.3">
      <c r="A8" s="2">
        <v>9</v>
      </c>
      <c r="B8" s="26" t="s">
        <v>2046</v>
      </c>
    </row>
    <row r="9" spans="1:2" ht="14.4" x14ac:dyDescent="0.3">
      <c r="A9" s="2">
        <v>10</v>
      </c>
      <c r="B9" s="26" t="s">
        <v>2047</v>
      </c>
    </row>
    <row r="10" spans="1:2" ht="14.4" x14ac:dyDescent="0.3">
      <c r="A10" s="2">
        <v>11</v>
      </c>
      <c r="B10" s="26" t="s">
        <v>2048</v>
      </c>
    </row>
    <row r="11" spans="1:2" ht="14.4" x14ac:dyDescent="0.3">
      <c r="A11" s="2">
        <v>12</v>
      </c>
      <c r="B11" s="27" t="s">
        <v>2049</v>
      </c>
    </row>
    <row r="12" spans="1:2" ht="14.4" x14ac:dyDescent="0.3">
      <c r="A12" s="2">
        <v>13</v>
      </c>
      <c r="B12" s="27" t="s">
        <v>2050</v>
      </c>
    </row>
    <row r="13" spans="1:2" ht="14.4" x14ac:dyDescent="0.3">
      <c r="A13" s="2">
        <v>14</v>
      </c>
      <c r="B13" s="27" t="s">
        <v>2051</v>
      </c>
    </row>
    <row r="14" spans="1:2" ht="14.4" x14ac:dyDescent="0.3">
      <c r="A14" s="2">
        <v>15</v>
      </c>
      <c r="B14" s="27" t="s">
        <v>2052</v>
      </c>
    </row>
    <row r="15" spans="1:2" ht="14.4" x14ac:dyDescent="0.3">
      <c r="A15" s="2">
        <v>16</v>
      </c>
      <c r="B15" s="27" t="s">
        <v>2053</v>
      </c>
    </row>
    <row r="16" spans="1:2" ht="14.4" x14ac:dyDescent="0.3">
      <c r="A16" s="2">
        <v>17</v>
      </c>
      <c r="B16" s="27" t="s">
        <v>2054</v>
      </c>
    </row>
    <row r="17" spans="1:2" ht="14.4" x14ac:dyDescent="0.3">
      <c r="A17" s="2">
        <v>18</v>
      </c>
      <c r="B17" s="27" t="s">
        <v>2055</v>
      </c>
    </row>
    <row r="18" spans="1:2" ht="14.4" x14ac:dyDescent="0.3">
      <c r="A18" s="2">
        <v>19</v>
      </c>
      <c r="B18" s="27" t="s">
        <v>2056</v>
      </c>
    </row>
    <row r="19" spans="1:2" ht="14.4" x14ac:dyDescent="0.3">
      <c r="A19" s="2">
        <v>20</v>
      </c>
      <c r="B19" s="27" t="s">
        <v>2057</v>
      </c>
    </row>
    <row r="20" spans="1:2" ht="14.4" x14ac:dyDescent="0.3">
      <c r="A20" s="2">
        <v>21</v>
      </c>
      <c r="B20" s="27" t="s">
        <v>2058</v>
      </c>
    </row>
    <row r="21" spans="1:2" ht="15.75" customHeight="1" x14ac:dyDescent="0.3">
      <c r="A21" s="2">
        <v>22</v>
      </c>
      <c r="B21" s="27" t="s">
        <v>2059</v>
      </c>
    </row>
    <row r="22" spans="1:2" ht="15.75" customHeight="1" x14ac:dyDescent="0.3">
      <c r="A22" s="2">
        <v>23</v>
      </c>
      <c r="B22" s="27" t="s">
        <v>2060</v>
      </c>
    </row>
    <row r="23" spans="1:2" ht="15.75" customHeight="1" x14ac:dyDescent="0.3">
      <c r="A23" s="2">
        <v>24</v>
      </c>
      <c r="B23" s="27" t="s">
        <v>2061</v>
      </c>
    </row>
    <row r="24" spans="1:2" ht="15.75" customHeight="1" x14ac:dyDescent="0.3">
      <c r="A24" s="2">
        <v>25</v>
      </c>
      <c r="B24" s="27" t="s">
        <v>2062</v>
      </c>
    </row>
    <row r="25" spans="1:2" ht="15.75" customHeight="1" x14ac:dyDescent="0.3">
      <c r="A25" s="2">
        <v>26</v>
      </c>
      <c r="B25" s="27" t="s">
        <v>2063</v>
      </c>
    </row>
    <row r="26" spans="1:2" ht="15.75" customHeight="1" x14ac:dyDescent="0.3">
      <c r="A26" s="2">
        <v>27</v>
      </c>
      <c r="B26" s="27" t="s">
        <v>2064</v>
      </c>
    </row>
    <row r="27" spans="1:2" ht="15.75" customHeight="1" x14ac:dyDescent="0.3">
      <c r="A27" s="2">
        <v>28</v>
      </c>
      <c r="B27" s="27" t="s">
        <v>2065</v>
      </c>
    </row>
    <row r="28" spans="1:2" ht="15.75" customHeight="1" x14ac:dyDescent="0.3">
      <c r="A28" s="2">
        <v>29</v>
      </c>
      <c r="B28" s="27" t="s">
        <v>2066</v>
      </c>
    </row>
    <row r="29" spans="1:2" ht="15.75" customHeight="1" x14ac:dyDescent="0.3">
      <c r="A29" s="2">
        <v>30</v>
      </c>
      <c r="B29" s="27" t="s">
        <v>2067</v>
      </c>
    </row>
    <row r="30" spans="1:2" ht="15.75" customHeight="1" x14ac:dyDescent="0.3">
      <c r="A30" s="2">
        <v>31</v>
      </c>
      <c r="B30" s="27" t="s">
        <v>2068</v>
      </c>
    </row>
    <row r="31" spans="1:2" ht="15.75" customHeight="1" x14ac:dyDescent="0.3">
      <c r="A31" s="2">
        <v>32</v>
      </c>
      <c r="B31" s="27" t="s">
        <v>2069</v>
      </c>
    </row>
    <row r="32" spans="1:2" ht="15.75" customHeight="1" x14ac:dyDescent="0.3">
      <c r="A32" s="2">
        <v>33</v>
      </c>
      <c r="B32" s="27" t="s">
        <v>2070</v>
      </c>
    </row>
    <row r="33" spans="1:2" ht="15.75" customHeight="1" x14ac:dyDescent="0.3">
      <c r="A33" s="2">
        <v>34</v>
      </c>
      <c r="B33" s="27" t="s">
        <v>2071</v>
      </c>
    </row>
    <row r="34" spans="1:2" ht="15.75" customHeight="1" x14ac:dyDescent="0.3">
      <c r="A34" s="2">
        <v>35</v>
      </c>
      <c r="B34" s="27" t="s">
        <v>2072</v>
      </c>
    </row>
    <row r="35" spans="1:2" ht="15.75" customHeight="1" x14ac:dyDescent="0.3">
      <c r="A35" s="2">
        <v>36</v>
      </c>
      <c r="B35" s="27" t="s">
        <v>2073</v>
      </c>
    </row>
    <row r="36" spans="1:2" ht="15.75" customHeight="1" x14ac:dyDescent="0.3">
      <c r="A36" s="2">
        <v>37</v>
      </c>
      <c r="B36" s="27" t="s">
        <v>2074</v>
      </c>
    </row>
    <row r="37" spans="1:2" ht="15.75" customHeight="1" x14ac:dyDescent="0.3">
      <c r="A37" s="2">
        <v>38</v>
      </c>
      <c r="B37" s="27" t="s">
        <v>2075</v>
      </c>
    </row>
    <row r="38" spans="1:2" ht="15.75" customHeight="1" x14ac:dyDescent="0.3">
      <c r="A38" s="2">
        <v>39</v>
      </c>
      <c r="B38" s="27" t="s">
        <v>2076</v>
      </c>
    </row>
    <row r="39" spans="1:2" ht="15.75" customHeight="1" x14ac:dyDescent="0.3">
      <c r="A39" s="2">
        <v>40</v>
      </c>
      <c r="B39" s="27" t="s">
        <v>2077</v>
      </c>
    </row>
    <row r="40" spans="1:2" ht="15.75" customHeight="1" x14ac:dyDescent="0.3">
      <c r="A40" s="2">
        <v>41</v>
      </c>
      <c r="B40" s="27" t="s">
        <v>2078</v>
      </c>
    </row>
    <row r="41" spans="1:2" ht="15.75" customHeight="1" x14ac:dyDescent="0.3">
      <c r="A41" s="2">
        <v>42</v>
      </c>
      <c r="B41" s="27" t="s">
        <v>2079</v>
      </c>
    </row>
    <row r="42" spans="1:2" ht="15.75" customHeight="1" x14ac:dyDescent="0.3">
      <c r="A42" s="2">
        <v>43</v>
      </c>
      <c r="B42" s="27" t="s">
        <v>2080</v>
      </c>
    </row>
    <row r="43" spans="1:2" ht="15.75" customHeight="1" x14ac:dyDescent="0.3">
      <c r="A43" s="2">
        <v>44</v>
      </c>
      <c r="B43" s="27" t="s">
        <v>2081</v>
      </c>
    </row>
    <row r="44" spans="1:2" ht="15.75" customHeight="1" x14ac:dyDescent="0.3">
      <c r="A44" s="2">
        <v>45</v>
      </c>
      <c r="B44" s="27" t="s">
        <v>2082</v>
      </c>
    </row>
    <row r="45" spans="1:2" ht="15.75" customHeight="1" x14ac:dyDescent="0.3">
      <c r="A45" s="2">
        <v>46</v>
      </c>
      <c r="B45" s="27" t="s">
        <v>2083</v>
      </c>
    </row>
    <row r="46" spans="1:2" ht="15.75" customHeight="1" x14ac:dyDescent="0.3">
      <c r="A46" s="2">
        <v>47</v>
      </c>
      <c r="B46" s="27" t="s">
        <v>2084</v>
      </c>
    </row>
    <row r="47" spans="1:2" ht="15.75" customHeight="1" x14ac:dyDescent="0.3">
      <c r="A47" s="2">
        <v>48</v>
      </c>
      <c r="B47" s="27" t="s">
        <v>2085</v>
      </c>
    </row>
    <row r="48" spans="1:2" ht="15.75" customHeight="1" x14ac:dyDescent="0.3">
      <c r="A48" s="2">
        <v>49</v>
      </c>
      <c r="B48" s="27" t="s">
        <v>2086</v>
      </c>
    </row>
    <row r="49" spans="1:2" ht="15.75" customHeight="1" x14ac:dyDescent="0.3">
      <c r="A49" s="2">
        <v>50</v>
      </c>
      <c r="B49" s="27" t="s">
        <v>2087</v>
      </c>
    </row>
    <row r="50" spans="1:2" ht="15.75" customHeight="1" x14ac:dyDescent="0.3">
      <c r="A50" s="2">
        <v>51</v>
      </c>
      <c r="B50" s="27" t="s">
        <v>2088</v>
      </c>
    </row>
    <row r="51" spans="1:2" ht="15.75" customHeight="1" x14ac:dyDescent="0.3">
      <c r="A51" s="2">
        <v>52</v>
      </c>
      <c r="B51" s="27" t="s">
        <v>2089</v>
      </c>
    </row>
    <row r="52" spans="1:2" ht="15.75" customHeight="1" x14ac:dyDescent="0.3">
      <c r="A52" s="2">
        <v>53</v>
      </c>
      <c r="B52" s="27" t="s">
        <v>2090</v>
      </c>
    </row>
    <row r="53" spans="1:2" ht="15.75" customHeight="1" x14ac:dyDescent="0.3">
      <c r="A53" s="2">
        <v>54</v>
      </c>
      <c r="B53" s="27" t="s">
        <v>2091</v>
      </c>
    </row>
    <row r="54" spans="1:2" ht="15.75" customHeight="1" x14ac:dyDescent="0.3">
      <c r="A54" s="2">
        <v>55</v>
      </c>
      <c r="B54" s="27" t="s">
        <v>2092</v>
      </c>
    </row>
    <row r="55" spans="1:2" ht="15.75" customHeight="1" x14ac:dyDescent="0.3">
      <c r="A55" s="2">
        <v>56</v>
      </c>
      <c r="B55" s="27" t="s">
        <v>2093</v>
      </c>
    </row>
    <row r="56" spans="1:2" ht="15.75" customHeight="1" x14ac:dyDescent="0.3">
      <c r="A56" s="2">
        <v>57</v>
      </c>
      <c r="B56" s="27" t="s">
        <v>2094</v>
      </c>
    </row>
    <row r="57" spans="1:2" ht="15.75" customHeight="1" x14ac:dyDescent="0.3">
      <c r="A57" s="2">
        <v>58</v>
      </c>
      <c r="B57" s="27" t="s">
        <v>2095</v>
      </c>
    </row>
    <row r="58" spans="1:2" ht="15.75" customHeight="1" x14ac:dyDescent="0.3">
      <c r="A58" s="2">
        <v>59</v>
      </c>
      <c r="B58" s="27" t="s">
        <v>2096</v>
      </c>
    </row>
    <row r="59" spans="1:2" ht="15.75" customHeight="1" x14ac:dyDescent="0.3">
      <c r="A59" s="2">
        <v>60</v>
      </c>
      <c r="B59" s="27" t="s">
        <v>2097</v>
      </c>
    </row>
    <row r="60" spans="1:2" ht="15.75" customHeight="1" x14ac:dyDescent="0.3">
      <c r="A60" s="2">
        <v>61</v>
      </c>
      <c r="B60" s="27" t="s">
        <v>2098</v>
      </c>
    </row>
    <row r="61" spans="1:2" ht="15.75" customHeight="1" x14ac:dyDescent="0.3">
      <c r="A61" s="2">
        <v>62</v>
      </c>
      <c r="B61" s="27" t="s">
        <v>2099</v>
      </c>
    </row>
    <row r="62" spans="1:2" ht="15.75" customHeight="1" x14ac:dyDescent="0.3">
      <c r="A62" s="2">
        <v>63</v>
      </c>
      <c r="B62" s="27" t="s">
        <v>2100</v>
      </c>
    </row>
    <row r="63" spans="1:2" ht="15.75" customHeight="1" x14ac:dyDescent="0.3">
      <c r="A63" s="2">
        <v>64</v>
      </c>
      <c r="B63" s="27" t="s">
        <v>2101</v>
      </c>
    </row>
    <row r="64" spans="1:2" ht="15.75" customHeight="1" x14ac:dyDescent="0.3">
      <c r="A64" s="2">
        <v>65</v>
      </c>
      <c r="B64" s="27" t="s">
        <v>2102</v>
      </c>
    </row>
    <row r="65" spans="1:2" ht="15.75" customHeight="1" x14ac:dyDescent="0.3">
      <c r="A65" s="2">
        <v>66</v>
      </c>
      <c r="B65" s="27" t="s">
        <v>2103</v>
      </c>
    </row>
    <row r="66" spans="1:2" ht="15.75" customHeight="1" x14ac:dyDescent="0.3">
      <c r="A66" s="2">
        <v>67</v>
      </c>
      <c r="B66" s="27" t="s">
        <v>2104</v>
      </c>
    </row>
    <row r="67" spans="1:2" ht="15.75" customHeight="1" x14ac:dyDescent="0.3">
      <c r="A67" s="2">
        <v>68</v>
      </c>
      <c r="B67" s="27" t="s">
        <v>2105</v>
      </c>
    </row>
    <row r="68" spans="1:2" ht="15.75" customHeight="1" x14ac:dyDescent="0.3">
      <c r="A68" s="2">
        <v>69</v>
      </c>
      <c r="B68" s="27" t="s">
        <v>2106</v>
      </c>
    </row>
    <row r="69" spans="1:2" ht="15.75" customHeight="1" x14ac:dyDescent="0.3">
      <c r="A69" s="2">
        <v>70</v>
      </c>
      <c r="B69" s="27" t="s">
        <v>2107</v>
      </c>
    </row>
    <row r="70" spans="1:2" ht="15.75" customHeight="1" x14ac:dyDescent="0.3">
      <c r="A70" s="2">
        <v>71</v>
      </c>
      <c r="B70" s="27" t="s">
        <v>2108</v>
      </c>
    </row>
    <row r="71" spans="1:2" ht="15.75" customHeight="1" x14ac:dyDescent="0.3">
      <c r="A71" s="2">
        <v>72</v>
      </c>
      <c r="B71" s="27" t="s">
        <v>2109</v>
      </c>
    </row>
    <row r="72" spans="1:2" ht="15.75" customHeight="1" x14ac:dyDescent="0.3">
      <c r="A72" s="2">
        <v>73</v>
      </c>
      <c r="B72" s="27" t="s">
        <v>2110</v>
      </c>
    </row>
    <row r="73" spans="1:2" ht="15.75" customHeight="1" x14ac:dyDescent="0.3">
      <c r="A73" s="2">
        <v>74</v>
      </c>
      <c r="B73" s="27" t="s">
        <v>2111</v>
      </c>
    </row>
    <row r="74" spans="1:2" ht="15.75" customHeight="1" x14ac:dyDescent="0.3">
      <c r="A74" s="2">
        <v>75</v>
      </c>
      <c r="B74" s="27" t="s">
        <v>2112</v>
      </c>
    </row>
    <row r="75" spans="1:2" ht="15.75" customHeight="1" x14ac:dyDescent="0.3">
      <c r="A75" s="2">
        <v>76</v>
      </c>
      <c r="B75" s="27" t="s">
        <v>2113</v>
      </c>
    </row>
    <row r="76" spans="1:2" ht="15.75" customHeight="1" x14ac:dyDescent="0.3">
      <c r="A76" s="2">
        <v>77</v>
      </c>
      <c r="B76" s="27" t="s">
        <v>2114</v>
      </c>
    </row>
    <row r="77" spans="1:2" ht="15.75" customHeight="1" x14ac:dyDescent="0.3">
      <c r="A77" s="2">
        <v>78</v>
      </c>
      <c r="B77" s="27" t="s">
        <v>2115</v>
      </c>
    </row>
    <row r="78" spans="1:2" ht="15.75" customHeight="1" x14ac:dyDescent="0.3">
      <c r="A78" s="2">
        <v>79</v>
      </c>
      <c r="B78" s="27" t="s">
        <v>2116</v>
      </c>
    </row>
    <row r="79" spans="1:2" ht="15.75" customHeight="1" x14ac:dyDescent="0.3">
      <c r="A79" s="2">
        <v>80</v>
      </c>
      <c r="B79" s="27" t="s">
        <v>2117</v>
      </c>
    </row>
    <row r="80" spans="1:2" ht="15.75" customHeight="1" x14ac:dyDescent="0.3">
      <c r="A80" s="2">
        <v>81</v>
      </c>
      <c r="B80" s="27" t="s">
        <v>2118</v>
      </c>
    </row>
    <row r="81" spans="1:2" ht="15.75" customHeight="1" x14ac:dyDescent="0.3">
      <c r="A81" s="2">
        <v>82</v>
      </c>
      <c r="B81" s="27" t="s">
        <v>2119</v>
      </c>
    </row>
    <row r="82" spans="1:2" ht="15.75" customHeight="1" x14ac:dyDescent="0.3">
      <c r="A82" s="2">
        <v>83</v>
      </c>
      <c r="B82" s="27" t="s">
        <v>2120</v>
      </c>
    </row>
    <row r="83" spans="1:2" ht="15.75" customHeight="1" x14ac:dyDescent="0.3">
      <c r="A83" s="2">
        <v>84</v>
      </c>
      <c r="B83" s="27" t="s">
        <v>2121</v>
      </c>
    </row>
    <row r="84" spans="1:2" ht="15.75" customHeight="1" x14ac:dyDescent="0.3">
      <c r="A84" s="2">
        <v>85</v>
      </c>
      <c r="B84" s="27" t="s">
        <v>2122</v>
      </c>
    </row>
    <row r="85" spans="1:2" ht="15.75" customHeight="1" x14ac:dyDescent="0.3">
      <c r="A85" s="2">
        <v>86</v>
      </c>
      <c r="B85" s="27" t="s">
        <v>2123</v>
      </c>
    </row>
    <row r="86" spans="1:2" ht="15.75" customHeight="1" x14ac:dyDescent="0.3">
      <c r="A86" s="2">
        <v>87</v>
      </c>
      <c r="B86" s="27" t="s">
        <v>2124</v>
      </c>
    </row>
    <row r="87" spans="1:2" ht="15.75" customHeight="1" x14ac:dyDescent="0.3">
      <c r="A87" s="2">
        <v>88</v>
      </c>
      <c r="B87" s="27" t="s">
        <v>2125</v>
      </c>
    </row>
    <row r="88" spans="1:2" ht="15.75" customHeight="1" x14ac:dyDescent="0.3">
      <c r="A88" s="2">
        <v>89</v>
      </c>
      <c r="B88" s="27" t="s">
        <v>2126</v>
      </c>
    </row>
    <row r="89" spans="1:2" ht="15.75" customHeight="1" x14ac:dyDescent="0.3">
      <c r="A89" s="2">
        <v>90</v>
      </c>
      <c r="B89" s="27" t="s">
        <v>2127</v>
      </c>
    </row>
    <row r="90" spans="1:2" ht="15.75" customHeight="1" x14ac:dyDescent="0.3">
      <c r="A90" s="2">
        <v>91</v>
      </c>
      <c r="B90" s="27" t="s">
        <v>2128</v>
      </c>
    </row>
    <row r="91" spans="1:2" ht="15.75" customHeight="1" x14ac:dyDescent="0.3">
      <c r="A91" s="2">
        <v>92</v>
      </c>
      <c r="B91" s="27" t="s">
        <v>2129</v>
      </c>
    </row>
    <row r="92" spans="1:2" ht="15.75" customHeight="1" x14ac:dyDescent="0.3">
      <c r="A92" s="2">
        <v>93</v>
      </c>
      <c r="B92" s="27" t="s">
        <v>2130</v>
      </c>
    </row>
    <row r="93" spans="1:2" ht="15.75" customHeight="1" x14ac:dyDescent="0.3">
      <c r="A93" s="2">
        <v>94</v>
      </c>
      <c r="B93" s="27" t="s">
        <v>2131</v>
      </c>
    </row>
    <row r="94" spans="1:2" ht="15.75" customHeight="1" x14ac:dyDescent="0.3">
      <c r="A94" s="2">
        <v>95</v>
      </c>
      <c r="B94" s="27" t="s">
        <v>2132</v>
      </c>
    </row>
    <row r="95" spans="1:2" ht="15.75" customHeight="1" x14ac:dyDescent="0.3">
      <c r="A95" s="2">
        <v>96</v>
      </c>
      <c r="B95" s="27" t="s">
        <v>2133</v>
      </c>
    </row>
    <row r="96" spans="1:2" ht="15.75" customHeight="1" x14ac:dyDescent="0.3">
      <c r="A96" s="2">
        <v>97</v>
      </c>
      <c r="B96" s="27" t="s">
        <v>2134</v>
      </c>
    </row>
    <row r="97" spans="1:2" ht="15.75" customHeight="1" x14ac:dyDescent="0.3">
      <c r="A97" s="2">
        <v>98</v>
      </c>
      <c r="B97" s="27" t="s">
        <v>2135</v>
      </c>
    </row>
    <row r="98" spans="1:2" ht="15.75" customHeight="1" x14ac:dyDescent="0.3">
      <c r="A98" s="2">
        <v>99</v>
      </c>
      <c r="B98" s="27" t="s">
        <v>2136</v>
      </c>
    </row>
    <row r="99" spans="1:2" ht="15.75" customHeight="1" x14ac:dyDescent="0.3">
      <c r="A99" s="2">
        <v>100</v>
      </c>
      <c r="B99" s="27" t="s">
        <v>2137</v>
      </c>
    </row>
    <row r="100" spans="1:2" ht="15.75" customHeight="1" x14ac:dyDescent="0.3">
      <c r="A100" s="2">
        <v>101</v>
      </c>
      <c r="B100" s="27" t="s">
        <v>2138</v>
      </c>
    </row>
    <row r="101" spans="1:2" ht="15.75" customHeight="1" x14ac:dyDescent="0.3">
      <c r="A101" s="2">
        <v>102</v>
      </c>
      <c r="B101" s="27" t="s">
        <v>2139</v>
      </c>
    </row>
    <row r="102" spans="1:2" ht="15.75" customHeight="1" x14ac:dyDescent="0.3">
      <c r="A102" s="2">
        <v>103</v>
      </c>
      <c r="B102" s="27" t="s">
        <v>2140</v>
      </c>
    </row>
    <row r="103" spans="1:2" ht="15.75" customHeight="1" x14ac:dyDescent="0.3">
      <c r="A103" s="2">
        <v>104</v>
      </c>
      <c r="B103" s="27" t="s">
        <v>2141</v>
      </c>
    </row>
    <row r="104" spans="1:2" ht="15.75" customHeight="1" x14ac:dyDescent="0.3">
      <c r="A104" s="2">
        <v>105</v>
      </c>
      <c r="B104" s="27" t="s">
        <v>2142</v>
      </c>
    </row>
    <row r="105" spans="1:2" ht="15.75" customHeight="1" x14ac:dyDescent="0.3">
      <c r="A105" s="2">
        <v>106</v>
      </c>
      <c r="B105" s="27" t="s">
        <v>2143</v>
      </c>
    </row>
    <row r="106" spans="1:2" ht="15.75" customHeight="1" x14ac:dyDescent="0.3">
      <c r="A106" s="2">
        <v>107</v>
      </c>
      <c r="B106" s="27" t="s">
        <v>2144</v>
      </c>
    </row>
    <row r="107" spans="1:2" ht="15.75" customHeight="1" x14ac:dyDescent="0.3">
      <c r="A107" s="2">
        <v>108</v>
      </c>
      <c r="B107" s="27" t="s">
        <v>2145</v>
      </c>
    </row>
    <row r="108" spans="1:2" ht="15.75" customHeight="1" x14ac:dyDescent="0.3">
      <c r="A108" s="2">
        <v>109</v>
      </c>
      <c r="B108" s="27" t="s">
        <v>2146</v>
      </c>
    </row>
    <row r="109" spans="1:2" ht="15.75" customHeight="1" x14ac:dyDescent="0.3">
      <c r="A109" s="2">
        <v>110</v>
      </c>
      <c r="B109" s="27" t="s">
        <v>2147</v>
      </c>
    </row>
    <row r="110" spans="1:2" ht="15.75" customHeight="1" x14ac:dyDescent="0.3">
      <c r="A110" s="2">
        <v>111</v>
      </c>
      <c r="B110" s="27" t="s">
        <v>2148</v>
      </c>
    </row>
    <row r="111" spans="1:2" ht="15.75" customHeight="1" x14ac:dyDescent="0.3">
      <c r="A111" s="2">
        <v>112</v>
      </c>
      <c r="B111" s="27" t="s">
        <v>2149</v>
      </c>
    </row>
    <row r="112" spans="1:2" ht="15.75" customHeight="1" x14ac:dyDescent="0.3">
      <c r="A112" s="2">
        <v>113</v>
      </c>
      <c r="B112" s="27" t="s">
        <v>2150</v>
      </c>
    </row>
    <row r="113" spans="1:2" ht="15.75" customHeight="1" x14ac:dyDescent="0.3">
      <c r="A113" s="2">
        <v>114</v>
      </c>
      <c r="B113" s="27" t="s">
        <v>2151</v>
      </c>
    </row>
    <row r="114" spans="1:2" ht="15.75" customHeight="1" x14ac:dyDescent="0.3">
      <c r="A114" s="2">
        <v>115</v>
      </c>
      <c r="B114" s="27" t="s">
        <v>2152</v>
      </c>
    </row>
    <row r="115" spans="1:2" ht="15.75" customHeight="1" x14ac:dyDescent="0.3">
      <c r="A115" s="2">
        <v>116</v>
      </c>
      <c r="B115" s="27" t="s">
        <v>2153</v>
      </c>
    </row>
    <row r="116" spans="1:2" ht="15.75" customHeight="1" x14ac:dyDescent="0.3">
      <c r="A116" s="2">
        <v>117</v>
      </c>
      <c r="B116" s="27" t="s">
        <v>2154</v>
      </c>
    </row>
    <row r="117" spans="1:2" ht="15.75" customHeight="1" x14ac:dyDescent="0.3">
      <c r="A117" s="2">
        <v>118</v>
      </c>
      <c r="B117" s="27" t="s">
        <v>2155</v>
      </c>
    </row>
    <row r="118" spans="1:2" ht="15.75" customHeight="1" x14ac:dyDescent="0.3">
      <c r="A118" s="2">
        <v>119</v>
      </c>
      <c r="B118" s="27" t="s">
        <v>2156</v>
      </c>
    </row>
    <row r="119" spans="1:2" ht="15.75" customHeight="1" x14ac:dyDescent="0.3">
      <c r="A119" s="2">
        <v>120</v>
      </c>
      <c r="B119" s="27" t="s">
        <v>2157</v>
      </c>
    </row>
    <row r="120" spans="1:2" ht="15.75" customHeight="1" x14ac:dyDescent="0.3">
      <c r="A120" s="2">
        <v>121</v>
      </c>
      <c r="B120" s="27" t="s">
        <v>2158</v>
      </c>
    </row>
    <row r="121" spans="1:2" ht="15.75" customHeight="1" x14ac:dyDescent="0.3">
      <c r="A121" s="2">
        <v>122</v>
      </c>
      <c r="B121" s="27" t="s">
        <v>2159</v>
      </c>
    </row>
    <row r="122" spans="1:2" ht="15.75" customHeight="1" x14ac:dyDescent="0.3">
      <c r="A122" s="2">
        <v>123</v>
      </c>
      <c r="B122" s="27" t="s">
        <v>2160</v>
      </c>
    </row>
    <row r="123" spans="1:2" ht="15.75" customHeight="1" x14ac:dyDescent="0.3">
      <c r="A123" s="2">
        <v>124</v>
      </c>
      <c r="B123" s="27" t="s">
        <v>2161</v>
      </c>
    </row>
    <row r="124" spans="1:2" ht="15.75" customHeight="1" x14ac:dyDescent="0.3">
      <c r="A124" s="2">
        <v>125</v>
      </c>
      <c r="B124" s="27" t="s">
        <v>2162</v>
      </c>
    </row>
    <row r="125" spans="1:2" ht="15.75" customHeight="1" x14ac:dyDescent="0.3">
      <c r="A125" s="2">
        <v>126</v>
      </c>
      <c r="B125" s="27" t="s">
        <v>2163</v>
      </c>
    </row>
    <row r="126" spans="1:2" ht="15.75" customHeight="1" x14ac:dyDescent="0.3">
      <c r="A126" s="2">
        <v>127</v>
      </c>
      <c r="B126" s="27" t="s">
        <v>2164</v>
      </c>
    </row>
    <row r="127" spans="1:2" ht="15.75" customHeight="1" x14ac:dyDescent="0.3">
      <c r="A127" s="2">
        <v>128</v>
      </c>
      <c r="B127" s="27" t="s">
        <v>2165</v>
      </c>
    </row>
    <row r="128" spans="1:2" ht="15.75" customHeight="1" x14ac:dyDescent="0.3">
      <c r="A128" s="2">
        <v>129</v>
      </c>
      <c r="B128" s="27" t="s">
        <v>2166</v>
      </c>
    </row>
    <row r="129" spans="1:2" ht="15.75" customHeight="1" x14ac:dyDescent="0.3">
      <c r="A129" s="2">
        <v>130</v>
      </c>
      <c r="B129" s="27" t="s">
        <v>2167</v>
      </c>
    </row>
    <row r="130" spans="1:2" ht="15.75" customHeight="1" x14ac:dyDescent="0.3">
      <c r="A130" s="2">
        <v>131</v>
      </c>
      <c r="B130" s="27" t="s">
        <v>2168</v>
      </c>
    </row>
    <row r="131" spans="1:2" ht="15.75" customHeight="1" x14ac:dyDescent="0.3">
      <c r="A131" s="2">
        <v>132</v>
      </c>
      <c r="B131" s="27" t="s">
        <v>2169</v>
      </c>
    </row>
    <row r="132" spans="1:2" ht="15.75" customHeight="1" x14ac:dyDescent="0.3">
      <c r="A132" s="2">
        <v>133</v>
      </c>
      <c r="B132" s="27" t="s">
        <v>2170</v>
      </c>
    </row>
    <row r="133" spans="1:2" ht="15.75" customHeight="1" x14ac:dyDescent="0.3">
      <c r="A133" s="2">
        <v>134</v>
      </c>
      <c r="B133" s="27" t="s">
        <v>2171</v>
      </c>
    </row>
    <row r="134" spans="1:2" ht="15.75" customHeight="1" x14ac:dyDescent="0.3">
      <c r="A134" s="2">
        <v>135</v>
      </c>
      <c r="B134" s="27" t="s">
        <v>2172</v>
      </c>
    </row>
    <row r="135" spans="1:2" ht="15.75" customHeight="1" x14ac:dyDescent="0.3">
      <c r="A135" s="2">
        <v>136</v>
      </c>
      <c r="B135" s="27" t="s">
        <v>2173</v>
      </c>
    </row>
    <row r="136" spans="1:2" ht="15.75" customHeight="1" x14ac:dyDescent="0.3">
      <c r="A136" s="2">
        <v>137</v>
      </c>
      <c r="B136" s="27" t="s">
        <v>2174</v>
      </c>
    </row>
    <row r="137" spans="1:2" ht="15.75" customHeight="1" x14ac:dyDescent="0.3">
      <c r="A137" s="2">
        <v>138</v>
      </c>
      <c r="B137" s="27" t="s">
        <v>2175</v>
      </c>
    </row>
    <row r="138" spans="1:2" ht="15.75" customHeight="1" x14ac:dyDescent="0.3">
      <c r="A138" s="2">
        <v>139</v>
      </c>
      <c r="B138" s="27" t="s">
        <v>2176</v>
      </c>
    </row>
    <row r="139" spans="1:2" ht="15.75" customHeight="1" x14ac:dyDescent="0.3">
      <c r="A139" s="2">
        <v>140</v>
      </c>
      <c r="B139" s="27" t="s">
        <v>2177</v>
      </c>
    </row>
    <row r="140" spans="1:2" ht="15.75" customHeight="1" x14ac:dyDescent="0.3">
      <c r="A140" s="2">
        <v>141</v>
      </c>
      <c r="B140" s="27" t="s">
        <v>2178</v>
      </c>
    </row>
    <row r="141" spans="1:2" ht="15.75" customHeight="1" x14ac:dyDescent="0.3">
      <c r="A141" s="2">
        <v>142</v>
      </c>
      <c r="B141" s="27" t="s">
        <v>2179</v>
      </c>
    </row>
    <row r="142" spans="1:2" ht="15.75" customHeight="1" x14ac:dyDescent="0.3">
      <c r="A142" s="2">
        <v>143</v>
      </c>
      <c r="B142" s="27" t="s">
        <v>2180</v>
      </c>
    </row>
    <row r="143" spans="1:2" ht="15.75" customHeight="1" x14ac:dyDescent="0.3">
      <c r="A143" s="2">
        <v>144</v>
      </c>
      <c r="B143" s="27" t="s">
        <v>2181</v>
      </c>
    </row>
    <row r="144" spans="1:2" ht="15.75" customHeight="1" x14ac:dyDescent="0.3">
      <c r="A144" s="2">
        <v>145</v>
      </c>
      <c r="B144" s="27" t="s">
        <v>2182</v>
      </c>
    </row>
    <row r="145" spans="1:2" ht="15.75" customHeight="1" x14ac:dyDescent="0.3">
      <c r="A145" s="2">
        <v>146</v>
      </c>
      <c r="B145" s="27" t="s">
        <v>2183</v>
      </c>
    </row>
    <row r="146" spans="1:2" ht="15.75" customHeight="1" x14ac:dyDescent="0.3">
      <c r="A146" s="2">
        <v>147</v>
      </c>
      <c r="B146" s="27" t="s">
        <v>2184</v>
      </c>
    </row>
    <row r="147" spans="1:2" ht="15.75" customHeight="1" x14ac:dyDescent="0.3">
      <c r="A147" s="2">
        <v>148</v>
      </c>
      <c r="B147" s="27" t="s">
        <v>2185</v>
      </c>
    </row>
    <row r="148" spans="1:2" ht="15.75" customHeight="1" x14ac:dyDescent="0.3">
      <c r="A148" s="2">
        <v>149</v>
      </c>
      <c r="B148" s="27" t="s">
        <v>2186</v>
      </c>
    </row>
    <row r="149" spans="1:2" ht="15.75" customHeight="1" x14ac:dyDescent="0.3">
      <c r="A149" s="2">
        <v>150</v>
      </c>
      <c r="B149" s="27" t="s">
        <v>2187</v>
      </c>
    </row>
    <row r="150" spans="1:2" ht="15.75" customHeight="1" x14ac:dyDescent="0.3">
      <c r="A150" s="2">
        <v>151</v>
      </c>
      <c r="B150" s="27" t="s">
        <v>2188</v>
      </c>
    </row>
    <row r="151" spans="1:2" ht="15.75" customHeight="1" x14ac:dyDescent="0.3">
      <c r="A151" s="2">
        <v>152</v>
      </c>
      <c r="B151" s="27" t="s">
        <v>2189</v>
      </c>
    </row>
    <row r="152" spans="1:2" ht="15.75" customHeight="1" x14ac:dyDescent="0.3">
      <c r="A152" s="2">
        <v>153</v>
      </c>
      <c r="B152" s="27" t="s">
        <v>2190</v>
      </c>
    </row>
    <row r="153" spans="1:2" ht="15.75" customHeight="1" x14ac:dyDescent="0.3">
      <c r="A153" s="2">
        <v>154</v>
      </c>
      <c r="B153" s="27" t="s">
        <v>2191</v>
      </c>
    </row>
    <row r="154" spans="1:2" ht="15.75" customHeight="1" x14ac:dyDescent="0.3">
      <c r="A154" s="2">
        <v>155</v>
      </c>
      <c r="B154" s="27" t="s">
        <v>2192</v>
      </c>
    </row>
    <row r="155" spans="1:2" ht="15.75" customHeight="1" x14ac:dyDescent="0.3">
      <c r="A155" s="2">
        <v>156</v>
      </c>
      <c r="B155" s="27" t="s">
        <v>2193</v>
      </c>
    </row>
    <row r="156" spans="1:2" ht="15.75" customHeight="1" x14ac:dyDescent="0.3">
      <c r="A156" s="2">
        <v>157</v>
      </c>
      <c r="B156" s="27" t="s">
        <v>2194</v>
      </c>
    </row>
    <row r="157" spans="1:2" ht="15.75" customHeight="1" x14ac:dyDescent="0.3">
      <c r="A157" s="2">
        <v>158</v>
      </c>
      <c r="B157" s="27" t="s">
        <v>2195</v>
      </c>
    </row>
    <row r="158" spans="1:2" ht="15.75" customHeight="1" x14ac:dyDescent="0.3">
      <c r="A158" s="2">
        <v>159</v>
      </c>
      <c r="B158" s="27" t="s">
        <v>2196</v>
      </c>
    </row>
    <row r="159" spans="1:2" ht="15.75" customHeight="1" x14ac:dyDescent="0.3">
      <c r="A159" s="2">
        <v>160</v>
      </c>
      <c r="B159" s="27" t="s">
        <v>2197</v>
      </c>
    </row>
    <row r="160" spans="1:2" ht="15.75" customHeight="1" x14ac:dyDescent="0.3">
      <c r="A160" s="2">
        <v>161</v>
      </c>
      <c r="B160" s="27" t="s">
        <v>2198</v>
      </c>
    </row>
    <row r="161" spans="1:2" ht="15.75" customHeight="1" x14ac:dyDescent="0.3">
      <c r="A161" s="2">
        <v>162</v>
      </c>
      <c r="B161" s="27" t="s">
        <v>2199</v>
      </c>
    </row>
    <row r="162" spans="1:2" ht="15.75" customHeight="1" x14ac:dyDescent="0.3">
      <c r="A162" s="2">
        <v>163</v>
      </c>
      <c r="B162" s="27" t="s">
        <v>2200</v>
      </c>
    </row>
    <row r="163" spans="1:2" ht="15.75" customHeight="1" x14ac:dyDescent="0.3">
      <c r="A163" s="2">
        <v>164</v>
      </c>
      <c r="B163" s="27" t="s">
        <v>2201</v>
      </c>
    </row>
    <row r="164" spans="1:2" ht="15.75" customHeight="1" x14ac:dyDescent="0.3">
      <c r="A164" s="2">
        <v>165</v>
      </c>
      <c r="B164" s="27" t="s">
        <v>2202</v>
      </c>
    </row>
    <row r="165" spans="1:2" ht="15.75" customHeight="1" x14ac:dyDescent="0.3">
      <c r="A165" s="2">
        <v>166</v>
      </c>
      <c r="B165" s="27" t="s">
        <v>2203</v>
      </c>
    </row>
    <row r="166" spans="1:2" ht="15.75" customHeight="1" x14ac:dyDescent="0.3">
      <c r="A166" s="2">
        <v>167</v>
      </c>
      <c r="B166" s="27" t="s">
        <v>2204</v>
      </c>
    </row>
    <row r="167" spans="1:2" ht="15.75" customHeight="1" x14ac:dyDescent="0.3">
      <c r="A167" s="2">
        <v>168</v>
      </c>
      <c r="B167" s="27" t="s">
        <v>2205</v>
      </c>
    </row>
    <row r="168" spans="1:2" ht="15.75" customHeight="1" x14ac:dyDescent="0.3">
      <c r="A168" s="2">
        <v>169</v>
      </c>
      <c r="B168" s="27" t="s">
        <v>2206</v>
      </c>
    </row>
    <row r="169" spans="1:2" ht="15.75" customHeight="1" x14ac:dyDescent="0.3">
      <c r="A169" s="2">
        <v>170</v>
      </c>
      <c r="B169" s="27" t="s">
        <v>2207</v>
      </c>
    </row>
    <row r="170" spans="1:2" ht="15.75" customHeight="1" x14ac:dyDescent="0.3">
      <c r="A170" s="2">
        <v>171</v>
      </c>
      <c r="B170" s="27" t="s">
        <v>2208</v>
      </c>
    </row>
    <row r="171" spans="1:2" ht="15.75" customHeight="1" x14ac:dyDescent="0.3">
      <c r="A171" s="2">
        <v>172</v>
      </c>
      <c r="B171" s="27" t="s">
        <v>2209</v>
      </c>
    </row>
    <row r="172" spans="1:2" ht="15.75" customHeight="1" x14ac:dyDescent="0.3">
      <c r="A172" s="2">
        <v>173</v>
      </c>
      <c r="B172" s="27" t="s">
        <v>2210</v>
      </c>
    </row>
    <row r="173" spans="1:2" ht="15.75" customHeight="1" x14ac:dyDescent="0.3">
      <c r="A173" s="2">
        <v>174</v>
      </c>
      <c r="B173" s="27" t="s">
        <v>2211</v>
      </c>
    </row>
    <row r="174" spans="1:2" ht="15.75" customHeight="1" x14ac:dyDescent="0.3">
      <c r="A174" s="2">
        <v>175</v>
      </c>
      <c r="B174" s="27" t="s">
        <v>2212</v>
      </c>
    </row>
    <row r="175" spans="1:2" ht="15.75" customHeight="1" x14ac:dyDescent="0.3">
      <c r="A175" s="2">
        <v>176</v>
      </c>
      <c r="B175" s="27" t="s">
        <v>2213</v>
      </c>
    </row>
    <row r="176" spans="1:2" ht="15.75" customHeight="1" x14ac:dyDescent="0.3">
      <c r="A176" s="2">
        <v>177</v>
      </c>
      <c r="B176" s="27" t="s">
        <v>2214</v>
      </c>
    </row>
    <row r="177" spans="1:2" ht="15.75" customHeight="1" x14ac:dyDescent="0.3">
      <c r="A177" s="2">
        <v>178</v>
      </c>
      <c r="B177" s="27" t="s">
        <v>2215</v>
      </c>
    </row>
    <row r="178" spans="1:2" ht="15.75" customHeight="1" x14ac:dyDescent="0.3">
      <c r="A178" s="2">
        <v>179</v>
      </c>
      <c r="B178" s="27" t="s">
        <v>2216</v>
      </c>
    </row>
    <row r="179" spans="1:2" ht="15.75" customHeight="1" x14ac:dyDescent="0.3">
      <c r="A179" s="2">
        <v>180</v>
      </c>
      <c r="B179" s="27" t="s">
        <v>2217</v>
      </c>
    </row>
    <row r="180" spans="1:2" ht="15.75" customHeight="1" x14ac:dyDescent="0.3">
      <c r="A180" s="2">
        <v>181</v>
      </c>
      <c r="B180" s="27" t="s">
        <v>2218</v>
      </c>
    </row>
    <row r="181" spans="1:2" ht="15.75" customHeight="1" x14ac:dyDescent="0.3">
      <c r="A181" s="2">
        <v>182</v>
      </c>
      <c r="B181" s="27" t="s">
        <v>2219</v>
      </c>
    </row>
    <row r="182" spans="1:2" ht="15.75" customHeight="1" x14ac:dyDescent="0.3">
      <c r="A182" s="2">
        <v>183</v>
      </c>
      <c r="B182" s="27" t="s">
        <v>2220</v>
      </c>
    </row>
    <row r="183" spans="1:2" ht="15.75" customHeight="1" x14ac:dyDescent="0.3">
      <c r="A183" s="2">
        <v>184</v>
      </c>
      <c r="B183" s="27" t="s">
        <v>2221</v>
      </c>
    </row>
    <row r="184" spans="1:2" ht="15.75" customHeight="1" x14ac:dyDescent="0.3">
      <c r="A184" s="2">
        <v>185</v>
      </c>
      <c r="B184" s="27" t="s">
        <v>2222</v>
      </c>
    </row>
    <row r="185" spans="1:2" ht="15.75" customHeight="1" x14ac:dyDescent="0.3">
      <c r="A185" s="2">
        <v>186</v>
      </c>
      <c r="B185" s="27" t="s">
        <v>2223</v>
      </c>
    </row>
    <row r="186" spans="1:2" ht="15.75" customHeight="1" x14ac:dyDescent="0.3">
      <c r="A186" s="2">
        <v>187</v>
      </c>
      <c r="B186" s="27" t="s">
        <v>2224</v>
      </c>
    </row>
    <row r="187" spans="1:2" ht="15.75" customHeight="1" x14ac:dyDescent="0.3">
      <c r="A187" s="2">
        <v>188</v>
      </c>
      <c r="B187" s="27" t="s">
        <v>2225</v>
      </c>
    </row>
    <row r="188" spans="1:2" ht="15.75" customHeight="1" x14ac:dyDescent="0.3">
      <c r="A188" s="2">
        <v>189</v>
      </c>
      <c r="B188" s="27" t="s">
        <v>2226</v>
      </c>
    </row>
    <row r="189" spans="1:2" ht="15.75" customHeight="1" x14ac:dyDescent="0.3">
      <c r="A189" s="2">
        <v>190</v>
      </c>
      <c r="B189" s="27" t="s">
        <v>2227</v>
      </c>
    </row>
    <row r="190" spans="1:2" ht="15.75" customHeight="1" x14ac:dyDescent="0.3">
      <c r="A190" s="2">
        <v>191</v>
      </c>
      <c r="B190" s="27" t="s">
        <v>2228</v>
      </c>
    </row>
    <row r="191" spans="1:2" ht="15.75" customHeight="1" x14ac:dyDescent="0.3">
      <c r="A191" s="2">
        <v>192</v>
      </c>
      <c r="B191" s="27" t="s">
        <v>2229</v>
      </c>
    </row>
    <row r="192" spans="1:2" ht="15.75" customHeight="1" x14ac:dyDescent="0.3">
      <c r="A192" s="2">
        <v>193</v>
      </c>
      <c r="B192" s="27" t="s">
        <v>2230</v>
      </c>
    </row>
    <row r="193" spans="1:2" ht="15.75" customHeight="1" x14ac:dyDescent="0.3">
      <c r="A193" s="2">
        <v>194</v>
      </c>
      <c r="B193" s="27" t="s">
        <v>2231</v>
      </c>
    </row>
    <row r="194" spans="1:2" ht="15.75" customHeight="1" x14ac:dyDescent="0.3">
      <c r="A194" s="2">
        <v>195</v>
      </c>
      <c r="B194" s="27" t="s">
        <v>2232</v>
      </c>
    </row>
    <row r="195" spans="1:2" ht="15.75" customHeight="1" x14ac:dyDescent="0.3">
      <c r="A195" s="2">
        <v>196</v>
      </c>
      <c r="B195" s="27" t="s">
        <v>2233</v>
      </c>
    </row>
    <row r="196" spans="1:2" ht="15.75" customHeight="1" x14ac:dyDescent="0.3">
      <c r="A196" s="2">
        <v>197</v>
      </c>
      <c r="B196" s="27" t="s">
        <v>2234</v>
      </c>
    </row>
    <row r="197" spans="1:2" ht="15.75" customHeight="1" x14ac:dyDescent="0.3">
      <c r="A197" s="2">
        <v>198</v>
      </c>
      <c r="B197" s="27" t="s">
        <v>2235</v>
      </c>
    </row>
    <row r="198" spans="1:2" ht="15.75" customHeight="1" x14ac:dyDescent="0.3">
      <c r="A198" s="2">
        <v>199</v>
      </c>
      <c r="B198" s="27" t="s">
        <v>2236</v>
      </c>
    </row>
    <row r="199" spans="1:2" ht="15.75" customHeight="1" x14ac:dyDescent="0.3">
      <c r="A199" s="2">
        <v>200</v>
      </c>
      <c r="B199" s="27" t="s">
        <v>2237</v>
      </c>
    </row>
    <row r="200" spans="1:2" ht="15.75" customHeight="1" x14ac:dyDescent="0.3">
      <c r="A200" s="2">
        <v>201</v>
      </c>
      <c r="B200" s="27" t="s">
        <v>2238</v>
      </c>
    </row>
    <row r="201" spans="1:2" ht="15.75" customHeight="1" x14ac:dyDescent="0.3">
      <c r="A201" s="2">
        <v>202</v>
      </c>
      <c r="B201" s="27" t="s">
        <v>2239</v>
      </c>
    </row>
    <row r="202" spans="1:2" ht="15.75" customHeight="1" x14ac:dyDescent="0.3">
      <c r="A202" s="2">
        <v>203</v>
      </c>
      <c r="B202" s="27" t="s">
        <v>2240</v>
      </c>
    </row>
    <row r="203" spans="1:2" ht="15.75" customHeight="1" x14ac:dyDescent="0.3">
      <c r="A203" s="2">
        <v>204</v>
      </c>
      <c r="B203" s="27" t="s">
        <v>2241</v>
      </c>
    </row>
    <row r="204" spans="1:2" ht="15.75" customHeight="1" x14ac:dyDescent="0.3">
      <c r="A204" s="2">
        <v>205</v>
      </c>
      <c r="B204" s="27" t="s">
        <v>2242</v>
      </c>
    </row>
    <row r="205" spans="1:2" ht="15.75" customHeight="1" x14ac:dyDescent="0.3">
      <c r="A205" s="2">
        <v>206</v>
      </c>
      <c r="B205" s="27" t="s">
        <v>2243</v>
      </c>
    </row>
    <row r="206" spans="1:2" ht="15.75" customHeight="1" x14ac:dyDescent="0.3">
      <c r="A206" s="2">
        <v>207</v>
      </c>
      <c r="B206" s="27" t="s">
        <v>2244</v>
      </c>
    </row>
    <row r="207" spans="1:2" ht="15.75" customHeight="1" x14ac:dyDescent="0.3">
      <c r="A207" s="2">
        <v>208</v>
      </c>
      <c r="B207" s="27" t="s">
        <v>2245</v>
      </c>
    </row>
    <row r="208" spans="1:2" ht="15.75" customHeight="1" x14ac:dyDescent="0.3">
      <c r="A208" s="2">
        <v>209</v>
      </c>
      <c r="B208" s="27" t="s">
        <v>2246</v>
      </c>
    </row>
    <row r="209" spans="1:2" ht="15.75" customHeight="1" x14ac:dyDescent="0.3">
      <c r="A209" s="2">
        <v>210</v>
      </c>
      <c r="B209" s="27" t="s">
        <v>2247</v>
      </c>
    </row>
    <row r="210" spans="1:2" ht="15.75" customHeight="1" x14ac:dyDescent="0.3">
      <c r="A210" s="2">
        <v>211</v>
      </c>
      <c r="B210" s="27" t="s">
        <v>2248</v>
      </c>
    </row>
    <row r="211" spans="1:2" ht="15.75" customHeight="1" x14ac:dyDescent="0.3">
      <c r="A211" s="2">
        <v>212</v>
      </c>
      <c r="B211" s="27" t="s">
        <v>2249</v>
      </c>
    </row>
    <row r="212" spans="1:2" ht="15.75" customHeight="1" x14ac:dyDescent="0.3">
      <c r="A212" s="2">
        <v>213</v>
      </c>
      <c r="B212" s="27" t="s">
        <v>2250</v>
      </c>
    </row>
    <row r="213" spans="1:2" ht="15.75" customHeight="1" x14ac:dyDescent="0.3">
      <c r="A213" s="2">
        <v>214</v>
      </c>
      <c r="B213" s="27" t="s">
        <v>2251</v>
      </c>
    </row>
    <row r="214" spans="1:2" ht="15.75" customHeight="1" x14ac:dyDescent="0.3">
      <c r="A214" s="2">
        <v>215</v>
      </c>
      <c r="B214" s="27" t="s">
        <v>2252</v>
      </c>
    </row>
    <row r="215" spans="1:2" ht="15.75" customHeight="1" x14ac:dyDescent="0.3">
      <c r="A215" s="2">
        <v>217</v>
      </c>
      <c r="B215" s="27" t="s">
        <v>2253</v>
      </c>
    </row>
    <row r="216" spans="1:2" ht="15.75" customHeight="1" x14ac:dyDescent="0.3">
      <c r="A216" s="2">
        <v>218</v>
      </c>
      <c r="B216" s="27" t="s">
        <v>2254</v>
      </c>
    </row>
    <row r="217" spans="1:2" ht="15.75" customHeight="1" x14ac:dyDescent="0.3">
      <c r="A217" s="2">
        <v>219</v>
      </c>
      <c r="B217" s="27" t="s">
        <v>2255</v>
      </c>
    </row>
    <row r="218" spans="1:2" ht="15.75" customHeight="1" x14ac:dyDescent="0.3">
      <c r="A218" s="2">
        <v>220</v>
      </c>
      <c r="B218" s="27" t="s">
        <v>2256</v>
      </c>
    </row>
    <row r="219" spans="1:2" ht="15.75" customHeight="1" x14ac:dyDescent="0.3">
      <c r="A219" s="2">
        <v>221</v>
      </c>
      <c r="B219" s="27" t="s">
        <v>2257</v>
      </c>
    </row>
    <row r="220" spans="1:2" ht="15.75" customHeight="1" x14ac:dyDescent="0.3">
      <c r="A220" s="2">
        <v>222</v>
      </c>
      <c r="B220" s="27" t="s">
        <v>2258</v>
      </c>
    </row>
    <row r="221" spans="1:2" ht="15.75" customHeight="1" x14ac:dyDescent="0.3">
      <c r="A221" s="2">
        <v>223</v>
      </c>
      <c r="B221" s="27" t="s">
        <v>2259</v>
      </c>
    </row>
    <row r="222" spans="1:2" ht="15.75" customHeight="1" x14ac:dyDescent="0.3">
      <c r="A222" s="2">
        <v>224</v>
      </c>
      <c r="B222" s="27" t="s">
        <v>2260</v>
      </c>
    </row>
    <row r="223" spans="1:2" ht="15.75" customHeight="1" x14ac:dyDescent="0.3">
      <c r="A223" s="2">
        <v>225</v>
      </c>
      <c r="B223" s="27" t="s">
        <v>2261</v>
      </c>
    </row>
    <row r="224" spans="1:2" ht="15.75" customHeight="1" x14ac:dyDescent="0.3">
      <c r="A224" s="2">
        <v>226</v>
      </c>
      <c r="B224" s="27" t="s">
        <v>2262</v>
      </c>
    </row>
    <row r="225" spans="1:2" ht="15.75" customHeight="1" x14ac:dyDescent="0.3">
      <c r="A225" s="2">
        <v>227</v>
      </c>
      <c r="B225" s="27" t="s">
        <v>2263</v>
      </c>
    </row>
    <row r="226" spans="1:2" ht="15.75" customHeight="1" x14ac:dyDescent="0.3">
      <c r="A226" s="2">
        <v>228</v>
      </c>
      <c r="B226" s="27" t="s">
        <v>2264</v>
      </c>
    </row>
    <row r="227" spans="1:2" ht="15.75" customHeight="1" x14ac:dyDescent="0.3">
      <c r="A227" s="2">
        <v>229</v>
      </c>
      <c r="B227" s="27" t="s">
        <v>2265</v>
      </c>
    </row>
    <row r="228" spans="1:2" ht="15.75" customHeight="1" x14ac:dyDescent="0.3">
      <c r="A228" s="2">
        <v>230</v>
      </c>
      <c r="B228" s="27" t="s">
        <v>2266</v>
      </c>
    </row>
    <row r="229" spans="1:2" ht="15.75" customHeight="1" x14ac:dyDescent="0.3">
      <c r="A229" s="2">
        <v>231</v>
      </c>
      <c r="B229" s="27" t="s">
        <v>2267</v>
      </c>
    </row>
    <row r="230" spans="1:2" ht="15.75" customHeight="1" x14ac:dyDescent="0.3">
      <c r="A230" s="2">
        <v>232</v>
      </c>
      <c r="B230" s="27" t="s">
        <v>2268</v>
      </c>
    </row>
    <row r="231" spans="1:2" ht="15.75" customHeight="1" x14ac:dyDescent="0.3">
      <c r="A231" s="2">
        <v>233</v>
      </c>
      <c r="B231" s="27" t="s">
        <v>2269</v>
      </c>
    </row>
    <row r="232" spans="1:2" ht="15.75" customHeight="1" x14ac:dyDescent="0.3">
      <c r="A232" s="2">
        <v>234</v>
      </c>
      <c r="B232" s="27" t="s">
        <v>2270</v>
      </c>
    </row>
    <row r="233" spans="1:2" ht="15.75" customHeight="1" x14ac:dyDescent="0.3">
      <c r="A233" s="2">
        <v>235</v>
      </c>
      <c r="B233" s="27" t="s">
        <v>2271</v>
      </c>
    </row>
    <row r="234" spans="1:2" ht="15.75" customHeight="1" x14ac:dyDescent="0.3">
      <c r="A234" s="2">
        <v>236</v>
      </c>
      <c r="B234" s="27" t="s">
        <v>2272</v>
      </c>
    </row>
    <row r="235" spans="1:2" ht="15.75" customHeight="1" x14ac:dyDescent="0.3">
      <c r="A235" s="2">
        <v>237</v>
      </c>
      <c r="B235" s="27" t="s">
        <v>2273</v>
      </c>
    </row>
    <row r="236" spans="1:2" ht="15.75" customHeight="1" x14ac:dyDescent="0.3">
      <c r="A236" s="2">
        <v>238</v>
      </c>
      <c r="B236" s="27" t="s">
        <v>2274</v>
      </c>
    </row>
    <row r="237" spans="1:2" ht="15.75" customHeight="1" x14ac:dyDescent="0.3">
      <c r="A237" s="2">
        <v>239</v>
      </c>
      <c r="B237" s="27" t="s">
        <v>2275</v>
      </c>
    </row>
    <row r="238" spans="1:2" ht="15.75" customHeight="1" x14ac:dyDescent="0.3">
      <c r="A238" s="2">
        <v>240</v>
      </c>
      <c r="B238" s="27" t="s">
        <v>2276</v>
      </c>
    </row>
    <row r="239" spans="1:2" ht="15.75" customHeight="1" x14ac:dyDescent="0.3">
      <c r="A239" s="2">
        <v>241</v>
      </c>
      <c r="B239" s="27" t="s">
        <v>2277</v>
      </c>
    </row>
    <row r="240" spans="1:2" ht="15.75" customHeight="1" x14ac:dyDescent="0.3">
      <c r="A240" s="2">
        <v>242</v>
      </c>
      <c r="B240" s="27" t="s">
        <v>2278</v>
      </c>
    </row>
    <row r="241" spans="1:2" ht="15.75" customHeight="1" x14ac:dyDescent="0.3">
      <c r="A241" s="2">
        <v>243</v>
      </c>
      <c r="B241" s="27" t="s">
        <v>2279</v>
      </c>
    </row>
    <row r="242" spans="1:2" ht="15.75" customHeight="1" x14ac:dyDescent="0.3">
      <c r="A242" s="2">
        <v>244</v>
      </c>
      <c r="B242" s="27" t="s">
        <v>2280</v>
      </c>
    </row>
    <row r="243" spans="1:2" ht="15.75" customHeight="1" x14ac:dyDescent="0.3">
      <c r="A243" s="2">
        <v>246</v>
      </c>
      <c r="B243" s="27" t="s">
        <v>2281</v>
      </c>
    </row>
    <row r="244" spans="1:2" ht="15.75" customHeight="1" x14ac:dyDescent="0.3">
      <c r="A244" s="2">
        <v>247</v>
      </c>
      <c r="B244" s="27" t="s">
        <v>2282</v>
      </c>
    </row>
    <row r="245" spans="1:2" ht="15.75" customHeight="1" x14ac:dyDescent="0.3">
      <c r="A245" s="2">
        <v>248</v>
      </c>
      <c r="B245" s="27" t="s">
        <v>2283</v>
      </c>
    </row>
    <row r="246" spans="1:2" ht="15.75" customHeight="1" x14ac:dyDescent="0.3">
      <c r="A246" s="2">
        <v>249</v>
      </c>
      <c r="B246" s="27" t="s">
        <v>2284</v>
      </c>
    </row>
    <row r="247" spans="1:2" ht="15.75" customHeight="1" x14ac:dyDescent="0.3">
      <c r="A247" s="2">
        <v>250</v>
      </c>
      <c r="B247" s="27" t="s">
        <v>2285</v>
      </c>
    </row>
    <row r="248" spans="1:2" ht="15.75" customHeight="1" x14ac:dyDescent="0.3">
      <c r="A248" s="2">
        <v>251</v>
      </c>
      <c r="B248" s="27" t="s">
        <v>2286</v>
      </c>
    </row>
    <row r="249" spans="1:2" ht="15.75" customHeight="1" x14ac:dyDescent="0.3">
      <c r="A249" s="2">
        <v>252</v>
      </c>
      <c r="B249" s="27" t="s">
        <v>2287</v>
      </c>
    </row>
    <row r="250" spans="1:2" ht="15.75" customHeight="1" x14ac:dyDescent="0.3">
      <c r="A250" s="2">
        <v>253</v>
      </c>
      <c r="B250" s="27" t="s">
        <v>2288</v>
      </c>
    </row>
    <row r="251" spans="1:2" ht="15.75" customHeight="1" x14ac:dyDescent="0.3">
      <c r="A251" s="2">
        <v>254</v>
      </c>
      <c r="B251" s="27" t="s">
        <v>2289</v>
      </c>
    </row>
    <row r="252" spans="1:2" ht="15.75" customHeight="1" x14ac:dyDescent="0.3">
      <c r="A252" s="2">
        <v>255</v>
      </c>
      <c r="B252" s="27" t="s">
        <v>2290</v>
      </c>
    </row>
    <row r="253" spans="1:2" ht="15.75" customHeight="1" x14ac:dyDescent="0.3">
      <c r="A253" s="2">
        <v>256</v>
      </c>
      <c r="B253" s="27" t="s">
        <v>2291</v>
      </c>
    </row>
    <row r="254" spans="1:2" ht="15.75" customHeight="1" x14ac:dyDescent="0.3">
      <c r="A254" s="2">
        <v>257</v>
      </c>
      <c r="B254" s="27" t="s">
        <v>2292</v>
      </c>
    </row>
    <row r="255" spans="1:2" ht="15.75" customHeight="1" x14ac:dyDescent="0.3">
      <c r="A255" s="2">
        <v>258</v>
      </c>
      <c r="B255" s="27" t="s">
        <v>2293</v>
      </c>
    </row>
    <row r="256" spans="1:2" ht="15.75" customHeight="1" x14ac:dyDescent="0.3">
      <c r="A256" s="2">
        <v>259</v>
      </c>
      <c r="B256" s="27" t="s">
        <v>2294</v>
      </c>
    </row>
    <row r="257" spans="1:2" ht="15.75" customHeight="1" x14ac:dyDescent="0.3">
      <c r="A257" s="2">
        <v>260</v>
      </c>
      <c r="B257" s="27" t="s">
        <v>2295</v>
      </c>
    </row>
    <row r="258" spans="1:2" ht="15.75" customHeight="1" x14ac:dyDescent="0.3">
      <c r="A258" s="2">
        <v>261</v>
      </c>
      <c r="B258" s="27" t="s">
        <v>2296</v>
      </c>
    </row>
    <row r="259" spans="1:2" ht="15.75" customHeight="1" x14ac:dyDescent="0.3">
      <c r="A259" s="2">
        <v>262</v>
      </c>
      <c r="B259" s="27" t="s">
        <v>2297</v>
      </c>
    </row>
    <row r="260" spans="1:2" ht="15.75" customHeight="1" x14ac:dyDescent="0.3">
      <c r="A260" s="2">
        <v>263</v>
      </c>
      <c r="B260" s="27" t="s">
        <v>2298</v>
      </c>
    </row>
    <row r="261" spans="1:2" ht="15.75" customHeight="1" x14ac:dyDescent="0.3">
      <c r="A261" s="2">
        <v>264</v>
      </c>
      <c r="B261" s="27" t="s">
        <v>2299</v>
      </c>
    </row>
    <row r="262" spans="1:2" ht="15.75" customHeight="1" x14ac:dyDescent="0.3">
      <c r="A262" s="2">
        <v>265</v>
      </c>
      <c r="B262" s="27" t="s">
        <v>2300</v>
      </c>
    </row>
    <row r="263" spans="1:2" ht="15.75" customHeight="1" x14ac:dyDescent="0.3">
      <c r="A263" s="2">
        <v>266</v>
      </c>
      <c r="B263" s="27" t="s">
        <v>2301</v>
      </c>
    </row>
    <row r="264" spans="1:2" ht="15.75" customHeight="1" x14ac:dyDescent="0.3">
      <c r="A264" s="2">
        <v>267</v>
      </c>
      <c r="B264" s="27" t="s">
        <v>2302</v>
      </c>
    </row>
    <row r="265" spans="1:2" ht="15.75" customHeight="1" x14ac:dyDescent="0.3">
      <c r="A265" s="2">
        <v>268</v>
      </c>
      <c r="B265" s="27" t="s">
        <v>2303</v>
      </c>
    </row>
    <row r="266" spans="1:2" ht="15.75" customHeight="1" x14ac:dyDescent="0.3">
      <c r="A266" s="2">
        <v>269</v>
      </c>
      <c r="B266" s="27" t="s">
        <v>2304</v>
      </c>
    </row>
    <row r="267" spans="1:2" ht="15.75" customHeight="1" x14ac:dyDescent="0.3">
      <c r="A267" s="2">
        <v>270</v>
      </c>
      <c r="B267" s="27" t="s">
        <v>2305</v>
      </c>
    </row>
    <row r="268" spans="1:2" ht="15.75" customHeight="1" x14ac:dyDescent="0.3">
      <c r="A268" s="2">
        <v>271</v>
      </c>
      <c r="B268" s="27" t="s">
        <v>2306</v>
      </c>
    </row>
    <row r="269" spans="1:2" ht="15.75" customHeight="1" x14ac:dyDescent="0.3">
      <c r="A269" s="2">
        <v>272</v>
      </c>
      <c r="B269" s="27" t="s">
        <v>2307</v>
      </c>
    </row>
    <row r="270" spans="1:2" ht="15.75" customHeight="1" x14ac:dyDescent="0.3">
      <c r="A270" s="2">
        <v>273</v>
      </c>
      <c r="B270" s="27" t="s">
        <v>2308</v>
      </c>
    </row>
    <row r="271" spans="1:2" ht="15.75" customHeight="1" x14ac:dyDescent="0.3">
      <c r="A271" s="2">
        <v>274</v>
      </c>
      <c r="B271" s="27" t="s">
        <v>2309</v>
      </c>
    </row>
    <row r="272" spans="1:2" ht="15.75" customHeight="1" x14ac:dyDescent="0.3">
      <c r="A272" s="2">
        <v>275</v>
      </c>
      <c r="B272" s="27" t="s">
        <v>2310</v>
      </c>
    </row>
    <row r="273" spans="1:2" ht="15.75" customHeight="1" x14ac:dyDescent="0.3">
      <c r="A273" s="2">
        <v>276</v>
      </c>
      <c r="B273" s="27" t="s">
        <v>2311</v>
      </c>
    </row>
    <row r="274" spans="1:2" ht="15.75" customHeight="1" x14ac:dyDescent="0.3">
      <c r="A274" s="2">
        <v>277</v>
      </c>
      <c r="B274" s="27" t="s">
        <v>2312</v>
      </c>
    </row>
    <row r="275" spans="1:2" ht="15.75" customHeight="1" x14ac:dyDescent="0.3">
      <c r="A275" s="2">
        <v>278</v>
      </c>
      <c r="B275" s="27" t="s">
        <v>2313</v>
      </c>
    </row>
    <row r="276" spans="1:2" ht="15.75" customHeight="1" x14ac:dyDescent="0.3">
      <c r="A276" s="2">
        <v>279</v>
      </c>
      <c r="B276" s="27" t="s">
        <v>2314</v>
      </c>
    </row>
    <row r="277" spans="1:2" ht="15.75" customHeight="1" x14ac:dyDescent="0.3">
      <c r="A277" s="2">
        <v>280</v>
      </c>
      <c r="B277" s="27" t="s">
        <v>2315</v>
      </c>
    </row>
    <row r="278" spans="1:2" ht="15.75" customHeight="1" x14ac:dyDescent="0.3">
      <c r="A278" s="2">
        <v>281</v>
      </c>
      <c r="B278" s="27" t="s">
        <v>2316</v>
      </c>
    </row>
    <row r="279" spans="1:2" ht="15.75" customHeight="1" x14ac:dyDescent="0.3">
      <c r="A279" s="2">
        <v>282</v>
      </c>
      <c r="B279" s="27" t="s">
        <v>2317</v>
      </c>
    </row>
    <row r="280" spans="1:2" ht="15.75" customHeight="1" x14ac:dyDescent="0.3">
      <c r="A280" s="2">
        <v>283</v>
      </c>
      <c r="B280" s="27" t="s">
        <v>2318</v>
      </c>
    </row>
    <row r="281" spans="1:2" ht="15.75" customHeight="1" x14ac:dyDescent="0.3">
      <c r="A281" s="2">
        <v>284</v>
      </c>
      <c r="B281" s="27" t="s">
        <v>2319</v>
      </c>
    </row>
    <row r="282" spans="1:2" ht="15.75" customHeight="1" x14ac:dyDescent="0.3">
      <c r="A282" s="2">
        <v>288</v>
      </c>
      <c r="B282" s="27" t="s">
        <v>2320</v>
      </c>
    </row>
    <row r="283" spans="1:2" ht="15.75" customHeight="1" x14ac:dyDescent="0.3">
      <c r="A283" s="2">
        <v>289</v>
      </c>
      <c r="B283" s="27" t="s">
        <v>2321</v>
      </c>
    </row>
    <row r="284" spans="1:2" ht="15.75" customHeight="1" x14ac:dyDescent="0.3">
      <c r="A284" s="2">
        <v>290</v>
      </c>
      <c r="B284" s="27" t="s">
        <v>2322</v>
      </c>
    </row>
    <row r="285" spans="1:2" ht="15.75" customHeight="1" x14ac:dyDescent="0.3">
      <c r="A285" s="2">
        <v>291</v>
      </c>
      <c r="B285" s="27" t="s">
        <v>2323</v>
      </c>
    </row>
    <row r="286" spans="1:2" ht="15.75" customHeight="1" x14ac:dyDescent="0.3">
      <c r="A286" s="2">
        <v>292</v>
      </c>
      <c r="B286" s="27" t="s">
        <v>2324</v>
      </c>
    </row>
    <row r="287" spans="1:2" ht="15.75" customHeight="1" x14ac:dyDescent="0.3">
      <c r="A287" s="2">
        <v>293</v>
      </c>
      <c r="B287" s="27" t="s">
        <v>2325</v>
      </c>
    </row>
    <row r="288" spans="1:2" ht="15.75" customHeight="1" x14ac:dyDescent="0.3">
      <c r="A288" s="2">
        <v>294</v>
      </c>
      <c r="B288" s="27" t="s">
        <v>2326</v>
      </c>
    </row>
    <row r="289" spans="1:2" ht="15.75" customHeight="1" x14ac:dyDescent="0.3">
      <c r="A289" s="2">
        <v>295</v>
      </c>
      <c r="B289" s="27" t="s">
        <v>2327</v>
      </c>
    </row>
    <row r="290" spans="1:2" ht="15.75" customHeight="1" x14ac:dyDescent="0.3">
      <c r="A290" s="2">
        <v>296</v>
      </c>
      <c r="B290" s="27" t="s">
        <v>2328</v>
      </c>
    </row>
    <row r="291" spans="1:2" ht="15.75" customHeight="1" x14ac:dyDescent="0.3">
      <c r="A291" s="2">
        <v>297</v>
      </c>
      <c r="B291" s="27" t="s">
        <v>2329</v>
      </c>
    </row>
    <row r="292" spans="1:2" ht="15.75" customHeight="1" x14ac:dyDescent="0.3">
      <c r="A292" s="2">
        <v>298</v>
      </c>
      <c r="B292" s="27" t="s">
        <v>2330</v>
      </c>
    </row>
    <row r="293" spans="1:2" ht="15.75" customHeight="1" x14ac:dyDescent="0.3">
      <c r="A293" s="2">
        <v>300</v>
      </c>
      <c r="B293" s="27" t="s">
        <v>2331</v>
      </c>
    </row>
    <row r="294" spans="1:2" ht="15.75" customHeight="1" x14ac:dyDescent="0.3">
      <c r="A294" s="2">
        <v>301</v>
      </c>
      <c r="B294" s="27" t="s">
        <v>2332</v>
      </c>
    </row>
    <row r="295" spans="1:2" ht="15.75" customHeight="1" x14ac:dyDescent="0.3">
      <c r="A295" s="2">
        <v>302</v>
      </c>
      <c r="B295" s="27" t="s">
        <v>2333</v>
      </c>
    </row>
    <row r="296" spans="1:2" ht="15.75" customHeight="1" x14ac:dyDescent="0.3">
      <c r="A296" s="2">
        <v>303</v>
      </c>
      <c r="B296" s="27" t="s">
        <v>2334</v>
      </c>
    </row>
    <row r="297" spans="1:2" ht="15.75" customHeight="1" x14ac:dyDescent="0.3">
      <c r="A297" s="2">
        <v>304</v>
      </c>
      <c r="B297" s="27" t="s">
        <v>2335</v>
      </c>
    </row>
    <row r="298" spans="1:2" ht="15.75" customHeight="1" x14ac:dyDescent="0.3">
      <c r="A298" s="2">
        <v>305</v>
      </c>
      <c r="B298" s="27" t="s">
        <v>2336</v>
      </c>
    </row>
    <row r="299" spans="1:2" ht="15.75" customHeight="1" x14ac:dyDescent="0.3">
      <c r="A299" s="2">
        <v>306</v>
      </c>
      <c r="B299" s="28" t="s">
        <v>2337</v>
      </c>
    </row>
    <row r="300" spans="1:2" ht="15.75" customHeight="1" x14ac:dyDescent="0.3">
      <c r="A300" s="2">
        <v>307</v>
      </c>
      <c r="B300" s="27" t="s">
        <v>2338</v>
      </c>
    </row>
    <row r="301" spans="1:2" ht="15.75" customHeight="1" x14ac:dyDescent="0.3">
      <c r="A301" s="2">
        <v>308</v>
      </c>
      <c r="B301" s="27" t="s">
        <v>2339</v>
      </c>
    </row>
    <row r="302" spans="1:2" ht="15.75" customHeight="1" x14ac:dyDescent="0.3">
      <c r="A302" s="2">
        <v>309</v>
      </c>
      <c r="B302" s="27" t="s">
        <v>2340</v>
      </c>
    </row>
    <row r="303" spans="1:2" ht="15.75" customHeight="1" x14ac:dyDescent="0.3">
      <c r="A303" s="2">
        <v>310</v>
      </c>
      <c r="B303" s="27" t="s">
        <v>2341</v>
      </c>
    </row>
    <row r="304" spans="1:2" ht="15.75" customHeight="1" x14ac:dyDescent="0.3">
      <c r="A304" s="2">
        <v>311</v>
      </c>
      <c r="B304" s="27" t="s">
        <v>2342</v>
      </c>
    </row>
    <row r="305" spans="1:2" ht="15.75" customHeight="1" x14ac:dyDescent="0.3">
      <c r="A305" s="2">
        <v>312</v>
      </c>
      <c r="B305" s="29" t="s">
        <v>2343</v>
      </c>
    </row>
    <row r="306" spans="1:2" ht="15.75" customHeight="1" x14ac:dyDescent="0.3">
      <c r="A306" s="2">
        <v>313</v>
      </c>
      <c r="B306" s="27" t="s">
        <v>2344</v>
      </c>
    </row>
    <row r="307" spans="1:2" ht="15.75" customHeight="1" x14ac:dyDescent="0.3">
      <c r="A307" s="2">
        <v>314</v>
      </c>
      <c r="B307" s="27" t="s">
        <v>2345</v>
      </c>
    </row>
    <row r="308" spans="1:2" ht="15.75" customHeight="1" x14ac:dyDescent="0.3">
      <c r="A308" s="2">
        <v>315</v>
      </c>
      <c r="B308" s="27" t="s">
        <v>2346</v>
      </c>
    </row>
    <row r="309" spans="1:2" ht="15.75" customHeight="1" x14ac:dyDescent="0.3">
      <c r="A309" s="2">
        <v>316</v>
      </c>
      <c r="B309" s="27" t="s">
        <v>2347</v>
      </c>
    </row>
    <row r="310" spans="1:2" ht="15.75" customHeight="1" x14ac:dyDescent="0.3">
      <c r="A310" s="2">
        <v>317</v>
      </c>
      <c r="B310" s="27" t="s">
        <v>2348</v>
      </c>
    </row>
    <row r="311" spans="1:2" ht="15.75" customHeight="1" x14ac:dyDescent="0.3">
      <c r="A311" s="2">
        <v>318</v>
      </c>
      <c r="B311" s="27" t="s">
        <v>2349</v>
      </c>
    </row>
    <row r="312" spans="1:2" ht="15.75" customHeight="1" x14ac:dyDescent="0.3">
      <c r="A312" s="2">
        <v>319</v>
      </c>
      <c r="B312" s="27" t="s">
        <v>2350</v>
      </c>
    </row>
    <row r="313" spans="1:2" ht="15.75" customHeight="1" x14ac:dyDescent="0.3">
      <c r="A313" s="2">
        <v>320</v>
      </c>
      <c r="B313" s="27" t="s">
        <v>2351</v>
      </c>
    </row>
    <row r="314" spans="1:2" ht="15.75" customHeight="1" x14ac:dyDescent="0.3">
      <c r="A314" s="2">
        <v>324</v>
      </c>
      <c r="B314" s="2" t="s">
        <v>2352</v>
      </c>
    </row>
    <row r="315" spans="1:2" ht="15.75" customHeight="1" x14ac:dyDescent="0.3">
      <c r="A315" s="2">
        <v>325</v>
      </c>
      <c r="B315" s="2" t="s">
        <v>2353</v>
      </c>
    </row>
    <row r="316" spans="1:2" ht="15.75" customHeight="1" x14ac:dyDescent="0.3">
      <c r="A316" s="2">
        <v>326</v>
      </c>
      <c r="B316" s="2" t="s">
        <v>2354</v>
      </c>
    </row>
    <row r="317" spans="1:2" ht="15.75" customHeight="1" x14ac:dyDescent="0.3">
      <c r="A317" s="2">
        <v>327</v>
      </c>
      <c r="B317" s="2" t="s">
        <v>2355</v>
      </c>
    </row>
    <row r="318" spans="1:2" ht="15.75" customHeight="1" x14ac:dyDescent="0.3">
      <c r="A318" s="2">
        <v>328</v>
      </c>
      <c r="B318" s="2" t="s">
        <v>2356</v>
      </c>
    </row>
    <row r="319" spans="1:2" ht="15.75" customHeight="1" x14ac:dyDescent="0.3">
      <c r="A319" s="2">
        <v>329</v>
      </c>
      <c r="B319" s="2" t="s">
        <v>2357</v>
      </c>
    </row>
    <row r="320" spans="1:2" ht="15.75" customHeight="1" x14ac:dyDescent="0.3">
      <c r="A320" s="2">
        <v>330</v>
      </c>
      <c r="B320" s="2" t="s">
        <v>2358</v>
      </c>
    </row>
    <row r="321" spans="1:2" ht="15.75" customHeight="1" x14ac:dyDescent="0.3">
      <c r="A321" s="2">
        <v>332</v>
      </c>
      <c r="B321" s="2" t="s">
        <v>2359</v>
      </c>
    </row>
    <row r="322" spans="1:2" ht="15.75" customHeight="1" x14ac:dyDescent="0.3">
      <c r="A322" s="2">
        <v>333</v>
      </c>
      <c r="B322" s="2" t="s">
        <v>2360</v>
      </c>
    </row>
    <row r="323" spans="1:2" ht="15.75" customHeight="1" x14ac:dyDescent="0.3">
      <c r="A323" s="2">
        <v>334</v>
      </c>
      <c r="B323" s="2" t="s">
        <v>2361</v>
      </c>
    </row>
    <row r="324" spans="1:2" ht="15.75" customHeight="1" x14ac:dyDescent="0.3">
      <c r="A324" s="2">
        <v>335</v>
      </c>
      <c r="B324" s="2" t="s">
        <v>2362</v>
      </c>
    </row>
    <row r="325" spans="1:2" ht="15.75" customHeight="1" x14ac:dyDescent="0.3">
      <c r="A325" s="2">
        <v>337</v>
      </c>
      <c r="B325" s="2" t="s">
        <v>2363</v>
      </c>
    </row>
    <row r="326" spans="1:2" ht="15.75" customHeight="1" x14ac:dyDescent="0.3">
      <c r="A326" s="2">
        <v>338</v>
      </c>
      <c r="B326" s="2" t="s">
        <v>2364</v>
      </c>
    </row>
    <row r="327" spans="1:2" ht="15.75" customHeight="1" x14ac:dyDescent="0.3">
      <c r="A327" s="2">
        <v>339</v>
      </c>
      <c r="B327" s="2" t="s">
        <v>2365</v>
      </c>
    </row>
    <row r="328" spans="1:2" ht="15.75" customHeight="1" x14ac:dyDescent="0.3">
      <c r="A328" s="2">
        <v>340</v>
      </c>
      <c r="B328" s="2" t="s">
        <v>2366</v>
      </c>
    </row>
    <row r="329" spans="1:2" ht="15.75" customHeight="1" x14ac:dyDescent="0.3">
      <c r="A329" s="2">
        <v>341</v>
      </c>
      <c r="B329" s="2" t="s">
        <v>2367</v>
      </c>
    </row>
    <row r="330" spans="1:2" ht="15.75" customHeight="1" x14ac:dyDescent="0.3">
      <c r="A330" s="2">
        <v>342</v>
      </c>
      <c r="B330" s="2" t="s">
        <v>2368</v>
      </c>
    </row>
    <row r="331" spans="1:2" ht="15.75" customHeight="1" x14ac:dyDescent="0.3">
      <c r="A331" s="2">
        <v>343</v>
      </c>
      <c r="B331" s="2" t="s">
        <v>2369</v>
      </c>
    </row>
    <row r="332" spans="1:2" ht="15.75" customHeight="1" x14ac:dyDescent="0.3">
      <c r="A332" s="2">
        <v>344</v>
      </c>
      <c r="B332" s="2" t="s">
        <v>2370</v>
      </c>
    </row>
    <row r="333" spans="1:2" ht="15.75" customHeight="1" x14ac:dyDescent="0.3">
      <c r="A333" s="2">
        <v>345</v>
      </c>
      <c r="B333" s="2" t="s">
        <v>2371</v>
      </c>
    </row>
    <row r="334" spans="1:2" ht="15.75" customHeight="1" x14ac:dyDescent="0.3">
      <c r="A334" s="2">
        <v>346</v>
      </c>
      <c r="B334" s="2" t="s">
        <v>2372</v>
      </c>
    </row>
    <row r="335" spans="1:2" ht="15.75" customHeight="1" x14ac:dyDescent="0.3">
      <c r="A335" s="2">
        <v>347</v>
      </c>
      <c r="B335" s="2" t="s">
        <v>2373</v>
      </c>
    </row>
    <row r="336" spans="1:2" ht="15.75" customHeight="1" x14ac:dyDescent="0.3">
      <c r="A336" s="2">
        <v>348</v>
      </c>
      <c r="B336" s="2" t="s">
        <v>2374</v>
      </c>
    </row>
    <row r="337" spans="1:2" ht="15.75" customHeight="1" x14ac:dyDescent="0.3">
      <c r="A337" s="2">
        <v>349</v>
      </c>
      <c r="B337" s="2" t="s">
        <v>2375</v>
      </c>
    </row>
    <row r="338" spans="1:2" ht="15.75" customHeight="1" x14ac:dyDescent="0.3">
      <c r="A338" s="2">
        <v>350</v>
      </c>
      <c r="B338" s="2" t="s">
        <v>2376</v>
      </c>
    </row>
    <row r="339" spans="1:2" ht="15.75" customHeight="1" x14ac:dyDescent="0.3">
      <c r="A339" s="2">
        <v>351</v>
      </c>
      <c r="B339" s="2" t="s">
        <v>2377</v>
      </c>
    </row>
    <row r="340" spans="1:2" ht="15.75" customHeight="1" x14ac:dyDescent="0.3">
      <c r="A340" s="2">
        <v>352</v>
      </c>
      <c r="B340" s="2" t="s">
        <v>2378</v>
      </c>
    </row>
    <row r="341" spans="1:2" ht="15.75" customHeight="1" x14ac:dyDescent="0.3">
      <c r="A341" s="2">
        <v>353</v>
      </c>
      <c r="B341" s="2" t="s">
        <v>2379</v>
      </c>
    </row>
    <row r="342" spans="1:2" ht="15.75" customHeight="1" x14ac:dyDescent="0.3">
      <c r="A342" s="2">
        <v>354</v>
      </c>
      <c r="B342" s="2" t="s">
        <v>2380</v>
      </c>
    </row>
    <row r="343" spans="1:2" ht="15.75" customHeight="1" x14ac:dyDescent="0.3">
      <c r="A343" s="2">
        <v>355</v>
      </c>
      <c r="B343" s="2" t="s">
        <v>2381</v>
      </c>
    </row>
    <row r="344" spans="1:2" ht="15.75" customHeight="1" x14ac:dyDescent="0.3">
      <c r="A344" s="2">
        <v>356</v>
      </c>
      <c r="B344" s="2" t="s">
        <v>2382</v>
      </c>
    </row>
    <row r="345" spans="1:2" ht="15.75" customHeight="1" x14ac:dyDescent="0.3">
      <c r="A345" s="2">
        <v>357</v>
      </c>
      <c r="B345" s="2" t="s">
        <v>2383</v>
      </c>
    </row>
    <row r="346" spans="1:2" ht="15.75" customHeight="1" x14ac:dyDescent="0.3">
      <c r="A346" s="2">
        <v>358</v>
      </c>
      <c r="B346" s="2" t="s">
        <v>2384</v>
      </c>
    </row>
    <row r="347" spans="1:2" ht="15.75" customHeight="1" x14ac:dyDescent="0.3">
      <c r="A347" s="2">
        <v>359</v>
      </c>
      <c r="B347" s="2" t="s">
        <v>2385</v>
      </c>
    </row>
    <row r="348" spans="1:2" ht="15.75" customHeight="1" x14ac:dyDescent="0.3">
      <c r="A348" s="2">
        <v>360</v>
      </c>
      <c r="B348" s="2" t="s">
        <v>2386</v>
      </c>
    </row>
    <row r="349" spans="1:2" ht="15.75" customHeight="1" x14ac:dyDescent="0.3">
      <c r="A349" s="2">
        <v>361</v>
      </c>
      <c r="B349" s="2" t="s">
        <v>2387</v>
      </c>
    </row>
    <row r="350" spans="1:2" ht="15.75" customHeight="1" x14ac:dyDescent="0.3">
      <c r="A350" s="2">
        <v>362</v>
      </c>
      <c r="B350" s="2" t="s">
        <v>2388</v>
      </c>
    </row>
    <row r="351" spans="1:2" ht="15.75" customHeight="1" x14ac:dyDescent="0.3">
      <c r="A351" s="2">
        <v>363</v>
      </c>
      <c r="B351" s="2" t="s">
        <v>2389</v>
      </c>
    </row>
    <row r="352" spans="1:2" ht="15.75" customHeight="1" x14ac:dyDescent="0.3">
      <c r="A352" s="2">
        <v>364</v>
      </c>
      <c r="B352" s="2" t="s">
        <v>2390</v>
      </c>
    </row>
    <row r="353" spans="1:2" ht="15.75" customHeight="1" x14ac:dyDescent="0.3">
      <c r="A353" s="2">
        <v>365</v>
      </c>
      <c r="B353" s="2" t="s">
        <v>2391</v>
      </c>
    </row>
    <row r="354" spans="1:2" ht="15.75" customHeight="1" x14ac:dyDescent="0.3">
      <c r="A354" s="2">
        <v>366</v>
      </c>
      <c r="B354" s="2" t="s">
        <v>2392</v>
      </c>
    </row>
    <row r="355" spans="1:2" ht="15.75" customHeight="1" x14ac:dyDescent="0.3">
      <c r="A355" s="2">
        <v>367</v>
      </c>
      <c r="B355" s="2" t="s">
        <v>2393</v>
      </c>
    </row>
    <row r="356" spans="1:2" ht="15.75" customHeight="1" x14ac:dyDescent="0.3">
      <c r="A356" s="2">
        <v>368</v>
      </c>
      <c r="B356" s="2" t="s">
        <v>2394</v>
      </c>
    </row>
    <row r="357" spans="1:2" ht="15.75" customHeight="1" x14ac:dyDescent="0.3">
      <c r="A357" s="2">
        <v>369</v>
      </c>
      <c r="B357" s="2" t="s">
        <v>2395</v>
      </c>
    </row>
    <row r="358" spans="1:2" ht="15.75" customHeight="1" x14ac:dyDescent="0.3">
      <c r="A358" s="2">
        <v>370</v>
      </c>
      <c r="B358" s="2" t="s">
        <v>2396</v>
      </c>
    </row>
    <row r="359" spans="1:2" ht="15.75" customHeight="1" x14ac:dyDescent="0.3">
      <c r="A359" s="2">
        <v>371</v>
      </c>
      <c r="B359" s="2" t="s">
        <v>2397</v>
      </c>
    </row>
    <row r="360" spans="1:2" ht="15.75" customHeight="1" x14ac:dyDescent="0.3">
      <c r="A360" s="2">
        <v>372</v>
      </c>
      <c r="B360" s="2" t="s">
        <v>2398</v>
      </c>
    </row>
    <row r="361" spans="1:2" ht="15.75" customHeight="1" x14ac:dyDescent="0.3">
      <c r="A361" s="2">
        <v>373</v>
      </c>
      <c r="B361" s="2" t="s">
        <v>2399</v>
      </c>
    </row>
    <row r="362" spans="1:2" ht="15.75" customHeight="1" x14ac:dyDescent="0.3">
      <c r="A362" s="2">
        <v>374</v>
      </c>
      <c r="B362" s="2" t="s">
        <v>2400</v>
      </c>
    </row>
    <row r="363" spans="1:2" ht="15.75" customHeight="1" x14ac:dyDescent="0.3">
      <c r="A363" s="2">
        <v>375</v>
      </c>
      <c r="B363" s="2" t="s">
        <v>2401</v>
      </c>
    </row>
    <row r="364" spans="1:2" ht="15.75" customHeight="1" x14ac:dyDescent="0.3">
      <c r="A364" s="2">
        <v>376</v>
      </c>
      <c r="B364" s="2" t="s">
        <v>2402</v>
      </c>
    </row>
    <row r="365" spans="1:2" ht="15.75" customHeight="1" x14ac:dyDescent="0.3">
      <c r="A365" s="2">
        <v>377</v>
      </c>
      <c r="B365" s="2" t="s">
        <v>2403</v>
      </c>
    </row>
    <row r="366" spans="1:2" ht="15.75" customHeight="1" x14ac:dyDescent="0.3">
      <c r="A366" s="2">
        <v>378</v>
      </c>
      <c r="B366" s="2" t="s">
        <v>2404</v>
      </c>
    </row>
    <row r="367" spans="1:2" ht="15.75" customHeight="1" x14ac:dyDescent="0.3">
      <c r="A367" s="2">
        <v>379</v>
      </c>
      <c r="B367" s="2" t="s">
        <v>2405</v>
      </c>
    </row>
    <row r="368" spans="1:2" ht="15.75" customHeight="1" x14ac:dyDescent="0.3">
      <c r="A368" s="2">
        <v>380</v>
      </c>
      <c r="B368" s="2" t="s">
        <v>2406</v>
      </c>
    </row>
    <row r="369" spans="1:2" ht="15.75" customHeight="1" x14ac:dyDescent="0.3">
      <c r="A369" s="2">
        <v>381</v>
      </c>
      <c r="B369" s="2" t="s">
        <v>2407</v>
      </c>
    </row>
    <row r="370" spans="1:2" ht="15.75" customHeight="1" x14ac:dyDescent="0.3">
      <c r="A370" s="2">
        <v>382</v>
      </c>
      <c r="B370" s="2" t="s">
        <v>2408</v>
      </c>
    </row>
    <row r="371" spans="1:2" ht="15.75" customHeight="1" x14ac:dyDescent="0.3">
      <c r="A371" s="2">
        <v>383</v>
      </c>
      <c r="B371" s="2" t="s">
        <v>2409</v>
      </c>
    </row>
    <row r="372" spans="1:2" ht="15.75" customHeight="1" x14ac:dyDescent="0.3">
      <c r="A372" s="2">
        <v>384</v>
      </c>
      <c r="B372" s="2" t="s">
        <v>2410</v>
      </c>
    </row>
    <row r="373" spans="1:2" ht="15.75" customHeight="1" x14ac:dyDescent="0.3">
      <c r="A373" s="2">
        <v>385</v>
      </c>
      <c r="B373" s="2" t="s">
        <v>2411</v>
      </c>
    </row>
    <row r="374" spans="1:2" ht="15.75" customHeight="1" x14ac:dyDescent="0.3">
      <c r="A374" s="2">
        <v>386</v>
      </c>
      <c r="B374" s="2" t="s">
        <v>2412</v>
      </c>
    </row>
    <row r="375" spans="1:2" ht="15.75" customHeight="1" x14ac:dyDescent="0.3">
      <c r="A375" s="2">
        <v>387</v>
      </c>
      <c r="B375" s="2" t="s">
        <v>2413</v>
      </c>
    </row>
    <row r="376" spans="1:2" ht="15.75" customHeight="1" x14ac:dyDescent="0.3">
      <c r="A376" s="2">
        <v>388</v>
      </c>
      <c r="B376" s="2" t="s">
        <v>2414</v>
      </c>
    </row>
    <row r="377" spans="1:2" ht="15.75" customHeight="1" x14ac:dyDescent="0.3">
      <c r="A377" s="2">
        <v>389</v>
      </c>
      <c r="B377" s="2" t="s">
        <v>2415</v>
      </c>
    </row>
    <row r="378" spans="1:2" ht="15.75" customHeight="1" x14ac:dyDescent="0.3">
      <c r="A378" s="2">
        <v>390</v>
      </c>
      <c r="B378" s="2" t="s">
        <v>2416</v>
      </c>
    </row>
    <row r="379" spans="1:2" ht="15.75" customHeight="1" x14ac:dyDescent="0.3">
      <c r="A379" s="2">
        <v>391</v>
      </c>
      <c r="B379" s="2" t="s">
        <v>2417</v>
      </c>
    </row>
    <row r="380" spans="1:2" ht="15.75" customHeight="1" x14ac:dyDescent="0.3">
      <c r="A380" s="2">
        <v>392</v>
      </c>
      <c r="B380" s="2" t="s">
        <v>2418</v>
      </c>
    </row>
    <row r="381" spans="1:2" ht="15.75" customHeight="1" x14ac:dyDescent="0.3">
      <c r="A381" s="2">
        <v>393</v>
      </c>
      <c r="B381" s="2" t="s">
        <v>2419</v>
      </c>
    </row>
    <row r="382" spans="1:2" ht="15.75" customHeight="1" x14ac:dyDescent="0.3">
      <c r="A382" s="2">
        <v>810</v>
      </c>
      <c r="B382" s="2" t="s">
        <v>2420</v>
      </c>
    </row>
    <row r="383" spans="1:2" ht="15.75" customHeight="1" x14ac:dyDescent="0.3">
      <c r="A383" s="2">
        <v>914</v>
      </c>
      <c r="B383" s="2" t="s">
        <v>2421</v>
      </c>
    </row>
    <row r="384" spans="1:2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998"/>
  <sheetViews>
    <sheetView topLeftCell="D2" zoomScaleNormal="100" workbookViewId="0">
      <selection activeCell="C4" sqref="C4"/>
    </sheetView>
  </sheetViews>
  <sheetFormatPr defaultColWidth="12.59765625" defaultRowHeight="15" customHeight="1" x14ac:dyDescent="0.25"/>
  <cols>
    <col min="1" max="1" width="5" style="111" customWidth="1"/>
    <col min="2" max="2" width="2.3984375" style="111" customWidth="1"/>
    <col min="3" max="3" width="19.19921875" style="111" customWidth="1"/>
    <col min="4" max="4" width="17.09765625" style="111" customWidth="1"/>
    <col min="5" max="5" width="4.8984375" style="111" customWidth="1"/>
    <col min="6" max="6" width="1.59765625" style="111" customWidth="1"/>
    <col min="7" max="7" width="9.8984375" style="111" customWidth="1"/>
    <col min="8" max="10" width="7.69921875" style="111" customWidth="1"/>
    <col min="11" max="11" width="37.19921875" style="111" customWidth="1"/>
    <col min="12" max="12" width="11.3984375" style="111" customWidth="1"/>
    <col min="13" max="13" width="1.59765625" style="111" customWidth="1"/>
    <col min="14" max="14" width="9.8984375" style="111" customWidth="1"/>
    <col min="15" max="17" width="7.69921875" style="111" customWidth="1"/>
    <col min="18" max="18" width="55.09765625" style="111" customWidth="1"/>
    <col min="19" max="19" width="8" style="111" customWidth="1"/>
    <col min="20" max="20" width="1.8984375" style="111" customWidth="1"/>
    <col min="21" max="26" width="7.69921875" style="111" customWidth="1"/>
    <col min="27" max="16384" width="12.59765625" style="111"/>
  </cols>
  <sheetData>
    <row r="1" spans="1:20" ht="14.25" customHeight="1" x14ac:dyDescent="0.25">
      <c r="A1" s="108" t="s">
        <v>2496</v>
      </c>
      <c r="B1" s="109"/>
      <c r="C1" s="109"/>
      <c r="D1" s="109"/>
      <c r="E1" s="109"/>
      <c r="F1" s="110"/>
      <c r="G1" s="130" t="s">
        <v>2422</v>
      </c>
      <c r="H1" s="131"/>
      <c r="I1" s="131"/>
      <c r="J1" s="131"/>
      <c r="K1" s="131"/>
      <c r="L1" s="131"/>
      <c r="M1" s="110"/>
      <c r="N1" s="130" t="s">
        <v>2423</v>
      </c>
      <c r="O1" s="131"/>
      <c r="P1" s="131"/>
      <c r="Q1" s="131"/>
      <c r="R1" s="131"/>
      <c r="S1" s="131"/>
      <c r="T1" s="110"/>
    </row>
    <row r="2" spans="1:20" ht="15" customHeight="1" x14ac:dyDescent="0.25">
      <c r="B2" s="109"/>
      <c r="C2" s="112" t="s">
        <v>2424</v>
      </c>
      <c r="D2" s="112"/>
      <c r="E2" s="109"/>
      <c r="F2" s="110"/>
      <c r="G2" s="131"/>
      <c r="H2" s="131"/>
      <c r="I2" s="131"/>
      <c r="J2" s="131"/>
      <c r="K2" s="131"/>
      <c r="L2" s="131"/>
      <c r="M2" s="110"/>
      <c r="N2" s="131"/>
      <c r="O2" s="131"/>
      <c r="P2" s="131"/>
      <c r="Q2" s="131"/>
      <c r="R2" s="131"/>
      <c r="S2" s="131"/>
      <c r="T2" s="110"/>
    </row>
    <row r="3" spans="1:20" ht="14.25" customHeight="1" x14ac:dyDescent="0.25">
      <c r="B3" s="109"/>
      <c r="C3" s="132" t="str">
        <f>'AV Regels compiled'!B3</f>
        <v>SjaarschBBQ</v>
      </c>
      <c r="D3" s="131"/>
      <c r="E3" s="109"/>
      <c r="F3" s="110"/>
      <c r="G3" s="113" t="s">
        <v>2426</v>
      </c>
      <c r="H3" s="114" t="s">
        <v>2427</v>
      </c>
      <c r="I3" s="114" t="s">
        <v>2428</v>
      </c>
      <c r="J3" s="114" t="s">
        <v>2429</v>
      </c>
      <c r="K3" s="114" t="s">
        <v>2430</v>
      </c>
      <c r="L3" s="115" t="s">
        <v>2431</v>
      </c>
      <c r="M3" s="110"/>
      <c r="N3" s="113" t="s">
        <v>2426</v>
      </c>
      <c r="O3" s="114" t="s">
        <v>2427</v>
      </c>
      <c r="P3" s="114" t="s">
        <v>2428</v>
      </c>
      <c r="Q3" s="114" t="s">
        <v>2429</v>
      </c>
      <c r="R3" s="114" t="s">
        <v>2430</v>
      </c>
      <c r="S3" s="115" t="s">
        <v>2431</v>
      </c>
      <c r="T3" s="110"/>
    </row>
    <row r="4" spans="1:20" ht="14.25" customHeight="1" x14ac:dyDescent="0.25">
      <c r="A4" s="111">
        <v>2</v>
      </c>
      <c r="B4" s="109"/>
      <c r="C4" s="109"/>
      <c r="D4" s="109"/>
      <c r="E4" s="109"/>
      <c r="F4" s="110"/>
      <c r="G4" s="116" t="str">
        <f t="shared" ref="G4:G14" ca="1" si="0">IF(I4="","",$D$7)</f>
        <v>25/09/2021</v>
      </c>
      <c r="I4" s="111">
        <f t="shared" ref="I4:I14" ca="1" si="1">IF(LEFT(INDIRECT($C$3&amp;"!I"&amp;A4),1)="4",INDIRECT($C$3&amp;"!I"&amp;A4),"")</f>
        <v>4009</v>
      </c>
      <c r="J4" s="111" t="str">
        <f t="shared" ref="J4:J14" ca="1" si="2">IF(I4="","",$D$6)</f>
        <v>20.2.12</v>
      </c>
      <c r="K4" s="111" t="str">
        <f t="shared" ref="K4:K14" ca="1" si="3">IF(I4="","",INDIRECT($C$3&amp;"!K"&amp;A4))</f>
        <v>Lasten Overige Activiteiten - SjaarschBBQ</v>
      </c>
      <c r="L4" s="117">
        <f ca="1">IF(I4="","",INDIRECT($C$3&amp;"!N"&amp;A4))</f>
        <v>141.82</v>
      </c>
      <c r="M4" s="110"/>
      <c r="N4" s="116" t="str">
        <f t="shared" ref="N4:N14" ca="1" si="4">IF(P4="","",$D$7)</f>
        <v/>
      </c>
      <c r="P4" s="111" t="str">
        <f t="shared" ref="P4:P14" ca="1" si="5">IF(LEFT(INDIRECT($C$3&amp;"!I"&amp;A4),1)="8",INDIRECT($C$3&amp;"!I"&amp;A4),"")</f>
        <v/>
      </c>
      <c r="Q4" s="111" t="str">
        <f t="shared" ref="Q4:Q14" ca="1" si="6">IF(P4="","",$D$6)</f>
        <v/>
      </c>
      <c r="R4" s="111" t="str">
        <f t="shared" ref="R4:R14" ca="1" si="7">IF(P4="","",INDIRECT($C$3&amp;"!K"&amp;A4))</f>
        <v/>
      </c>
      <c r="S4" s="117" t="str">
        <f t="shared" ref="S4:S14" ca="1" si="8">IF(P4="","",INDIRECT($C$3&amp;"!M"&amp;A4))</f>
        <v/>
      </c>
      <c r="T4" s="110"/>
    </row>
    <row r="5" spans="1:20" ht="14.25" customHeight="1" x14ac:dyDescent="0.25">
      <c r="A5" s="111">
        <v>3</v>
      </c>
      <c r="B5" s="109"/>
      <c r="C5" s="118" t="s">
        <v>2432</v>
      </c>
      <c r="D5" s="119" t="str">
        <f ca="1">INDIRECT($C$3&amp;"!D3")</f>
        <v>SjaarschBBQ</v>
      </c>
      <c r="E5" s="109"/>
      <c r="F5" s="110"/>
      <c r="G5" s="116" t="str">
        <f t="shared" ca="1" si="0"/>
        <v/>
      </c>
      <c r="I5" s="111" t="str">
        <f t="shared" ca="1" si="1"/>
        <v/>
      </c>
      <c r="J5" s="111" t="str">
        <f t="shared" ca="1" si="2"/>
        <v/>
      </c>
      <c r="K5" s="111" t="str">
        <f t="shared" ca="1" si="3"/>
        <v/>
      </c>
      <c r="L5" s="117" t="str">
        <f t="shared" ref="L5:L14" ca="1" si="9">IF(I5="","",INDIRECT($C$3&amp;"!L"&amp;A5))</f>
        <v/>
      </c>
      <c r="M5" s="110"/>
      <c r="N5" s="116" t="str">
        <f t="shared" ca="1" si="4"/>
        <v/>
      </c>
      <c r="P5" s="111" t="str">
        <f t="shared" ca="1" si="5"/>
        <v/>
      </c>
      <c r="Q5" s="111" t="str">
        <f t="shared" ca="1" si="6"/>
        <v/>
      </c>
      <c r="R5" s="111" t="str">
        <f t="shared" ca="1" si="7"/>
        <v/>
      </c>
      <c r="S5" s="117" t="str">
        <f t="shared" ca="1" si="8"/>
        <v/>
      </c>
      <c r="T5" s="110"/>
    </row>
    <row r="6" spans="1:20" ht="14.25" customHeight="1" x14ac:dyDescent="0.25">
      <c r="A6" s="111">
        <v>4</v>
      </c>
      <c r="B6" s="109"/>
      <c r="C6" s="118" t="s">
        <v>2433</v>
      </c>
      <c r="D6" s="119" t="str">
        <f ca="1">INDIRECT($C$3&amp;"!D4")</f>
        <v>20.2.12</v>
      </c>
      <c r="E6" s="109"/>
      <c r="F6" s="110"/>
      <c r="G6" s="116" t="str">
        <f t="shared" ca="1" si="0"/>
        <v/>
      </c>
      <c r="I6" s="111" t="str">
        <f t="shared" ca="1" si="1"/>
        <v/>
      </c>
      <c r="J6" s="111" t="str">
        <f t="shared" ca="1" si="2"/>
        <v/>
      </c>
      <c r="K6" s="111" t="str">
        <f t="shared" ca="1" si="3"/>
        <v/>
      </c>
      <c r="L6" s="117" t="str">
        <f t="shared" ca="1" si="9"/>
        <v/>
      </c>
      <c r="M6" s="110"/>
      <c r="N6" s="116" t="str">
        <f t="shared" ca="1" si="4"/>
        <v>25/09/2021</v>
      </c>
      <c r="P6" s="111">
        <f t="shared" ca="1" si="5"/>
        <v>8009</v>
      </c>
      <c r="Q6" s="111" t="str">
        <f t="shared" ca="1" si="6"/>
        <v>20.2.12</v>
      </c>
      <c r="R6" s="111" t="str">
        <f t="shared" ca="1" si="7"/>
        <v>Baten Overige Activiteiten - SjaarschBBQ</v>
      </c>
      <c r="S6" s="117">
        <f t="shared" ca="1" si="8"/>
        <v>-141.9</v>
      </c>
      <c r="T6" s="110"/>
    </row>
    <row r="7" spans="1:20" ht="14.25" customHeight="1" x14ac:dyDescent="0.25">
      <c r="A7" s="111">
        <v>5</v>
      </c>
      <c r="B7" s="109"/>
      <c r="C7" s="118" t="s">
        <v>2434</v>
      </c>
      <c r="D7" s="120" t="str">
        <f ca="1">INDIRECT($C$3&amp;"!D5")</f>
        <v>25/09/2021</v>
      </c>
      <c r="E7" s="109"/>
      <c r="F7" s="110"/>
      <c r="G7" s="116" t="str">
        <f t="shared" ca="1" si="0"/>
        <v/>
      </c>
      <c r="I7" s="111" t="str">
        <f t="shared" ca="1" si="1"/>
        <v/>
      </c>
      <c r="J7" s="111" t="str">
        <f t="shared" ca="1" si="2"/>
        <v/>
      </c>
      <c r="K7" s="111" t="str">
        <f t="shared" ca="1" si="3"/>
        <v/>
      </c>
      <c r="L7" s="117" t="str">
        <f t="shared" ca="1" si="9"/>
        <v/>
      </c>
      <c r="M7" s="110"/>
      <c r="N7" s="116" t="str">
        <f t="shared" ca="1" si="4"/>
        <v/>
      </c>
      <c r="P7" s="111" t="str">
        <f t="shared" ca="1" si="5"/>
        <v/>
      </c>
      <c r="Q7" s="111" t="str">
        <f t="shared" ca="1" si="6"/>
        <v/>
      </c>
      <c r="R7" s="111" t="str">
        <f t="shared" ca="1" si="7"/>
        <v/>
      </c>
      <c r="S7" s="117" t="str">
        <f t="shared" ca="1" si="8"/>
        <v/>
      </c>
      <c r="T7" s="110"/>
    </row>
    <row r="8" spans="1:20" ht="14.25" customHeight="1" x14ac:dyDescent="0.25">
      <c r="A8" s="111">
        <v>6</v>
      </c>
      <c r="B8" s="109"/>
      <c r="C8" s="109"/>
      <c r="D8" s="109"/>
      <c r="E8" s="109"/>
      <c r="F8" s="110"/>
      <c r="G8" s="116" t="str">
        <f t="shared" ca="1" si="0"/>
        <v/>
      </c>
      <c r="I8" s="111" t="str">
        <f t="shared" ca="1" si="1"/>
        <v/>
      </c>
      <c r="J8" s="111" t="str">
        <f t="shared" ca="1" si="2"/>
        <v/>
      </c>
      <c r="K8" s="111" t="str">
        <f t="shared" ca="1" si="3"/>
        <v/>
      </c>
      <c r="L8" s="117" t="str">
        <f t="shared" ca="1" si="9"/>
        <v/>
      </c>
      <c r="M8" s="110"/>
      <c r="N8" s="116" t="str">
        <f t="shared" ca="1" si="4"/>
        <v/>
      </c>
      <c r="P8" s="111" t="str">
        <f t="shared" ca="1" si="5"/>
        <v/>
      </c>
      <c r="Q8" s="111" t="str">
        <f t="shared" ca="1" si="6"/>
        <v/>
      </c>
      <c r="R8" s="111" t="str">
        <f t="shared" ca="1" si="7"/>
        <v/>
      </c>
      <c r="S8" s="117" t="str">
        <f t="shared" ca="1" si="8"/>
        <v/>
      </c>
      <c r="T8" s="110"/>
    </row>
    <row r="9" spans="1:20" ht="14.25" customHeight="1" x14ac:dyDescent="0.25">
      <c r="A9" s="111">
        <v>7</v>
      </c>
      <c r="B9" s="109"/>
      <c r="C9" s="121" t="s">
        <v>2435</v>
      </c>
      <c r="D9" s="122">
        <f ca="1">INDIRECT($C$3&amp;"!D11")</f>
        <v>141.82</v>
      </c>
      <c r="E9" s="109"/>
      <c r="F9" s="110"/>
      <c r="G9" s="116" t="str">
        <f t="shared" ca="1" si="0"/>
        <v/>
      </c>
      <c r="I9" s="111" t="str">
        <f t="shared" ca="1" si="1"/>
        <v/>
      </c>
      <c r="J9" s="111" t="str">
        <f t="shared" ca="1" si="2"/>
        <v/>
      </c>
      <c r="K9" s="111" t="str">
        <f t="shared" ca="1" si="3"/>
        <v/>
      </c>
      <c r="L9" s="117" t="str">
        <f t="shared" ca="1" si="9"/>
        <v/>
      </c>
      <c r="M9" s="110"/>
      <c r="N9" s="116" t="str">
        <f t="shared" ca="1" si="4"/>
        <v/>
      </c>
      <c r="P9" s="111" t="str">
        <f t="shared" ca="1" si="5"/>
        <v/>
      </c>
      <c r="Q9" s="111" t="str">
        <f t="shared" ca="1" si="6"/>
        <v/>
      </c>
      <c r="R9" s="111" t="str">
        <f t="shared" ca="1" si="7"/>
        <v/>
      </c>
      <c r="S9" s="117" t="str">
        <f t="shared" ca="1" si="8"/>
        <v/>
      </c>
      <c r="T9" s="110"/>
    </row>
    <row r="10" spans="1:20" ht="14.25" customHeight="1" x14ac:dyDescent="0.25">
      <c r="A10" s="111">
        <v>8</v>
      </c>
      <c r="B10" s="109"/>
      <c r="C10" s="121" t="s">
        <v>2436</v>
      </c>
      <c r="D10" s="122">
        <f ca="1">INDIRECT($C$3&amp;"!D12")</f>
        <v>141.9</v>
      </c>
      <c r="E10" s="109"/>
      <c r="F10" s="110"/>
      <c r="G10" s="116" t="str">
        <f t="shared" ca="1" si="0"/>
        <v/>
      </c>
      <c r="I10" s="111" t="str">
        <f t="shared" ca="1" si="1"/>
        <v/>
      </c>
      <c r="J10" s="111" t="str">
        <f t="shared" ca="1" si="2"/>
        <v/>
      </c>
      <c r="K10" s="111" t="str">
        <f t="shared" ca="1" si="3"/>
        <v/>
      </c>
      <c r="L10" s="117" t="str">
        <f t="shared" ca="1" si="9"/>
        <v/>
      </c>
      <c r="M10" s="110"/>
      <c r="N10" s="116" t="str">
        <f t="shared" ca="1" si="4"/>
        <v/>
      </c>
      <c r="P10" s="111" t="str">
        <f t="shared" ca="1" si="5"/>
        <v/>
      </c>
      <c r="Q10" s="111" t="str">
        <f t="shared" ca="1" si="6"/>
        <v/>
      </c>
      <c r="R10" s="111" t="str">
        <f t="shared" ca="1" si="7"/>
        <v/>
      </c>
      <c r="S10" s="117" t="str">
        <f t="shared" ca="1" si="8"/>
        <v/>
      </c>
      <c r="T10" s="110"/>
    </row>
    <row r="11" spans="1:20" ht="14.25" customHeight="1" x14ac:dyDescent="0.25">
      <c r="A11" s="111">
        <v>9</v>
      </c>
      <c r="B11" s="109"/>
      <c r="C11" s="121" t="s">
        <v>2437</v>
      </c>
      <c r="D11" s="123">
        <f ca="1">INDIRECT($C$3&amp;"!D13")</f>
        <v>15</v>
      </c>
      <c r="E11" s="109"/>
      <c r="F11" s="110"/>
      <c r="G11" s="116" t="str">
        <f t="shared" ca="1" si="0"/>
        <v/>
      </c>
      <c r="I11" s="111" t="str">
        <f t="shared" ca="1" si="1"/>
        <v/>
      </c>
      <c r="J11" s="111" t="str">
        <f t="shared" ca="1" si="2"/>
        <v/>
      </c>
      <c r="K11" s="111" t="str">
        <f t="shared" ca="1" si="3"/>
        <v/>
      </c>
      <c r="L11" s="117" t="str">
        <f t="shared" ca="1" si="9"/>
        <v/>
      </c>
      <c r="M11" s="110"/>
      <c r="N11" s="116" t="str">
        <f t="shared" ca="1" si="4"/>
        <v/>
      </c>
      <c r="P11" s="111" t="str">
        <f t="shared" ca="1" si="5"/>
        <v/>
      </c>
      <c r="Q11" s="111" t="str">
        <f t="shared" ca="1" si="6"/>
        <v/>
      </c>
      <c r="R11" s="111" t="str">
        <f t="shared" ca="1" si="7"/>
        <v/>
      </c>
      <c r="S11" s="117" t="str">
        <f t="shared" ca="1" si="8"/>
        <v/>
      </c>
      <c r="T11" s="110"/>
    </row>
    <row r="12" spans="1:20" ht="14.25" customHeight="1" x14ac:dyDescent="0.25">
      <c r="A12" s="111">
        <v>10</v>
      </c>
      <c r="B12" s="109"/>
      <c r="C12" s="121" t="s">
        <v>2438</v>
      </c>
      <c r="D12" s="122">
        <f ca="1">INDIRECT($C$3&amp;"!D14")</f>
        <v>9.4600000000000009</v>
      </c>
      <c r="E12" s="109"/>
      <c r="F12" s="110"/>
      <c r="G12" s="116" t="str">
        <f t="shared" ca="1" si="0"/>
        <v/>
      </c>
      <c r="I12" s="111" t="str">
        <f t="shared" ca="1" si="1"/>
        <v/>
      </c>
      <c r="J12" s="111" t="str">
        <f t="shared" ca="1" si="2"/>
        <v/>
      </c>
      <c r="K12" s="111" t="str">
        <f t="shared" ca="1" si="3"/>
        <v/>
      </c>
      <c r="L12" s="117" t="str">
        <f t="shared" ca="1" si="9"/>
        <v/>
      </c>
      <c r="M12" s="110"/>
      <c r="N12" s="116" t="str">
        <f t="shared" ca="1" si="4"/>
        <v/>
      </c>
      <c r="P12" s="111" t="str">
        <f t="shared" ca="1" si="5"/>
        <v/>
      </c>
      <c r="Q12" s="111" t="str">
        <f t="shared" ca="1" si="6"/>
        <v/>
      </c>
      <c r="R12" s="111" t="str">
        <f t="shared" ca="1" si="7"/>
        <v/>
      </c>
      <c r="S12" s="117" t="str">
        <f t="shared" ca="1" si="8"/>
        <v/>
      </c>
      <c r="T12" s="110"/>
    </row>
    <row r="13" spans="1:20" ht="14.25" customHeight="1" x14ac:dyDescent="0.25">
      <c r="A13" s="111">
        <v>11</v>
      </c>
      <c r="B13" s="109"/>
      <c r="C13" s="109"/>
      <c r="D13" s="109"/>
      <c r="E13" s="109"/>
      <c r="F13" s="110"/>
      <c r="G13" s="116" t="str">
        <f t="shared" ca="1" si="0"/>
        <v/>
      </c>
      <c r="I13" s="111" t="str">
        <f t="shared" ca="1" si="1"/>
        <v/>
      </c>
      <c r="J13" s="111" t="str">
        <f t="shared" ca="1" si="2"/>
        <v/>
      </c>
      <c r="K13" s="111" t="str">
        <f t="shared" ca="1" si="3"/>
        <v/>
      </c>
      <c r="L13" s="117" t="str">
        <f t="shared" ca="1" si="9"/>
        <v/>
      </c>
      <c r="M13" s="110"/>
      <c r="N13" s="116" t="str">
        <f t="shared" ca="1" si="4"/>
        <v/>
      </c>
      <c r="P13" s="111" t="str">
        <f t="shared" ca="1" si="5"/>
        <v/>
      </c>
      <c r="Q13" s="111" t="str">
        <f t="shared" ca="1" si="6"/>
        <v/>
      </c>
      <c r="R13" s="111" t="str">
        <f t="shared" ca="1" si="7"/>
        <v/>
      </c>
      <c r="S13" s="117" t="str">
        <f t="shared" ca="1" si="8"/>
        <v/>
      </c>
      <c r="T13" s="110"/>
    </row>
    <row r="14" spans="1:20" ht="14.25" customHeight="1" x14ac:dyDescent="0.25">
      <c r="A14" s="111">
        <v>12</v>
      </c>
      <c r="B14" s="109"/>
      <c r="C14" s="109"/>
      <c r="D14" s="109"/>
      <c r="E14" s="109"/>
      <c r="F14" s="110"/>
      <c r="G14" s="116" t="str">
        <f t="shared" ca="1" si="0"/>
        <v/>
      </c>
      <c r="I14" s="111" t="str">
        <f t="shared" ca="1" si="1"/>
        <v/>
      </c>
      <c r="J14" s="111" t="str">
        <f t="shared" ca="1" si="2"/>
        <v/>
      </c>
      <c r="K14" s="111" t="str">
        <f t="shared" ca="1" si="3"/>
        <v/>
      </c>
      <c r="L14" s="117" t="str">
        <f t="shared" ca="1" si="9"/>
        <v/>
      </c>
      <c r="M14" s="110"/>
      <c r="N14" s="116" t="str">
        <f t="shared" ca="1" si="4"/>
        <v/>
      </c>
      <c r="P14" s="111" t="str">
        <f t="shared" ca="1" si="5"/>
        <v/>
      </c>
      <c r="Q14" s="111" t="str">
        <f t="shared" ca="1" si="6"/>
        <v/>
      </c>
      <c r="R14" s="111" t="str">
        <f t="shared" ca="1" si="7"/>
        <v/>
      </c>
      <c r="S14" s="117" t="str">
        <f t="shared" ca="1" si="8"/>
        <v/>
      </c>
      <c r="T14" s="110"/>
    </row>
    <row r="15" spans="1:20" ht="14.25" customHeight="1" x14ac:dyDescent="0.25">
      <c r="B15" s="109"/>
      <c r="C15" s="109"/>
      <c r="D15" s="109"/>
      <c r="E15" s="109"/>
      <c r="F15" s="110"/>
      <c r="G15" s="127"/>
      <c r="H15" s="128"/>
      <c r="I15" s="128"/>
      <c r="J15" s="128"/>
      <c r="K15" s="128"/>
      <c r="L15" s="129"/>
      <c r="M15" s="110"/>
      <c r="N15" s="127"/>
      <c r="O15" s="128"/>
      <c r="P15" s="128"/>
      <c r="Q15" s="128"/>
      <c r="R15" s="128"/>
      <c r="S15" s="129"/>
      <c r="T15" s="110"/>
    </row>
    <row r="16" spans="1:20" ht="14.25" customHeight="1" x14ac:dyDescent="0.25">
      <c r="A16" s="111">
        <v>14</v>
      </c>
      <c r="B16" s="109"/>
      <c r="C16" s="109"/>
      <c r="D16" s="109"/>
      <c r="E16" s="109"/>
      <c r="F16" s="110"/>
      <c r="G16" s="116"/>
      <c r="L16" s="117"/>
      <c r="M16" s="110"/>
      <c r="N16" s="116" t="str">
        <f t="shared" ref="N16:N17" ca="1" si="10">IF(P16="","",$D$7)</f>
        <v>25/09/2021</v>
      </c>
      <c r="P16" s="111" cm="1">
        <f t="array" aca="1" ref="P16" ca="1">INDIRECT($C$3&amp;"!I"&amp;A16)</f>
        <v>5099</v>
      </c>
      <c r="Q16" s="111" t="str">
        <f t="shared" ref="Q16:Q17" ca="1" si="11">IF(P16="","",$D$6)</f>
        <v>20.2.12</v>
      </c>
      <c r="R16" s="111" t="str">
        <f t="shared" ref="R16:R17" ca="1" si="12">IF(P16="","",INDIRECT($C$3&amp;"!K"&amp;A16))</f>
        <v>Winst door afrondingsverschillen - SjaarschBBQ</v>
      </c>
      <c r="S16" s="117">
        <f ca="1">IF(P16="","",INDIRECT($C$3&amp;"!N"&amp;A16))</f>
        <v>8.0000000000012506E-2</v>
      </c>
      <c r="T16" s="110"/>
    </row>
    <row r="17" spans="1:20" ht="14.25" customHeight="1" x14ac:dyDescent="0.25">
      <c r="A17" s="111">
        <v>15</v>
      </c>
      <c r="B17" s="109"/>
      <c r="C17" s="109"/>
      <c r="D17" s="109"/>
      <c r="E17" s="109"/>
      <c r="F17" s="110"/>
      <c r="G17" s="116"/>
      <c r="L17" s="117"/>
      <c r="M17" s="110"/>
      <c r="N17" s="116" t="str">
        <f t="shared" ca="1" si="10"/>
        <v>25/09/2021</v>
      </c>
      <c r="P17" s="111" cm="1">
        <f t="array" aca="1" ref="P17" ca="1">INDIRECT($C$3&amp;"!I"&amp;A17)</f>
        <v>5099</v>
      </c>
      <c r="Q17" s="111" t="str">
        <f t="shared" ca="1" si="11"/>
        <v>20.2.12</v>
      </c>
      <c r="R17" s="111" t="str">
        <f t="shared" ca="1" si="12"/>
        <v>Winst door afrondingsverschillen - SjaarschBBQ tegenboeking</v>
      </c>
      <c r="S17" s="117">
        <f ca="1">IF(P17="","",INDIRECT($C$3&amp;"!N"&amp;A17))</f>
        <v>-8.0000000000012506E-2</v>
      </c>
      <c r="T17" s="110"/>
    </row>
    <row r="18" spans="1:20" ht="14.25" customHeight="1" x14ac:dyDescent="0.25">
      <c r="B18" s="109"/>
      <c r="C18" s="109"/>
      <c r="D18" s="109"/>
      <c r="E18" s="109"/>
      <c r="F18" s="110"/>
      <c r="G18" s="124"/>
      <c r="H18" s="124"/>
      <c r="I18" s="124"/>
      <c r="J18" s="124"/>
      <c r="K18" s="124"/>
      <c r="L18" s="125"/>
      <c r="M18" s="110"/>
      <c r="N18" s="124"/>
      <c r="O18" s="124"/>
      <c r="P18" s="124"/>
      <c r="Q18" s="124"/>
      <c r="R18" s="124"/>
      <c r="S18" s="125"/>
      <c r="T18" s="110"/>
    </row>
    <row r="19" spans="1:20" ht="14.25" customHeight="1" x14ac:dyDescent="0.25">
      <c r="A19" s="111">
        <v>32</v>
      </c>
      <c r="B19" s="109"/>
      <c r="C19" s="109"/>
      <c r="D19" s="109"/>
      <c r="E19" s="109"/>
      <c r="F19" s="110"/>
      <c r="G19" s="116" t="str">
        <f t="shared" ref="G19:G218" ca="1" si="13">IF(I19="","",$D$7)</f>
        <v>25/09/2021</v>
      </c>
      <c r="H19" s="111" t="str">
        <f t="shared" ref="H19:H218" ca="1" si="14">IF(I19="","",INDIRECT($C$3&amp;"!H"&amp;A19))</f>
        <v>9181128D</v>
      </c>
      <c r="I19" s="126">
        <f t="shared" ref="I19:I218" ca="1" si="15">INDIRECT($C$3&amp;"!I"&amp;A19)</f>
        <v>1300</v>
      </c>
      <c r="J19" s="111" t="str">
        <f t="shared" ref="J19:J218" ca="1" si="16">IF(I19="","",$D$6)</f>
        <v>20.2.12</v>
      </c>
      <c r="K19" s="111" t="str">
        <f t="shared" ref="K19:K218" ca="1" si="17">IF(I19="","","Bijdrage "&amp;INDIRECT($C$3&amp;"!K"&amp;A19))</f>
        <v>Bijdrage SjaarschBBQ I Heeling</v>
      </c>
      <c r="L19" s="117">
        <f t="shared" ref="L19:L218" ca="1" si="18">IF(I19="","",INDIRECT($C$3&amp;"!M"&amp;A19))</f>
        <v>0</v>
      </c>
      <c r="M19" s="110"/>
      <c r="N19" s="116" t="str">
        <f t="shared" ref="N19:N218" ca="1" si="19">IF(P19="","",$D$7)</f>
        <v>25/09/2021</v>
      </c>
      <c r="O19" s="111" t="str">
        <f t="shared" ref="O19:O218" ca="1" si="20">IF(P19="","",INDIRECT($C$3&amp;"!H"&amp;A19))</f>
        <v>9181128D</v>
      </c>
      <c r="P19" s="126">
        <f t="shared" ref="P19:P218" ca="1" si="21">INDIRECT($C$3&amp;"!I"&amp;A19)</f>
        <v>1300</v>
      </c>
      <c r="Q19" s="111" t="str">
        <f t="shared" ref="Q19:Q218" ca="1" si="22">IF(P19="","",$D$6)</f>
        <v>20.2.12</v>
      </c>
      <c r="R19" s="111" t="str">
        <f t="shared" ref="R19:R218" ca="1" si="23">IF(P19="","","Kosten "&amp;INDIRECT($C$3&amp;"!K"&amp;A19))</f>
        <v>Kosten SjaarschBBQ I Heeling</v>
      </c>
      <c r="S19" s="117">
        <f t="shared" ref="S19:S218" ca="1" si="24">IF(P19="","",INDIRECT($C$3&amp;"!L"&amp;A19))</f>
        <v>9.4599999999999991</v>
      </c>
      <c r="T19" s="110"/>
    </row>
    <row r="20" spans="1:20" ht="14.25" customHeight="1" x14ac:dyDescent="0.25">
      <c r="A20" s="111">
        <v>33</v>
      </c>
      <c r="B20" s="109"/>
      <c r="C20" s="109"/>
      <c r="D20" s="109"/>
      <c r="E20" s="109"/>
      <c r="F20" s="110"/>
      <c r="G20" s="116" t="str">
        <f t="shared" ca="1" si="13"/>
        <v>25/09/2021</v>
      </c>
      <c r="H20" s="111" t="str">
        <f t="shared" ca="1" si="14"/>
        <v>9211249D</v>
      </c>
      <c r="I20" s="126">
        <f t="shared" ca="1" si="15"/>
        <v>1300</v>
      </c>
      <c r="J20" s="111" t="str">
        <f t="shared" ca="1" si="16"/>
        <v>20.2.12</v>
      </c>
      <c r="K20" s="111" t="str">
        <f t="shared" ca="1" si="17"/>
        <v>Bijdrage SjaarschBBQ S van Rossum</v>
      </c>
      <c r="L20" s="117">
        <f t="shared" ca="1" si="18"/>
        <v>0</v>
      </c>
      <c r="M20" s="110"/>
      <c r="N20" s="116" t="str">
        <f t="shared" ca="1" si="19"/>
        <v>25/09/2021</v>
      </c>
      <c r="O20" s="111" t="str">
        <f t="shared" ca="1" si="20"/>
        <v>9211249D</v>
      </c>
      <c r="P20" s="126">
        <f t="shared" ca="1" si="21"/>
        <v>1300</v>
      </c>
      <c r="Q20" s="111" t="str">
        <f t="shared" ca="1" si="22"/>
        <v>20.2.12</v>
      </c>
      <c r="R20" s="111" t="str">
        <f t="shared" ca="1" si="23"/>
        <v>Kosten SjaarschBBQ S van Rossum</v>
      </c>
      <c r="S20" s="117">
        <f t="shared" ca="1" si="24"/>
        <v>9.4599999999999991</v>
      </c>
      <c r="T20" s="110"/>
    </row>
    <row r="21" spans="1:20" ht="14.25" customHeight="1" x14ac:dyDescent="0.25">
      <c r="A21" s="111">
        <v>34</v>
      </c>
      <c r="B21" s="109"/>
      <c r="C21" s="109"/>
      <c r="D21" s="109"/>
      <c r="E21" s="109"/>
      <c r="F21" s="110"/>
      <c r="G21" s="116" t="str">
        <f t="shared" ca="1" si="13"/>
        <v>25/09/2021</v>
      </c>
      <c r="H21" s="111" t="str">
        <f t="shared" ca="1" si="14"/>
        <v>9211247D</v>
      </c>
      <c r="I21" s="126">
        <f t="shared" ca="1" si="15"/>
        <v>1300</v>
      </c>
      <c r="J21" s="111" t="str">
        <f t="shared" ca="1" si="16"/>
        <v>20.2.12</v>
      </c>
      <c r="K21" s="111" t="str">
        <f t="shared" ca="1" si="17"/>
        <v>Bijdrage SjaarschBBQ B Hooijer</v>
      </c>
      <c r="L21" s="117">
        <f t="shared" ca="1" si="18"/>
        <v>0</v>
      </c>
      <c r="M21" s="110"/>
      <c r="N21" s="116" t="str">
        <f t="shared" ca="1" si="19"/>
        <v>25/09/2021</v>
      </c>
      <c r="O21" s="111" t="str">
        <f t="shared" ca="1" si="20"/>
        <v>9211247D</v>
      </c>
      <c r="P21" s="126">
        <f t="shared" ca="1" si="21"/>
        <v>1300</v>
      </c>
      <c r="Q21" s="111" t="str">
        <f t="shared" ca="1" si="22"/>
        <v>20.2.12</v>
      </c>
      <c r="R21" s="111" t="str">
        <f t="shared" ca="1" si="23"/>
        <v>Kosten SjaarschBBQ B Hooijer</v>
      </c>
      <c r="S21" s="117">
        <f t="shared" ca="1" si="24"/>
        <v>9.4599999999999991</v>
      </c>
      <c r="T21" s="110"/>
    </row>
    <row r="22" spans="1:20" ht="14.25" customHeight="1" x14ac:dyDescent="0.25">
      <c r="A22" s="111">
        <v>35</v>
      </c>
      <c r="B22" s="109"/>
      <c r="C22" s="109"/>
      <c r="D22" s="109"/>
      <c r="E22" s="109"/>
      <c r="F22" s="110"/>
      <c r="G22" s="116" t="str">
        <f t="shared" ca="1" si="13"/>
        <v>25/09/2021</v>
      </c>
      <c r="H22" s="111" t="str">
        <f t="shared" ca="1" si="14"/>
        <v>9211253D</v>
      </c>
      <c r="I22" s="126">
        <f t="shared" ca="1" si="15"/>
        <v>1300</v>
      </c>
      <c r="J22" s="111" t="str">
        <f t="shared" ca="1" si="16"/>
        <v>20.2.12</v>
      </c>
      <c r="K22" s="111" t="str">
        <f t="shared" ca="1" si="17"/>
        <v>Bijdrage SjaarschBBQ T Groenescheij</v>
      </c>
      <c r="L22" s="117">
        <f t="shared" ca="1" si="18"/>
        <v>0</v>
      </c>
      <c r="M22" s="110"/>
      <c r="N22" s="116" t="str">
        <f t="shared" ca="1" si="19"/>
        <v>25/09/2021</v>
      </c>
      <c r="O22" s="111" t="str">
        <f t="shared" ca="1" si="20"/>
        <v>9211253D</v>
      </c>
      <c r="P22" s="126">
        <f t="shared" ca="1" si="21"/>
        <v>1300</v>
      </c>
      <c r="Q22" s="111" t="str">
        <f t="shared" ca="1" si="22"/>
        <v>20.2.12</v>
      </c>
      <c r="R22" s="111" t="str">
        <f t="shared" ca="1" si="23"/>
        <v>Kosten SjaarschBBQ T Groenescheij</v>
      </c>
      <c r="S22" s="117">
        <f t="shared" ca="1" si="24"/>
        <v>9.4599999999999991</v>
      </c>
      <c r="T22" s="110"/>
    </row>
    <row r="23" spans="1:20" ht="14.25" customHeight="1" x14ac:dyDescent="0.25">
      <c r="A23" s="111">
        <v>36</v>
      </c>
      <c r="B23" s="109"/>
      <c r="C23" s="109"/>
      <c r="D23" s="109"/>
      <c r="E23" s="109"/>
      <c r="F23" s="110"/>
      <c r="G23" s="116" t="str">
        <f t="shared" ca="1" si="13"/>
        <v>25/09/2021</v>
      </c>
      <c r="H23" s="111" t="str">
        <f t="shared" ca="1" si="14"/>
        <v>9211263D</v>
      </c>
      <c r="I23" s="126">
        <f t="shared" ca="1" si="15"/>
        <v>1300</v>
      </c>
      <c r="J23" s="111" t="str">
        <f t="shared" ca="1" si="16"/>
        <v>20.2.12</v>
      </c>
      <c r="K23" s="111" t="str">
        <f t="shared" ca="1" si="17"/>
        <v>Bijdrage SjaarschBBQ S Dollé</v>
      </c>
      <c r="L23" s="117">
        <f t="shared" ca="1" si="18"/>
        <v>0</v>
      </c>
      <c r="M23" s="110"/>
      <c r="N23" s="116" t="str">
        <f t="shared" ca="1" si="19"/>
        <v>25/09/2021</v>
      </c>
      <c r="O23" s="111" t="str">
        <f t="shared" ca="1" si="20"/>
        <v>9211263D</v>
      </c>
      <c r="P23" s="126">
        <f t="shared" ca="1" si="21"/>
        <v>1300</v>
      </c>
      <c r="Q23" s="111" t="str">
        <f t="shared" ca="1" si="22"/>
        <v>20.2.12</v>
      </c>
      <c r="R23" s="111" t="str">
        <f t="shared" ca="1" si="23"/>
        <v>Kosten SjaarschBBQ S Dollé</v>
      </c>
      <c r="S23" s="117">
        <f t="shared" ca="1" si="24"/>
        <v>9.4599999999999991</v>
      </c>
      <c r="T23" s="110"/>
    </row>
    <row r="24" spans="1:20" ht="14.25" customHeight="1" x14ac:dyDescent="0.25">
      <c r="A24" s="111">
        <v>37</v>
      </c>
      <c r="B24" s="109"/>
      <c r="C24" s="109"/>
      <c r="D24" s="109"/>
      <c r="E24" s="109"/>
      <c r="F24" s="110"/>
      <c r="G24" s="116" t="str">
        <f t="shared" ca="1" si="13"/>
        <v>25/09/2021</v>
      </c>
      <c r="H24" s="111" t="str">
        <f t="shared" ca="1" si="14"/>
        <v>9211284D</v>
      </c>
      <c r="I24" s="126">
        <f t="shared" ca="1" si="15"/>
        <v>1300</v>
      </c>
      <c r="J24" s="111" t="str">
        <f t="shared" ca="1" si="16"/>
        <v>20.2.12</v>
      </c>
      <c r="K24" s="111" t="str">
        <f t="shared" ca="1" si="17"/>
        <v>Bijdrage SjaarschBBQ S Wink</v>
      </c>
      <c r="L24" s="117">
        <f t="shared" ca="1" si="18"/>
        <v>0</v>
      </c>
      <c r="M24" s="110"/>
      <c r="N24" s="116" t="str">
        <f t="shared" ca="1" si="19"/>
        <v>25/09/2021</v>
      </c>
      <c r="O24" s="111" t="str">
        <f t="shared" ca="1" si="20"/>
        <v>9211284D</v>
      </c>
      <c r="P24" s="126">
        <f t="shared" ca="1" si="21"/>
        <v>1300</v>
      </c>
      <c r="Q24" s="111" t="str">
        <f t="shared" ca="1" si="22"/>
        <v>20.2.12</v>
      </c>
      <c r="R24" s="111" t="str">
        <f t="shared" ca="1" si="23"/>
        <v>Kosten SjaarschBBQ S Wink</v>
      </c>
      <c r="S24" s="117">
        <f t="shared" ca="1" si="24"/>
        <v>9.4599999999999991</v>
      </c>
      <c r="T24" s="110"/>
    </row>
    <row r="25" spans="1:20" ht="14.25" customHeight="1" x14ac:dyDescent="0.25">
      <c r="A25" s="111">
        <v>38</v>
      </c>
      <c r="B25" s="109"/>
      <c r="C25" s="109"/>
      <c r="D25" s="109"/>
      <c r="E25" s="109"/>
      <c r="F25" s="110"/>
      <c r="G25" s="116" t="str">
        <f t="shared" ca="1" si="13"/>
        <v>25/09/2021</v>
      </c>
      <c r="H25" s="111" t="str">
        <f t="shared" ca="1" si="14"/>
        <v>9211270D</v>
      </c>
      <c r="I25" s="126">
        <f t="shared" ca="1" si="15"/>
        <v>1300</v>
      </c>
      <c r="J25" s="111" t="str">
        <f t="shared" ca="1" si="16"/>
        <v>20.2.12</v>
      </c>
      <c r="K25" s="111" t="str">
        <f t="shared" ca="1" si="17"/>
        <v>Bijdrage SjaarschBBQ B Bosch</v>
      </c>
      <c r="L25" s="117">
        <f t="shared" ca="1" si="18"/>
        <v>0</v>
      </c>
      <c r="M25" s="110"/>
      <c r="N25" s="116" t="str">
        <f t="shared" ca="1" si="19"/>
        <v>25/09/2021</v>
      </c>
      <c r="O25" s="111" t="str">
        <f t="shared" ca="1" si="20"/>
        <v>9211270D</v>
      </c>
      <c r="P25" s="126">
        <f t="shared" ca="1" si="21"/>
        <v>1300</v>
      </c>
      <c r="Q25" s="111" t="str">
        <f t="shared" ca="1" si="22"/>
        <v>20.2.12</v>
      </c>
      <c r="R25" s="111" t="str">
        <f t="shared" ca="1" si="23"/>
        <v>Kosten SjaarschBBQ B Bosch</v>
      </c>
      <c r="S25" s="117">
        <f t="shared" ca="1" si="24"/>
        <v>9.4599999999999991</v>
      </c>
      <c r="T25" s="110"/>
    </row>
    <row r="26" spans="1:20" ht="14.25" customHeight="1" x14ac:dyDescent="0.25">
      <c r="A26" s="111">
        <v>39</v>
      </c>
      <c r="B26" s="109"/>
      <c r="C26" s="109"/>
      <c r="D26" s="109"/>
      <c r="E26" s="109"/>
      <c r="F26" s="110"/>
      <c r="G26" s="116" t="str">
        <f t="shared" ca="1" si="13"/>
        <v>25/09/2021</v>
      </c>
      <c r="H26" s="111" t="str">
        <f t="shared" ca="1" si="14"/>
        <v>9211269D</v>
      </c>
      <c r="I26" s="126">
        <f t="shared" ca="1" si="15"/>
        <v>1300</v>
      </c>
      <c r="J26" s="111" t="str">
        <f t="shared" ca="1" si="16"/>
        <v>20.2.12</v>
      </c>
      <c r="K26" s="111" t="str">
        <f t="shared" ca="1" si="17"/>
        <v>Bijdrage SjaarschBBQ T Osinga</v>
      </c>
      <c r="L26" s="117">
        <f t="shared" ca="1" si="18"/>
        <v>0</v>
      </c>
      <c r="M26" s="110"/>
      <c r="N26" s="116" t="str">
        <f t="shared" ca="1" si="19"/>
        <v>25/09/2021</v>
      </c>
      <c r="O26" s="111" t="str">
        <f t="shared" ca="1" si="20"/>
        <v>9211269D</v>
      </c>
      <c r="P26" s="126">
        <f t="shared" ca="1" si="21"/>
        <v>1300</v>
      </c>
      <c r="Q26" s="111" t="str">
        <f t="shared" ca="1" si="22"/>
        <v>20.2.12</v>
      </c>
      <c r="R26" s="111" t="str">
        <f t="shared" ca="1" si="23"/>
        <v>Kosten SjaarschBBQ T Osinga</v>
      </c>
      <c r="S26" s="117">
        <f t="shared" ca="1" si="24"/>
        <v>9.4599999999999991</v>
      </c>
      <c r="T26" s="110"/>
    </row>
    <row r="27" spans="1:20" ht="14.25" customHeight="1" x14ac:dyDescent="0.25">
      <c r="A27" s="111">
        <v>40</v>
      </c>
      <c r="B27" s="109"/>
      <c r="C27" s="109"/>
      <c r="D27" s="109"/>
      <c r="E27" s="109"/>
      <c r="F27" s="110"/>
      <c r="G27" s="116" t="str">
        <f t="shared" ca="1" si="13"/>
        <v>25/09/2021</v>
      </c>
      <c r="H27" s="111" t="str">
        <f t="shared" ca="1" si="14"/>
        <v>9211261D</v>
      </c>
      <c r="I27" s="126">
        <f t="shared" ca="1" si="15"/>
        <v>1300</v>
      </c>
      <c r="J27" s="111" t="str">
        <f t="shared" ca="1" si="16"/>
        <v>20.2.12</v>
      </c>
      <c r="K27" s="111" t="str">
        <f t="shared" ca="1" si="17"/>
        <v>Bijdrage SjaarschBBQ J den Dekker</v>
      </c>
      <c r="L27" s="117">
        <f t="shared" ca="1" si="18"/>
        <v>0</v>
      </c>
      <c r="M27" s="110"/>
      <c r="N27" s="116" t="str">
        <f t="shared" ca="1" si="19"/>
        <v>25/09/2021</v>
      </c>
      <c r="O27" s="111" t="str">
        <f t="shared" ca="1" si="20"/>
        <v>9211261D</v>
      </c>
      <c r="P27" s="126">
        <f t="shared" ca="1" si="21"/>
        <v>1300</v>
      </c>
      <c r="Q27" s="111" t="str">
        <f t="shared" ca="1" si="22"/>
        <v>20.2.12</v>
      </c>
      <c r="R27" s="111" t="str">
        <f t="shared" ca="1" si="23"/>
        <v>Kosten SjaarschBBQ J den Dekker</v>
      </c>
      <c r="S27" s="117">
        <f t="shared" ca="1" si="24"/>
        <v>9.4599999999999991</v>
      </c>
      <c r="T27" s="110"/>
    </row>
    <row r="28" spans="1:20" ht="14.25" customHeight="1" x14ac:dyDescent="0.25">
      <c r="A28" s="111">
        <v>41</v>
      </c>
      <c r="B28" s="109"/>
      <c r="C28" s="109"/>
      <c r="D28" s="109"/>
      <c r="E28" s="109"/>
      <c r="F28" s="110"/>
      <c r="G28" s="116" t="str">
        <f t="shared" ca="1" si="13"/>
        <v>25/09/2021</v>
      </c>
      <c r="H28" s="111" t="str">
        <f t="shared" ca="1" si="14"/>
        <v>9181131D</v>
      </c>
      <c r="I28" s="126">
        <f t="shared" ca="1" si="15"/>
        <v>1300</v>
      </c>
      <c r="J28" s="111" t="str">
        <f t="shared" ca="1" si="16"/>
        <v>20.2.12</v>
      </c>
      <c r="K28" s="111" t="str">
        <f t="shared" ca="1" si="17"/>
        <v>Bijdrage SjaarschBBQ J Huijbregts</v>
      </c>
      <c r="L28" s="117">
        <f t="shared" ca="1" si="18"/>
        <v>0</v>
      </c>
      <c r="M28" s="110"/>
      <c r="N28" s="116" t="str">
        <f t="shared" ca="1" si="19"/>
        <v>25/09/2021</v>
      </c>
      <c r="O28" s="111" t="str">
        <f t="shared" ca="1" si="20"/>
        <v>9181131D</v>
      </c>
      <c r="P28" s="126">
        <f t="shared" ca="1" si="21"/>
        <v>1300</v>
      </c>
      <c r="Q28" s="111" t="str">
        <f t="shared" ca="1" si="22"/>
        <v>20.2.12</v>
      </c>
      <c r="R28" s="111" t="str">
        <f t="shared" ca="1" si="23"/>
        <v>Kosten SjaarschBBQ J Huijbregts</v>
      </c>
      <c r="S28" s="117">
        <f t="shared" ca="1" si="24"/>
        <v>9.4599999999999991</v>
      </c>
      <c r="T28" s="110"/>
    </row>
    <row r="29" spans="1:20" ht="14.25" customHeight="1" x14ac:dyDescent="0.25">
      <c r="A29" s="111">
        <v>42</v>
      </c>
      <c r="B29" s="109"/>
      <c r="C29" s="109"/>
      <c r="D29" s="109"/>
      <c r="E29" s="109"/>
      <c r="F29" s="110"/>
      <c r="G29" s="116" t="str">
        <f t="shared" ca="1" si="13"/>
        <v>25/09/2021</v>
      </c>
      <c r="H29" s="111" t="str">
        <f t="shared" ca="1" si="14"/>
        <v>9211256D</v>
      </c>
      <c r="I29" s="126">
        <f t="shared" ca="1" si="15"/>
        <v>1300</v>
      </c>
      <c r="J29" s="111" t="str">
        <f t="shared" ca="1" si="16"/>
        <v>20.2.12</v>
      </c>
      <c r="K29" s="111" t="str">
        <f t="shared" ca="1" si="17"/>
        <v>Bijdrage SjaarschBBQ E de Boer</v>
      </c>
      <c r="L29" s="117">
        <f t="shared" ca="1" si="18"/>
        <v>0</v>
      </c>
      <c r="M29" s="110"/>
      <c r="N29" s="116" t="str">
        <f t="shared" ca="1" si="19"/>
        <v>25/09/2021</v>
      </c>
      <c r="O29" s="111" t="str">
        <f t="shared" ca="1" si="20"/>
        <v>9211256D</v>
      </c>
      <c r="P29" s="126">
        <f t="shared" ca="1" si="21"/>
        <v>1300</v>
      </c>
      <c r="Q29" s="111" t="str">
        <f t="shared" ca="1" si="22"/>
        <v>20.2.12</v>
      </c>
      <c r="R29" s="111" t="str">
        <f t="shared" ca="1" si="23"/>
        <v>Kosten SjaarschBBQ E de Boer</v>
      </c>
      <c r="S29" s="117">
        <f t="shared" ca="1" si="24"/>
        <v>9.4599999999999991</v>
      </c>
      <c r="T29" s="110"/>
    </row>
    <row r="30" spans="1:20" ht="14.25" customHeight="1" x14ac:dyDescent="0.25">
      <c r="A30" s="111">
        <v>43</v>
      </c>
      <c r="B30" s="109"/>
      <c r="C30" s="109"/>
      <c r="D30" s="109"/>
      <c r="E30" s="109"/>
      <c r="F30" s="110"/>
      <c r="G30" s="116" t="str">
        <f t="shared" ca="1" si="13"/>
        <v>25/09/2021</v>
      </c>
      <c r="H30" s="111" t="str">
        <f t="shared" ca="1" si="14"/>
        <v>9211251D</v>
      </c>
      <c r="I30" s="126">
        <f t="shared" ca="1" si="15"/>
        <v>1300</v>
      </c>
      <c r="J30" s="111" t="str">
        <f t="shared" ca="1" si="16"/>
        <v>20.2.12</v>
      </c>
      <c r="K30" s="111" t="str">
        <f t="shared" ca="1" si="17"/>
        <v>Bijdrage SjaarschBBQ E Meulenbeld</v>
      </c>
      <c r="L30" s="117">
        <f t="shared" ca="1" si="18"/>
        <v>0</v>
      </c>
      <c r="M30" s="110"/>
      <c r="N30" s="116" t="str">
        <f t="shared" ca="1" si="19"/>
        <v>25/09/2021</v>
      </c>
      <c r="O30" s="111" t="str">
        <f t="shared" ca="1" si="20"/>
        <v>9211251D</v>
      </c>
      <c r="P30" s="126">
        <f t="shared" ca="1" si="21"/>
        <v>1300</v>
      </c>
      <c r="Q30" s="111" t="str">
        <f t="shared" ca="1" si="22"/>
        <v>20.2.12</v>
      </c>
      <c r="R30" s="111" t="str">
        <f t="shared" ca="1" si="23"/>
        <v>Kosten SjaarschBBQ E Meulenbeld</v>
      </c>
      <c r="S30" s="117">
        <f t="shared" ca="1" si="24"/>
        <v>9.4599999999999991</v>
      </c>
      <c r="T30" s="110"/>
    </row>
    <row r="31" spans="1:20" ht="14.25" customHeight="1" x14ac:dyDescent="0.25">
      <c r="A31" s="111">
        <v>44</v>
      </c>
      <c r="B31" s="109"/>
      <c r="C31" s="109"/>
      <c r="D31" s="109"/>
      <c r="E31" s="109"/>
      <c r="F31" s="110"/>
      <c r="G31" s="116" t="str">
        <f t="shared" ca="1" si="13"/>
        <v>25/09/2021</v>
      </c>
      <c r="H31" s="111" t="str">
        <f t="shared" ca="1" si="14"/>
        <v>9211283D</v>
      </c>
      <c r="I31" s="126">
        <f t="shared" ca="1" si="15"/>
        <v>1300</v>
      </c>
      <c r="J31" s="111" t="str">
        <f t="shared" ca="1" si="16"/>
        <v>20.2.12</v>
      </c>
      <c r="K31" s="111" t="str">
        <f t="shared" ca="1" si="17"/>
        <v>Bijdrage SjaarschBBQ R Geijer</v>
      </c>
      <c r="L31" s="117">
        <f t="shared" ca="1" si="18"/>
        <v>0</v>
      </c>
      <c r="M31" s="110"/>
      <c r="N31" s="116" t="str">
        <f t="shared" ca="1" si="19"/>
        <v>25/09/2021</v>
      </c>
      <c r="O31" s="111" t="str">
        <f t="shared" ca="1" si="20"/>
        <v>9211283D</v>
      </c>
      <c r="P31" s="126">
        <f t="shared" ca="1" si="21"/>
        <v>1300</v>
      </c>
      <c r="Q31" s="111" t="str">
        <f t="shared" ca="1" si="22"/>
        <v>20.2.12</v>
      </c>
      <c r="R31" s="111" t="str">
        <f t="shared" ca="1" si="23"/>
        <v>Kosten SjaarschBBQ R Geijer</v>
      </c>
      <c r="S31" s="117">
        <f t="shared" ca="1" si="24"/>
        <v>9.4599999999999991</v>
      </c>
      <c r="T31" s="110"/>
    </row>
    <row r="32" spans="1:20" ht="14.25" customHeight="1" x14ac:dyDescent="0.25">
      <c r="A32" s="111">
        <v>45</v>
      </c>
      <c r="B32" s="109"/>
      <c r="C32" s="109"/>
      <c r="D32" s="109"/>
      <c r="E32" s="109"/>
      <c r="F32" s="110"/>
      <c r="G32" s="116" t="str">
        <f t="shared" ca="1" si="13"/>
        <v>25/09/2021</v>
      </c>
      <c r="H32" s="111" t="str">
        <f t="shared" ca="1" si="14"/>
        <v>9161188D</v>
      </c>
      <c r="I32" s="126">
        <f t="shared" ca="1" si="15"/>
        <v>1300</v>
      </c>
      <c r="J32" s="111" t="str">
        <f t="shared" ca="1" si="16"/>
        <v>20.2.12</v>
      </c>
      <c r="K32" s="111" t="str">
        <f t="shared" ca="1" si="17"/>
        <v>Bijdrage SjaarschBBQ T van Leeuwen</v>
      </c>
      <c r="L32" s="117">
        <f t="shared" ca="1" si="18"/>
        <v>-6.5</v>
      </c>
      <c r="M32" s="110"/>
      <c r="N32" s="116" t="str">
        <f t="shared" ca="1" si="19"/>
        <v>25/09/2021</v>
      </c>
      <c r="O32" s="111" t="str">
        <f t="shared" ca="1" si="20"/>
        <v>9161188D</v>
      </c>
      <c r="P32" s="126">
        <f t="shared" ca="1" si="21"/>
        <v>1300</v>
      </c>
      <c r="Q32" s="111" t="str">
        <f t="shared" ca="1" si="22"/>
        <v>20.2.12</v>
      </c>
      <c r="R32" s="111" t="str">
        <f t="shared" ca="1" si="23"/>
        <v>Kosten SjaarschBBQ T van Leeuwen</v>
      </c>
      <c r="S32" s="117">
        <f t="shared" ca="1" si="24"/>
        <v>9.4599999999999991</v>
      </c>
      <c r="T32" s="110"/>
    </row>
    <row r="33" spans="1:20" ht="14.25" customHeight="1" x14ac:dyDescent="0.25">
      <c r="A33" s="111">
        <v>46</v>
      </c>
      <c r="B33" s="109"/>
      <c r="C33" s="109"/>
      <c r="D33" s="109"/>
      <c r="E33" s="109"/>
      <c r="F33" s="110"/>
      <c r="G33" s="116" t="str">
        <f t="shared" ca="1" si="13"/>
        <v>25/09/2021</v>
      </c>
      <c r="H33" s="111" t="str">
        <f t="shared" ca="1" si="14"/>
        <v>9181132D</v>
      </c>
      <c r="I33" s="126">
        <f t="shared" ca="1" si="15"/>
        <v>1300</v>
      </c>
      <c r="J33" s="111" t="str">
        <f t="shared" ca="1" si="16"/>
        <v>20.2.12</v>
      </c>
      <c r="K33" s="111" t="str">
        <f t="shared" ca="1" si="17"/>
        <v>Bijdrage SjaarschBBQ J de Ruiter</v>
      </c>
      <c r="L33" s="117">
        <f t="shared" ca="1" si="18"/>
        <v>-135.32</v>
      </c>
      <c r="M33" s="110"/>
      <c r="N33" s="116" t="str">
        <f t="shared" ca="1" si="19"/>
        <v>25/09/2021</v>
      </c>
      <c r="O33" s="111" t="str">
        <f t="shared" ca="1" si="20"/>
        <v>9181132D</v>
      </c>
      <c r="P33" s="126">
        <f t="shared" ca="1" si="21"/>
        <v>1300</v>
      </c>
      <c r="Q33" s="111" t="str">
        <f t="shared" ca="1" si="22"/>
        <v>20.2.12</v>
      </c>
      <c r="R33" s="111" t="str">
        <f t="shared" ca="1" si="23"/>
        <v>Kosten SjaarschBBQ J de Ruiter</v>
      </c>
      <c r="S33" s="117">
        <f t="shared" ca="1" si="24"/>
        <v>9.4599999999999991</v>
      </c>
      <c r="T33" s="110"/>
    </row>
    <row r="34" spans="1:20" ht="14.25" customHeight="1" x14ac:dyDescent="0.25">
      <c r="A34" s="111">
        <v>47</v>
      </c>
      <c r="B34" s="109"/>
      <c r="C34" s="109"/>
      <c r="D34" s="109"/>
      <c r="E34" s="109"/>
      <c r="F34" s="110"/>
      <c r="G34" s="116" t="str">
        <f t="shared" ca="1" si="13"/>
        <v/>
      </c>
      <c r="H34" s="111" t="str">
        <f t="shared" ca="1" si="14"/>
        <v/>
      </c>
      <c r="I34" s="126" t="str">
        <f t="shared" ca="1" si="15"/>
        <v/>
      </c>
      <c r="J34" s="111" t="str">
        <f t="shared" ca="1" si="16"/>
        <v/>
      </c>
      <c r="K34" s="111" t="str">
        <f t="shared" ca="1" si="17"/>
        <v/>
      </c>
      <c r="L34" s="117" t="str">
        <f t="shared" ca="1" si="18"/>
        <v/>
      </c>
      <c r="M34" s="110"/>
      <c r="N34" s="116" t="str">
        <f t="shared" ca="1" si="19"/>
        <v/>
      </c>
      <c r="O34" s="111" t="str">
        <f t="shared" ca="1" si="20"/>
        <v/>
      </c>
      <c r="P34" s="126" t="str">
        <f t="shared" ca="1" si="21"/>
        <v/>
      </c>
      <c r="Q34" s="111" t="str">
        <f t="shared" ca="1" si="22"/>
        <v/>
      </c>
      <c r="R34" s="111" t="str">
        <f t="shared" ca="1" si="23"/>
        <v/>
      </c>
      <c r="S34" s="117" t="str">
        <f t="shared" ca="1" si="24"/>
        <v/>
      </c>
      <c r="T34" s="110"/>
    </row>
    <row r="35" spans="1:20" ht="14.25" customHeight="1" x14ac:dyDescent="0.25">
      <c r="A35" s="111">
        <v>48</v>
      </c>
      <c r="B35" s="109"/>
      <c r="C35" s="109"/>
      <c r="D35" s="109"/>
      <c r="E35" s="109"/>
      <c r="F35" s="110"/>
      <c r="G35" s="116" t="str">
        <f t="shared" ca="1" si="13"/>
        <v/>
      </c>
      <c r="H35" s="111" t="str">
        <f t="shared" ca="1" si="14"/>
        <v/>
      </c>
      <c r="I35" s="126" t="str">
        <f t="shared" ca="1" si="15"/>
        <v/>
      </c>
      <c r="J35" s="111" t="str">
        <f t="shared" ca="1" si="16"/>
        <v/>
      </c>
      <c r="K35" s="111" t="str">
        <f t="shared" ca="1" si="17"/>
        <v/>
      </c>
      <c r="L35" s="117" t="str">
        <f t="shared" ca="1" si="18"/>
        <v/>
      </c>
      <c r="M35" s="110"/>
      <c r="N35" s="116" t="str">
        <f t="shared" ca="1" si="19"/>
        <v/>
      </c>
      <c r="O35" s="111" t="str">
        <f t="shared" ca="1" si="20"/>
        <v/>
      </c>
      <c r="P35" s="126" t="str">
        <f t="shared" ca="1" si="21"/>
        <v/>
      </c>
      <c r="Q35" s="111" t="str">
        <f t="shared" ca="1" si="22"/>
        <v/>
      </c>
      <c r="R35" s="111" t="str">
        <f t="shared" ca="1" si="23"/>
        <v/>
      </c>
      <c r="S35" s="117" t="str">
        <f t="shared" ca="1" si="24"/>
        <v/>
      </c>
      <c r="T35" s="110"/>
    </row>
    <row r="36" spans="1:20" ht="14.25" customHeight="1" x14ac:dyDescent="0.25">
      <c r="A36" s="111">
        <v>49</v>
      </c>
      <c r="B36" s="109"/>
      <c r="C36" s="109"/>
      <c r="D36" s="109"/>
      <c r="E36" s="109"/>
      <c r="F36" s="110"/>
      <c r="G36" s="116" t="str">
        <f t="shared" ca="1" si="13"/>
        <v/>
      </c>
      <c r="H36" s="111" t="str">
        <f t="shared" ca="1" si="14"/>
        <v/>
      </c>
      <c r="I36" s="126" t="str">
        <f t="shared" ca="1" si="15"/>
        <v/>
      </c>
      <c r="J36" s="111" t="str">
        <f t="shared" ca="1" si="16"/>
        <v/>
      </c>
      <c r="K36" s="111" t="str">
        <f t="shared" ca="1" si="17"/>
        <v/>
      </c>
      <c r="L36" s="117" t="str">
        <f t="shared" ca="1" si="18"/>
        <v/>
      </c>
      <c r="M36" s="110"/>
      <c r="N36" s="116" t="str">
        <f t="shared" ca="1" si="19"/>
        <v/>
      </c>
      <c r="O36" s="111" t="str">
        <f t="shared" ca="1" si="20"/>
        <v/>
      </c>
      <c r="P36" s="126" t="str">
        <f t="shared" ca="1" si="21"/>
        <v/>
      </c>
      <c r="Q36" s="111" t="str">
        <f t="shared" ca="1" si="22"/>
        <v/>
      </c>
      <c r="R36" s="111" t="str">
        <f t="shared" ca="1" si="23"/>
        <v/>
      </c>
      <c r="S36" s="117" t="str">
        <f t="shared" ca="1" si="24"/>
        <v/>
      </c>
      <c r="T36" s="110"/>
    </row>
    <row r="37" spans="1:20" ht="14.25" customHeight="1" x14ac:dyDescent="0.25">
      <c r="A37" s="111">
        <v>50</v>
      </c>
      <c r="B37" s="109"/>
      <c r="C37" s="109"/>
      <c r="D37" s="109"/>
      <c r="E37" s="109"/>
      <c r="F37" s="110"/>
      <c r="G37" s="116" t="str">
        <f t="shared" ca="1" si="13"/>
        <v/>
      </c>
      <c r="H37" s="111" t="str">
        <f t="shared" ca="1" si="14"/>
        <v/>
      </c>
      <c r="I37" s="126" t="str">
        <f t="shared" ca="1" si="15"/>
        <v/>
      </c>
      <c r="J37" s="111" t="str">
        <f t="shared" ca="1" si="16"/>
        <v/>
      </c>
      <c r="K37" s="111" t="str">
        <f t="shared" ca="1" si="17"/>
        <v/>
      </c>
      <c r="L37" s="117" t="str">
        <f t="shared" ca="1" si="18"/>
        <v/>
      </c>
      <c r="M37" s="110"/>
      <c r="N37" s="116" t="str">
        <f t="shared" ca="1" si="19"/>
        <v/>
      </c>
      <c r="O37" s="111" t="str">
        <f t="shared" ca="1" si="20"/>
        <v/>
      </c>
      <c r="P37" s="126" t="str">
        <f t="shared" ca="1" si="21"/>
        <v/>
      </c>
      <c r="Q37" s="111" t="str">
        <f t="shared" ca="1" si="22"/>
        <v/>
      </c>
      <c r="R37" s="111" t="str">
        <f t="shared" ca="1" si="23"/>
        <v/>
      </c>
      <c r="S37" s="117" t="str">
        <f t="shared" ca="1" si="24"/>
        <v/>
      </c>
      <c r="T37" s="110"/>
    </row>
    <row r="38" spans="1:20" ht="14.25" customHeight="1" x14ac:dyDescent="0.25">
      <c r="A38" s="111">
        <v>51</v>
      </c>
      <c r="B38" s="109"/>
      <c r="C38" s="109"/>
      <c r="D38" s="109"/>
      <c r="E38" s="109"/>
      <c r="F38" s="110"/>
      <c r="G38" s="116" t="str">
        <f t="shared" ca="1" si="13"/>
        <v/>
      </c>
      <c r="H38" s="111" t="str">
        <f t="shared" ca="1" si="14"/>
        <v/>
      </c>
      <c r="I38" s="126" t="str">
        <f t="shared" ca="1" si="15"/>
        <v/>
      </c>
      <c r="J38" s="111" t="str">
        <f t="shared" ca="1" si="16"/>
        <v/>
      </c>
      <c r="K38" s="111" t="str">
        <f t="shared" ca="1" si="17"/>
        <v/>
      </c>
      <c r="L38" s="117" t="str">
        <f t="shared" ca="1" si="18"/>
        <v/>
      </c>
      <c r="M38" s="110"/>
      <c r="N38" s="116" t="str">
        <f t="shared" ca="1" si="19"/>
        <v/>
      </c>
      <c r="O38" s="111" t="str">
        <f t="shared" ca="1" si="20"/>
        <v/>
      </c>
      <c r="P38" s="126" t="str">
        <f t="shared" ca="1" si="21"/>
        <v/>
      </c>
      <c r="Q38" s="111" t="str">
        <f t="shared" ca="1" si="22"/>
        <v/>
      </c>
      <c r="R38" s="111" t="str">
        <f t="shared" ca="1" si="23"/>
        <v/>
      </c>
      <c r="S38" s="117" t="str">
        <f t="shared" ca="1" si="24"/>
        <v/>
      </c>
      <c r="T38" s="110"/>
    </row>
    <row r="39" spans="1:20" ht="14.25" customHeight="1" x14ac:dyDescent="0.25">
      <c r="A39" s="111">
        <v>52</v>
      </c>
      <c r="B39" s="109"/>
      <c r="C39" s="109"/>
      <c r="D39" s="109"/>
      <c r="E39" s="109"/>
      <c r="F39" s="110"/>
      <c r="G39" s="116" t="str">
        <f t="shared" ca="1" si="13"/>
        <v/>
      </c>
      <c r="H39" s="111" t="str">
        <f t="shared" ca="1" si="14"/>
        <v/>
      </c>
      <c r="I39" s="126" t="str">
        <f t="shared" ca="1" si="15"/>
        <v/>
      </c>
      <c r="J39" s="111" t="str">
        <f t="shared" ca="1" si="16"/>
        <v/>
      </c>
      <c r="K39" s="111" t="str">
        <f t="shared" ca="1" si="17"/>
        <v/>
      </c>
      <c r="L39" s="117" t="str">
        <f t="shared" ca="1" si="18"/>
        <v/>
      </c>
      <c r="M39" s="110"/>
      <c r="N39" s="116" t="str">
        <f t="shared" ca="1" si="19"/>
        <v/>
      </c>
      <c r="O39" s="111" t="str">
        <f t="shared" ca="1" si="20"/>
        <v/>
      </c>
      <c r="P39" s="126" t="str">
        <f t="shared" ca="1" si="21"/>
        <v/>
      </c>
      <c r="Q39" s="111" t="str">
        <f t="shared" ca="1" si="22"/>
        <v/>
      </c>
      <c r="R39" s="111" t="str">
        <f t="shared" ca="1" si="23"/>
        <v/>
      </c>
      <c r="S39" s="117" t="str">
        <f t="shared" ca="1" si="24"/>
        <v/>
      </c>
      <c r="T39" s="110"/>
    </row>
    <row r="40" spans="1:20" ht="14.25" customHeight="1" x14ac:dyDescent="0.25">
      <c r="A40" s="111">
        <v>53</v>
      </c>
      <c r="B40" s="109"/>
      <c r="C40" s="109"/>
      <c r="D40" s="109"/>
      <c r="E40" s="109"/>
      <c r="F40" s="110"/>
      <c r="G40" s="116" t="str">
        <f t="shared" ca="1" si="13"/>
        <v/>
      </c>
      <c r="H40" s="111" t="str">
        <f t="shared" ca="1" si="14"/>
        <v/>
      </c>
      <c r="I40" s="126" t="str">
        <f t="shared" ca="1" si="15"/>
        <v/>
      </c>
      <c r="J40" s="111" t="str">
        <f t="shared" ca="1" si="16"/>
        <v/>
      </c>
      <c r="K40" s="111" t="str">
        <f t="shared" ca="1" si="17"/>
        <v/>
      </c>
      <c r="L40" s="117" t="str">
        <f t="shared" ca="1" si="18"/>
        <v/>
      </c>
      <c r="M40" s="110"/>
      <c r="N40" s="116" t="str">
        <f t="shared" ca="1" si="19"/>
        <v/>
      </c>
      <c r="O40" s="111" t="str">
        <f t="shared" ca="1" si="20"/>
        <v/>
      </c>
      <c r="P40" s="126" t="str">
        <f t="shared" ca="1" si="21"/>
        <v/>
      </c>
      <c r="Q40" s="111" t="str">
        <f t="shared" ca="1" si="22"/>
        <v/>
      </c>
      <c r="R40" s="111" t="str">
        <f t="shared" ca="1" si="23"/>
        <v/>
      </c>
      <c r="S40" s="117" t="str">
        <f t="shared" ca="1" si="24"/>
        <v/>
      </c>
      <c r="T40" s="110"/>
    </row>
    <row r="41" spans="1:20" ht="14.25" customHeight="1" x14ac:dyDescent="0.25">
      <c r="A41" s="111">
        <v>54</v>
      </c>
      <c r="B41" s="109"/>
      <c r="C41" s="109"/>
      <c r="D41" s="109"/>
      <c r="E41" s="109"/>
      <c r="F41" s="110"/>
      <c r="G41" s="116" t="str">
        <f t="shared" ca="1" si="13"/>
        <v/>
      </c>
      <c r="H41" s="111" t="str">
        <f t="shared" ca="1" si="14"/>
        <v/>
      </c>
      <c r="I41" s="126" t="str">
        <f t="shared" ca="1" si="15"/>
        <v/>
      </c>
      <c r="J41" s="111" t="str">
        <f t="shared" ca="1" si="16"/>
        <v/>
      </c>
      <c r="K41" s="111" t="str">
        <f t="shared" ca="1" si="17"/>
        <v/>
      </c>
      <c r="L41" s="117" t="str">
        <f t="shared" ca="1" si="18"/>
        <v/>
      </c>
      <c r="M41" s="110"/>
      <c r="N41" s="116" t="str">
        <f t="shared" ca="1" si="19"/>
        <v/>
      </c>
      <c r="O41" s="111" t="str">
        <f t="shared" ca="1" si="20"/>
        <v/>
      </c>
      <c r="P41" s="126" t="str">
        <f t="shared" ca="1" si="21"/>
        <v/>
      </c>
      <c r="Q41" s="111" t="str">
        <f t="shared" ca="1" si="22"/>
        <v/>
      </c>
      <c r="R41" s="111" t="str">
        <f t="shared" ca="1" si="23"/>
        <v/>
      </c>
      <c r="S41" s="117" t="str">
        <f t="shared" ca="1" si="24"/>
        <v/>
      </c>
      <c r="T41" s="110"/>
    </row>
    <row r="42" spans="1:20" ht="14.25" customHeight="1" x14ac:dyDescent="0.25">
      <c r="A42" s="111">
        <v>55</v>
      </c>
      <c r="B42" s="109"/>
      <c r="C42" s="109"/>
      <c r="D42" s="109"/>
      <c r="E42" s="109"/>
      <c r="F42" s="110"/>
      <c r="G42" s="116" t="str">
        <f t="shared" ca="1" si="13"/>
        <v/>
      </c>
      <c r="H42" s="111" t="str">
        <f t="shared" ca="1" si="14"/>
        <v/>
      </c>
      <c r="I42" s="126" t="str">
        <f t="shared" ca="1" si="15"/>
        <v/>
      </c>
      <c r="J42" s="111" t="str">
        <f t="shared" ca="1" si="16"/>
        <v/>
      </c>
      <c r="K42" s="111" t="str">
        <f t="shared" ca="1" si="17"/>
        <v/>
      </c>
      <c r="L42" s="117" t="str">
        <f t="shared" ca="1" si="18"/>
        <v/>
      </c>
      <c r="M42" s="110"/>
      <c r="N42" s="116" t="str">
        <f t="shared" ca="1" si="19"/>
        <v/>
      </c>
      <c r="O42" s="111" t="str">
        <f t="shared" ca="1" si="20"/>
        <v/>
      </c>
      <c r="P42" s="126" t="str">
        <f t="shared" ca="1" si="21"/>
        <v/>
      </c>
      <c r="Q42" s="111" t="str">
        <f t="shared" ca="1" si="22"/>
        <v/>
      </c>
      <c r="R42" s="111" t="str">
        <f t="shared" ca="1" si="23"/>
        <v/>
      </c>
      <c r="S42" s="117" t="str">
        <f t="shared" ca="1" si="24"/>
        <v/>
      </c>
      <c r="T42" s="110"/>
    </row>
    <row r="43" spans="1:20" ht="14.25" customHeight="1" x14ac:dyDescent="0.25">
      <c r="A43" s="111">
        <v>56</v>
      </c>
      <c r="B43" s="109"/>
      <c r="C43" s="109"/>
      <c r="D43" s="109"/>
      <c r="E43" s="109"/>
      <c r="F43" s="110"/>
      <c r="G43" s="116" t="str">
        <f t="shared" ca="1" si="13"/>
        <v/>
      </c>
      <c r="H43" s="111" t="str">
        <f t="shared" ca="1" si="14"/>
        <v/>
      </c>
      <c r="I43" s="126" t="str">
        <f t="shared" ca="1" si="15"/>
        <v/>
      </c>
      <c r="J43" s="111" t="str">
        <f t="shared" ca="1" si="16"/>
        <v/>
      </c>
      <c r="K43" s="111" t="str">
        <f t="shared" ca="1" si="17"/>
        <v/>
      </c>
      <c r="L43" s="117" t="str">
        <f t="shared" ca="1" si="18"/>
        <v/>
      </c>
      <c r="M43" s="110"/>
      <c r="N43" s="116" t="str">
        <f t="shared" ca="1" si="19"/>
        <v/>
      </c>
      <c r="O43" s="111" t="str">
        <f t="shared" ca="1" si="20"/>
        <v/>
      </c>
      <c r="P43" s="126" t="str">
        <f t="shared" ca="1" si="21"/>
        <v/>
      </c>
      <c r="Q43" s="111" t="str">
        <f t="shared" ca="1" si="22"/>
        <v/>
      </c>
      <c r="R43" s="111" t="str">
        <f t="shared" ca="1" si="23"/>
        <v/>
      </c>
      <c r="S43" s="117" t="str">
        <f t="shared" ca="1" si="24"/>
        <v/>
      </c>
      <c r="T43" s="110"/>
    </row>
    <row r="44" spans="1:20" ht="14.25" customHeight="1" x14ac:dyDescent="0.25">
      <c r="A44" s="111">
        <v>57</v>
      </c>
      <c r="B44" s="109"/>
      <c r="C44" s="109"/>
      <c r="D44" s="109"/>
      <c r="E44" s="109"/>
      <c r="F44" s="110"/>
      <c r="G44" s="116" t="str">
        <f t="shared" ca="1" si="13"/>
        <v/>
      </c>
      <c r="H44" s="111" t="str">
        <f t="shared" ca="1" si="14"/>
        <v/>
      </c>
      <c r="I44" s="126" t="str">
        <f t="shared" ca="1" si="15"/>
        <v/>
      </c>
      <c r="J44" s="111" t="str">
        <f t="shared" ca="1" si="16"/>
        <v/>
      </c>
      <c r="K44" s="111" t="str">
        <f t="shared" ca="1" si="17"/>
        <v/>
      </c>
      <c r="L44" s="117" t="str">
        <f t="shared" ca="1" si="18"/>
        <v/>
      </c>
      <c r="M44" s="110"/>
      <c r="N44" s="116" t="str">
        <f t="shared" ca="1" si="19"/>
        <v/>
      </c>
      <c r="O44" s="111" t="str">
        <f t="shared" ca="1" si="20"/>
        <v/>
      </c>
      <c r="P44" s="126" t="str">
        <f t="shared" ca="1" si="21"/>
        <v/>
      </c>
      <c r="Q44" s="111" t="str">
        <f t="shared" ca="1" si="22"/>
        <v/>
      </c>
      <c r="R44" s="111" t="str">
        <f t="shared" ca="1" si="23"/>
        <v/>
      </c>
      <c r="S44" s="117" t="str">
        <f t="shared" ca="1" si="24"/>
        <v/>
      </c>
      <c r="T44" s="110"/>
    </row>
    <row r="45" spans="1:20" ht="14.25" customHeight="1" x14ac:dyDescent="0.25">
      <c r="A45" s="111">
        <v>58</v>
      </c>
      <c r="B45" s="109"/>
      <c r="C45" s="109"/>
      <c r="D45" s="109"/>
      <c r="E45" s="109"/>
      <c r="F45" s="110"/>
      <c r="G45" s="116" t="str">
        <f t="shared" ca="1" si="13"/>
        <v/>
      </c>
      <c r="H45" s="111" t="str">
        <f t="shared" ca="1" si="14"/>
        <v/>
      </c>
      <c r="I45" s="126" t="str">
        <f t="shared" ca="1" si="15"/>
        <v/>
      </c>
      <c r="J45" s="111" t="str">
        <f t="shared" ca="1" si="16"/>
        <v/>
      </c>
      <c r="K45" s="111" t="str">
        <f t="shared" ca="1" si="17"/>
        <v/>
      </c>
      <c r="L45" s="117" t="str">
        <f t="shared" ca="1" si="18"/>
        <v/>
      </c>
      <c r="M45" s="110"/>
      <c r="N45" s="116" t="str">
        <f t="shared" ca="1" si="19"/>
        <v/>
      </c>
      <c r="O45" s="111" t="str">
        <f t="shared" ca="1" si="20"/>
        <v/>
      </c>
      <c r="P45" s="126" t="str">
        <f t="shared" ca="1" si="21"/>
        <v/>
      </c>
      <c r="Q45" s="111" t="str">
        <f t="shared" ca="1" si="22"/>
        <v/>
      </c>
      <c r="R45" s="111" t="str">
        <f t="shared" ca="1" si="23"/>
        <v/>
      </c>
      <c r="S45" s="117" t="str">
        <f t="shared" ca="1" si="24"/>
        <v/>
      </c>
      <c r="T45" s="110"/>
    </row>
    <row r="46" spans="1:20" ht="14.25" customHeight="1" x14ac:dyDescent="0.25">
      <c r="A46" s="111">
        <v>59</v>
      </c>
      <c r="B46" s="109"/>
      <c r="C46" s="109"/>
      <c r="D46" s="109"/>
      <c r="E46" s="109"/>
      <c r="F46" s="110"/>
      <c r="G46" s="116" t="str">
        <f t="shared" ca="1" si="13"/>
        <v/>
      </c>
      <c r="H46" s="111" t="str">
        <f t="shared" ca="1" si="14"/>
        <v/>
      </c>
      <c r="I46" s="126" t="str">
        <f t="shared" ca="1" si="15"/>
        <v/>
      </c>
      <c r="J46" s="111" t="str">
        <f t="shared" ca="1" si="16"/>
        <v/>
      </c>
      <c r="K46" s="111" t="str">
        <f t="shared" ca="1" si="17"/>
        <v/>
      </c>
      <c r="L46" s="117" t="str">
        <f t="shared" ca="1" si="18"/>
        <v/>
      </c>
      <c r="M46" s="110"/>
      <c r="N46" s="116" t="str">
        <f t="shared" ca="1" si="19"/>
        <v/>
      </c>
      <c r="O46" s="111" t="str">
        <f t="shared" ca="1" si="20"/>
        <v/>
      </c>
      <c r="P46" s="126" t="str">
        <f t="shared" ca="1" si="21"/>
        <v/>
      </c>
      <c r="Q46" s="111" t="str">
        <f t="shared" ca="1" si="22"/>
        <v/>
      </c>
      <c r="R46" s="111" t="str">
        <f t="shared" ca="1" si="23"/>
        <v/>
      </c>
      <c r="S46" s="117" t="str">
        <f t="shared" ca="1" si="24"/>
        <v/>
      </c>
      <c r="T46" s="110"/>
    </row>
    <row r="47" spans="1:20" ht="14.25" customHeight="1" x14ac:dyDescent="0.25">
      <c r="A47" s="111">
        <v>60</v>
      </c>
      <c r="B47" s="109"/>
      <c r="C47" s="109"/>
      <c r="D47" s="109"/>
      <c r="E47" s="109"/>
      <c r="F47" s="110"/>
      <c r="G47" s="116" t="str">
        <f t="shared" ca="1" si="13"/>
        <v/>
      </c>
      <c r="H47" s="111" t="str">
        <f t="shared" ca="1" si="14"/>
        <v/>
      </c>
      <c r="I47" s="126" t="str">
        <f t="shared" ca="1" si="15"/>
        <v/>
      </c>
      <c r="J47" s="111" t="str">
        <f t="shared" ca="1" si="16"/>
        <v/>
      </c>
      <c r="K47" s="111" t="str">
        <f t="shared" ca="1" si="17"/>
        <v/>
      </c>
      <c r="L47" s="117" t="str">
        <f t="shared" ca="1" si="18"/>
        <v/>
      </c>
      <c r="M47" s="110"/>
      <c r="N47" s="116" t="str">
        <f t="shared" ca="1" si="19"/>
        <v/>
      </c>
      <c r="O47" s="111" t="str">
        <f t="shared" ca="1" si="20"/>
        <v/>
      </c>
      <c r="P47" s="126" t="str">
        <f t="shared" ca="1" si="21"/>
        <v/>
      </c>
      <c r="Q47" s="111" t="str">
        <f t="shared" ca="1" si="22"/>
        <v/>
      </c>
      <c r="R47" s="111" t="str">
        <f t="shared" ca="1" si="23"/>
        <v/>
      </c>
      <c r="S47" s="117" t="str">
        <f t="shared" ca="1" si="24"/>
        <v/>
      </c>
      <c r="T47" s="110"/>
    </row>
    <row r="48" spans="1:20" ht="14.25" customHeight="1" x14ac:dyDescent="0.25">
      <c r="A48" s="111">
        <v>61</v>
      </c>
      <c r="B48" s="109"/>
      <c r="C48" s="109"/>
      <c r="D48" s="109"/>
      <c r="E48" s="109"/>
      <c r="F48" s="110"/>
      <c r="G48" s="116" t="str">
        <f t="shared" ca="1" si="13"/>
        <v/>
      </c>
      <c r="H48" s="111" t="str">
        <f t="shared" ca="1" si="14"/>
        <v/>
      </c>
      <c r="I48" s="126" t="str">
        <f t="shared" ca="1" si="15"/>
        <v/>
      </c>
      <c r="J48" s="111" t="str">
        <f t="shared" ca="1" si="16"/>
        <v/>
      </c>
      <c r="K48" s="111" t="str">
        <f t="shared" ca="1" si="17"/>
        <v/>
      </c>
      <c r="L48" s="117" t="str">
        <f t="shared" ca="1" si="18"/>
        <v/>
      </c>
      <c r="M48" s="110"/>
      <c r="N48" s="116" t="str">
        <f t="shared" ca="1" si="19"/>
        <v/>
      </c>
      <c r="O48" s="111" t="str">
        <f t="shared" ca="1" si="20"/>
        <v/>
      </c>
      <c r="P48" s="126" t="str">
        <f t="shared" ca="1" si="21"/>
        <v/>
      </c>
      <c r="Q48" s="111" t="str">
        <f t="shared" ca="1" si="22"/>
        <v/>
      </c>
      <c r="R48" s="111" t="str">
        <f t="shared" ca="1" si="23"/>
        <v/>
      </c>
      <c r="S48" s="117" t="str">
        <f t="shared" ca="1" si="24"/>
        <v/>
      </c>
      <c r="T48" s="110"/>
    </row>
    <row r="49" spans="1:20" ht="14.25" customHeight="1" x14ac:dyDescent="0.25">
      <c r="A49" s="111">
        <v>62</v>
      </c>
      <c r="B49" s="109"/>
      <c r="C49" s="109"/>
      <c r="D49" s="109"/>
      <c r="E49" s="109"/>
      <c r="F49" s="110"/>
      <c r="G49" s="116" t="str">
        <f t="shared" ca="1" si="13"/>
        <v/>
      </c>
      <c r="H49" s="111" t="str">
        <f t="shared" ca="1" si="14"/>
        <v/>
      </c>
      <c r="I49" s="126" t="str">
        <f t="shared" ca="1" si="15"/>
        <v/>
      </c>
      <c r="J49" s="111" t="str">
        <f t="shared" ca="1" si="16"/>
        <v/>
      </c>
      <c r="K49" s="111" t="str">
        <f t="shared" ca="1" si="17"/>
        <v/>
      </c>
      <c r="L49" s="117" t="str">
        <f t="shared" ca="1" si="18"/>
        <v/>
      </c>
      <c r="M49" s="110"/>
      <c r="N49" s="116" t="str">
        <f t="shared" ca="1" si="19"/>
        <v/>
      </c>
      <c r="O49" s="111" t="str">
        <f t="shared" ca="1" si="20"/>
        <v/>
      </c>
      <c r="P49" s="126" t="str">
        <f t="shared" ca="1" si="21"/>
        <v/>
      </c>
      <c r="Q49" s="111" t="str">
        <f t="shared" ca="1" si="22"/>
        <v/>
      </c>
      <c r="R49" s="111" t="str">
        <f t="shared" ca="1" si="23"/>
        <v/>
      </c>
      <c r="S49" s="117" t="str">
        <f t="shared" ca="1" si="24"/>
        <v/>
      </c>
      <c r="T49" s="110"/>
    </row>
    <row r="50" spans="1:20" ht="14.25" customHeight="1" x14ac:dyDescent="0.25">
      <c r="A50" s="111">
        <v>63</v>
      </c>
      <c r="B50" s="109"/>
      <c r="C50" s="109"/>
      <c r="D50" s="109"/>
      <c r="E50" s="109"/>
      <c r="F50" s="110"/>
      <c r="G50" s="116" t="str">
        <f t="shared" ca="1" si="13"/>
        <v/>
      </c>
      <c r="H50" s="111" t="str">
        <f t="shared" ca="1" si="14"/>
        <v/>
      </c>
      <c r="I50" s="126" t="str">
        <f t="shared" ca="1" si="15"/>
        <v/>
      </c>
      <c r="J50" s="111" t="str">
        <f t="shared" ca="1" si="16"/>
        <v/>
      </c>
      <c r="K50" s="111" t="str">
        <f t="shared" ca="1" si="17"/>
        <v/>
      </c>
      <c r="L50" s="117" t="str">
        <f t="shared" ca="1" si="18"/>
        <v/>
      </c>
      <c r="M50" s="110"/>
      <c r="N50" s="116" t="str">
        <f t="shared" ca="1" si="19"/>
        <v/>
      </c>
      <c r="O50" s="111" t="str">
        <f t="shared" ca="1" si="20"/>
        <v/>
      </c>
      <c r="P50" s="126" t="str">
        <f t="shared" ca="1" si="21"/>
        <v/>
      </c>
      <c r="Q50" s="111" t="str">
        <f t="shared" ca="1" si="22"/>
        <v/>
      </c>
      <c r="R50" s="111" t="str">
        <f t="shared" ca="1" si="23"/>
        <v/>
      </c>
      <c r="S50" s="117" t="str">
        <f t="shared" ca="1" si="24"/>
        <v/>
      </c>
      <c r="T50" s="110"/>
    </row>
    <row r="51" spans="1:20" ht="14.25" customHeight="1" x14ac:dyDescent="0.25">
      <c r="A51" s="111">
        <v>64</v>
      </c>
      <c r="B51" s="109"/>
      <c r="C51" s="109"/>
      <c r="D51" s="109"/>
      <c r="E51" s="109"/>
      <c r="F51" s="110"/>
      <c r="G51" s="116" t="str">
        <f t="shared" ca="1" si="13"/>
        <v/>
      </c>
      <c r="H51" s="111" t="str">
        <f t="shared" ca="1" si="14"/>
        <v/>
      </c>
      <c r="I51" s="126" t="str">
        <f t="shared" ca="1" si="15"/>
        <v/>
      </c>
      <c r="J51" s="111" t="str">
        <f t="shared" ca="1" si="16"/>
        <v/>
      </c>
      <c r="K51" s="111" t="str">
        <f t="shared" ca="1" si="17"/>
        <v/>
      </c>
      <c r="L51" s="117" t="str">
        <f t="shared" ca="1" si="18"/>
        <v/>
      </c>
      <c r="M51" s="110"/>
      <c r="N51" s="116" t="str">
        <f t="shared" ca="1" si="19"/>
        <v/>
      </c>
      <c r="O51" s="111" t="str">
        <f t="shared" ca="1" si="20"/>
        <v/>
      </c>
      <c r="P51" s="126" t="str">
        <f t="shared" ca="1" si="21"/>
        <v/>
      </c>
      <c r="Q51" s="111" t="str">
        <f t="shared" ca="1" si="22"/>
        <v/>
      </c>
      <c r="R51" s="111" t="str">
        <f t="shared" ca="1" si="23"/>
        <v/>
      </c>
      <c r="S51" s="117" t="str">
        <f t="shared" ca="1" si="24"/>
        <v/>
      </c>
      <c r="T51" s="110"/>
    </row>
    <row r="52" spans="1:20" ht="14.25" customHeight="1" x14ac:dyDescent="0.25">
      <c r="A52" s="111">
        <v>65</v>
      </c>
      <c r="B52" s="109"/>
      <c r="C52" s="109"/>
      <c r="D52" s="109"/>
      <c r="E52" s="109"/>
      <c r="F52" s="110"/>
      <c r="G52" s="116" t="str">
        <f t="shared" ca="1" si="13"/>
        <v/>
      </c>
      <c r="H52" s="111" t="str">
        <f t="shared" ca="1" si="14"/>
        <v/>
      </c>
      <c r="I52" s="126" t="str">
        <f t="shared" ca="1" si="15"/>
        <v/>
      </c>
      <c r="J52" s="111" t="str">
        <f t="shared" ca="1" si="16"/>
        <v/>
      </c>
      <c r="K52" s="111" t="str">
        <f t="shared" ca="1" si="17"/>
        <v/>
      </c>
      <c r="L52" s="117" t="str">
        <f t="shared" ca="1" si="18"/>
        <v/>
      </c>
      <c r="M52" s="110"/>
      <c r="N52" s="116" t="str">
        <f t="shared" ca="1" si="19"/>
        <v/>
      </c>
      <c r="O52" s="111" t="str">
        <f t="shared" ca="1" si="20"/>
        <v/>
      </c>
      <c r="P52" s="126" t="str">
        <f t="shared" ca="1" si="21"/>
        <v/>
      </c>
      <c r="Q52" s="111" t="str">
        <f t="shared" ca="1" si="22"/>
        <v/>
      </c>
      <c r="R52" s="111" t="str">
        <f t="shared" ca="1" si="23"/>
        <v/>
      </c>
      <c r="S52" s="117" t="str">
        <f t="shared" ca="1" si="24"/>
        <v/>
      </c>
      <c r="T52" s="110"/>
    </row>
    <row r="53" spans="1:20" ht="14.25" customHeight="1" x14ac:dyDescent="0.25">
      <c r="A53" s="111">
        <v>66</v>
      </c>
      <c r="B53" s="109"/>
      <c r="C53" s="109"/>
      <c r="D53" s="109"/>
      <c r="E53" s="109"/>
      <c r="F53" s="110"/>
      <c r="G53" s="116" t="str">
        <f t="shared" ca="1" si="13"/>
        <v/>
      </c>
      <c r="H53" s="111" t="str">
        <f t="shared" ca="1" si="14"/>
        <v/>
      </c>
      <c r="I53" s="126" t="str">
        <f t="shared" ca="1" si="15"/>
        <v/>
      </c>
      <c r="J53" s="111" t="str">
        <f t="shared" ca="1" si="16"/>
        <v/>
      </c>
      <c r="K53" s="111" t="str">
        <f t="shared" ca="1" si="17"/>
        <v/>
      </c>
      <c r="L53" s="117" t="str">
        <f t="shared" ca="1" si="18"/>
        <v/>
      </c>
      <c r="M53" s="110"/>
      <c r="N53" s="116" t="str">
        <f t="shared" ca="1" si="19"/>
        <v/>
      </c>
      <c r="O53" s="111" t="str">
        <f t="shared" ca="1" si="20"/>
        <v/>
      </c>
      <c r="P53" s="126" t="str">
        <f t="shared" ca="1" si="21"/>
        <v/>
      </c>
      <c r="Q53" s="111" t="str">
        <f t="shared" ca="1" si="22"/>
        <v/>
      </c>
      <c r="R53" s="111" t="str">
        <f t="shared" ca="1" si="23"/>
        <v/>
      </c>
      <c r="S53" s="117" t="str">
        <f t="shared" ca="1" si="24"/>
        <v/>
      </c>
      <c r="T53" s="110"/>
    </row>
    <row r="54" spans="1:20" ht="14.25" customHeight="1" x14ac:dyDescent="0.25">
      <c r="A54" s="111">
        <v>67</v>
      </c>
      <c r="B54" s="109"/>
      <c r="C54" s="109"/>
      <c r="D54" s="109"/>
      <c r="E54" s="109"/>
      <c r="F54" s="110"/>
      <c r="G54" s="116" t="str">
        <f t="shared" ca="1" si="13"/>
        <v/>
      </c>
      <c r="H54" s="111" t="str">
        <f t="shared" ca="1" si="14"/>
        <v/>
      </c>
      <c r="I54" s="126" t="str">
        <f t="shared" ca="1" si="15"/>
        <v/>
      </c>
      <c r="J54" s="111" t="str">
        <f t="shared" ca="1" si="16"/>
        <v/>
      </c>
      <c r="K54" s="111" t="str">
        <f t="shared" ca="1" si="17"/>
        <v/>
      </c>
      <c r="L54" s="117" t="str">
        <f t="shared" ca="1" si="18"/>
        <v/>
      </c>
      <c r="M54" s="110"/>
      <c r="N54" s="116" t="str">
        <f t="shared" ca="1" si="19"/>
        <v/>
      </c>
      <c r="O54" s="111" t="str">
        <f t="shared" ca="1" si="20"/>
        <v/>
      </c>
      <c r="P54" s="126" t="str">
        <f t="shared" ca="1" si="21"/>
        <v/>
      </c>
      <c r="Q54" s="111" t="str">
        <f t="shared" ca="1" si="22"/>
        <v/>
      </c>
      <c r="R54" s="111" t="str">
        <f t="shared" ca="1" si="23"/>
        <v/>
      </c>
      <c r="S54" s="117" t="str">
        <f t="shared" ca="1" si="24"/>
        <v/>
      </c>
      <c r="T54" s="110"/>
    </row>
    <row r="55" spans="1:20" ht="14.25" customHeight="1" x14ac:dyDescent="0.25">
      <c r="A55" s="111">
        <v>68</v>
      </c>
      <c r="B55" s="109"/>
      <c r="C55" s="109"/>
      <c r="D55" s="109"/>
      <c r="E55" s="109"/>
      <c r="F55" s="110"/>
      <c r="G55" s="116" t="str">
        <f t="shared" ca="1" si="13"/>
        <v/>
      </c>
      <c r="H55" s="111" t="str">
        <f t="shared" ca="1" si="14"/>
        <v/>
      </c>
      <c r="I55" s="126" t="str">
        <f t="shared" ca="1" si="15"/>
        <v/>
      </c>
      <c r="J55" s="111" t="str">
        <f t="shared" ca="1" si="16"/>
        <v/>
      </c>
      <c r="K55" s="111" t="str">
        <f t="shared" ca="1" si="17"/>
        <v/>
      </c>
      <c r="L55" s="117" t="str">
        <f t="shared" ca="1" si="18"/>
        <v/>
      </c>
      <c r="M55" s="110"/>
      <c r="N55" s="116" t="str">
        <f t="shared" ca="1" si="19"/>
        <v/>
      </c>
      <c r="O55" s="111" t="str">
        <f t="shared" ca="1" si="20"/>
        <v/>
      </c>
      <c r="P55" s="126" t="str">
        <f t="shared" ca="1" si="21"/>
        <v/>
      </c>
      <c r="Q55" s="111" t="str">
        <f t="shared" ca="1" si="22"/>
        <v/>
      </c>
      <c r="R55" s="111" t="str">
        <f t="shared" ca="1" si="23"/>
        <v/>
      </c>
      <c r="S55" s="117" t="str">
        <f t="shared" ca="1" si="24"/>
        <v/>
      </c>
      <c r="T55" s="110"/>
    </row>
    <row r="56" spans="1:20" ht="14.25" customHeight="1" x14ac:dyDescent="0.25">
      <c r="A56" s="111">
        <v>69</v>
      </c>
      <c r="B56" s="109"/>
      <c r="C56" s="109"/>
      <c r="D56" s="109"/>
      <c r="E56" s="109"/>
      <c r="F56" s="110"/>
      <c r="G56" s="116" t="str">
        <f t="shared" ca="1" si="13"/>
        <v/>
      </c>
      <c r="H56" s="111" t="str">
        <f t="shared" ca="1" si="14"/>
        <v/>
      </c>
      <c r="I56" s="126" t="str">
        <f t="shared" ca="1" si="15"/>
        <v/>
      </c>
      <c r="J56" s="111" t="str">
        <f t="shared" ca="1" si="16"/>
        <v/>
      </c>
      <c r="K56" s="111" t="str">
        <f t="shared" ca="1" si="17"/>
        <v/>
      </c>
      <c r="L56" s="117" t="str">
        <f t="shared" ca="1" si="18"/>
        <v/>
      </c>
      <c r="M56" s="110"/>
      <c r="N56" s="116" t="str">
        <f t="shared" ca="1" si="19"/>
        <v/>
      </c>
      <c r="O56" s="111" t="str">
        <f t="shared" ca="1" si="20"/>
        <v/>
      </c>
      <c r="P56" s="126" t="str">
        <f t="shared" ca="1" si="21"/>
        <v/>
      </c>
      <c r="Q56" s="111" t="str">
        <f t="shared" ca="1" si="22"/>
        <v/>
      </c>
      <c r="R56" s="111" t="str">
        <f t="shared" ca="1" si="23"/>
        <v/>
      </c>
      <c r="S56" s="117" t="str">
        <f t="shared" ca="1" si="24"/>
        <v/>
      </c>
      <c r="T56" s="110"/>
    </row>
    <row r="57" spans="1:20" ht="14.25" customHeight="1" x14ac:dyDescent="0.25">
      <c r="A57" s="111">
        <v>70</v>
      </c>
      <c r="B57" s="109"/>
      <c r="C57" s="109"/>
      <c r="D57" s="109"/>
      <c r="E57" s="109"/>
      <c r="F57" s="110"/>
      <c r="G57" s="116" t="str">
        <f t="shared" ca="1" si="13"/>
        <v/>
      </c>
      <c r="H57" s="111" t="str">
        <f t="shared" ca="1" si="14"/>
        <v/>
      </c>
      <c r="I57" s="126" t="str">
        <f t="shared" ca="1" si="15"/>
        <v/>
      </c>
      <c r="J57" s="111" t="str">
        <f t="shared" ca="1" si="16"/>
        <v/>
      </c>
      <c r="K57" s="111" t="str">
        <f t="shared" ca="1" si="17"/>
        <v/>
      </c>
      <c r="L57" s="117" t="str">
        <f t="shared" ca="1" si="18"/>
        <v/>
      </c>
      <c r="M57" s="110"/>
      <c r="N57" s="116" t="str">
        <f t="shared" ca="1" si="19"/>
        <v/>
      </c>
      <c r="O57" s="111" t="str">
        <f t="shared" ca="1" si="20"/>
        <v/>
      </c>
      <c r="P57" s="126" t="str">
        <f t="shared" ca="1" si="21"/>
        <v/>
      </c>
      <c r="Q57" s="111" t="str">
        <f t="shared" ca="1" si="22"/>
        <v/>
      </c>
      <c r="R57" s="111" t="str">
        <f t="shared" ca="1" si="23"/>
        <v/>
      </c>
      <c r="S57" s="117" t="str">
        <f t="shared" ca="1" si="24"/>
        <v/>
      </c>
      <c r="T57" s="110"/>
    </row>
    <row r="58" spans="1:20" ht="14.25" customHeight="1" x14ac:dyDescent="0.25">
      <c r="A58" s="111">
        <v>71</v>
      </c>
      <c r="B58" s="109"/>
      <c r="C58" s="109"/>
      <c r="D58" s="109"/>
      <c r="E58" s="109"/>
      <c r="F58" s="110"/>
      <c r="G58" s="116" t="str">
        <f t="shared" ca="1" si="13"/>
        <v/>
      </c>
      <c r="H58" s="111" t="str">
        <f t="shared" ca="1" si="14"/>
        <v/>
      </c>
      <c r="I58" s="126" t="str">
        <f t="shared" ca="1" si="15"/>
        <v/>
      </c>
      <c r="J58" s="111" t="str">
        <f t="shared" ca="1" si="16"/>
        <v/>
      </c>
      <c r="K58" s="111" t="str">
        <f t="shared" ca="1" si="17"/>
        <v/>
      </c>
      <c r="L58" s="117" t="str">
        <f t="shared" ca="1" si="18"/>
        <v/>
      </c>
      <c r="M58" s="110"/>
      <c r="N58" s="116" t="str">
        <f t="shared" ca="1" si="19"/>
        <v/>
      </c>
      <c r="O58" s="111" t="str">
        <f t="shared" ca="1" si="20"/>
        <v/>
      </c>
      <c r="P58" s="126" t="str">
        <f t="shared" ca="1" si="21"/>
        <v/>
      </c>
      <c r="Q58" s="111" t="str">
        <f t="shared" ca="1" si="22"/>
        <v/>
      </c>
      <c r="R58" s="111" t="str">
        <f t="shared" ca="1" si="23"/>
        <v/>
      </c>
      <c r="S58" s="117" t="str">
        <f t="shared" ca="1" si="24"/>
        <v/>
      </c>
      <c r="T58" s="110"/>
    </row>
    <row r="59" spans="1:20" ht="14.25" customHeight="1" x14ac:dyDescent="0.25">
      <c r="A59" s="111">
        <v>72</v>
      </c>
      <c r="B59" s="109"/>
      <c r="C59" s="109"/>
      <c r="D59" s="109"/>
      <c r="E59" s="109"/>
      <c r="F59" s="110"/>
      <c r="G59" s="116" t="str">
        <f t="shared" ca="1" si="13"/>
        <v/>
      </c>
      <c r="H59" s="111" t="str">
        <f t="shared" ca="1" si="14"/>
        <v/>
      </c>
      <c r="I59" s="126" t="str">
        <f t="shared" ca="1" si="15"/>
        <v/>
      </c>
      <c r="J59" s="111" t="str">
        <f t="shared" ca="1" si="16"/>
        <v/>
      </c>
      <c r="K59" s="111" t="str">
        <f t="shared" ca="1" si="17"/>
        <v/>
      </c>
      <c r="L59" s="117" t="str">
        <f t="shared" ca="1" si="18"/>
        <v/>
      </c>
      <c r="M59" s="110"/>
      <c r="N59" s="116" t="str">
        <f t="shared" ca="1" si="19"/>
        <v/>
      </c>
      <c r="O59" s="111" t="str">
        <f t="shared" ca="1" si="20"/>
        <v/>
      </c>
      <c r="P59" s="126" t="str">
        <f t="shared" ca="1" si="21"/>
        <v/>
      </c>
      <c r="Q59" s="111" t="str">
        <f t="shared" ca="1" si="22"/>
        <v/>
      </c>
      <c r="R59" s="111" t="str">
        <f t="shared" ca="1" si="23"/>
        <v/>
      </c>
      <c r="S59" s="117" t="str">
        <f t="shared" ca="1" si="24"/>
        <v/>
      </c>
      <c r="T59" s="110"/>
    </row>
    <row r="60" spans="1:20" ht="14.25" customHeight="1" x14ac:dyDescent="0.25">
      <c r="A60" s="111">
        <v>73</v>
      </c>
      <c r="B60" s="109"/>
      <c r="C60" s="109"/>
      <c r="D60" s="109"/>
      <c r="E60" s="109"/>
      <c r="F60" s="110"/>
      <c r="G60" s="116" t="str">
        <f t="shared" ca="1" si="13"/>
        <v/>
      </c>
      <c r="H60" s="111" t="str">
        <f t="shared" ca="1" si="14"/>
        <v/>
      </c>
      <c r="I60" s="126" t="str">
        <f t="shared" ca="1" si="15"/>
        <v/>
      </c>
      <c r="J60" s="111" t="str">
        <f t="shared" ca="1" si="16"/>
        <v/>
      </c>
      <c r="K60" s="111" t="str">
        <f t="shared" ca="1" si="17"/>
        <v/>
      </c>
      <c r="L60" s="117" t="str">
        <f t="shared" ca="1" si="18"/>
        <v/>
      </c>
      <c r="M60" s="110"/>
      <c r="N60" s="116" t="str">
        <f t="shared" ca="1" si="19"/>
        <v/>
      </c>
      <c r="O60" s="111" t="str">
        <f t="shared" ca="1" si="20"/>
        <v/>
      </c>
      <c r="P60" s="126" t="str">
        <f t="shared" ca="1" si="21"/>
        <v/>
      </c>
      <c r="Q60" s="111" t="str">
        <f t="shared" ca="1" si="22"/>
        <v/>
      </c>
      <c r="R60" s="111" t="str">
        <f t="shared" ca="1" si="23"/>
        <v/>
      </c>
      <c r="S60" s="117" t="str">
        <f t="shared" ca="1" si="24"/>
        <v/>
      </c>
      <c r="T60" s="110"/>
    </row>
    <row r="61" spans="1:20" ht="14.25" customHeight="1" x14ac:dyDescent="0.25">
      <c r="A61" s="111">
        <v>74</v>
      </c>
      <c r="B61" s="109"/>
      <c r="C61" s="109"/>
      <c r="D61" s="109"/>
      <c r="E61" s="109"/>
      <c r="F61" s="110"/>
      <c r="G61" s="116" t="str">
        <f t="shared" ca="1" si="13"/>
        <v/>
      </c>
      <c r="H61" s="111" t="str">
        <f t="shared" ca="1" si="14"/>
        <v/>
      </c>
      <c r="I61" s="126" t="str">
        <f t="shared" ca="1" si="15"/>
        <v/>
      </c>
      <c r="J61" s="111" t="str">
        <f t="shared" ca="1" si="16"/>
        <v/>
      </c>
      <c r="K61" s="111" t="str">
        <f t="shared" ca="1" si="17"/>
        <v/>
      </c>
      <c r="L61" s="117" t="str">
        <f t="shared" ca="1" si="18"/>
        <v/>
      </c>
      <c r="M61" s="110"/>
      <c r="N61" s="116" t="str">
        <f t="shared" ca="1" si="19"/>
        <v/>
      </c>
      <c r="O61" s="111" t="str">
        <f t="shared" ca="1" si="20"/>
        <v/>
      </c>
      <c r="P61" s="126" t="str">
        <f t="shared" ca="1" si="21"/>
        <v/>
      </c>
      <c r="Q61" s="111" t="str">
        <f t="shared" ca="1" si="22"/>
        <v/>
      </c>
      <c r="R61" s="111" t="str">
        <f t="shared" ca="1" si="23"/>
        <v/>
      </c>
      <c r="S61" s="117" t="str">
        <f t="shared" ca="1" si="24"/>
        <v/>
      </c>
      <c r="T61" s="110"/>
    </row>
    <row r="62" spans="1:20" ht="14.25" customHeight="1" x14ac:dyDescent="0.25">
      <c r="A62" s="111">
        <v>75</v>
      </c>
      <c r="B62" s="109"/>
      <c r="C62" s="109"/>
      <c r="D62" s="109"/>
      <c r="E62" s="109"/>
      <c r="F62" s="110"/>
      <c r="G62" s="116" t="str">
        <f t="shared" ca="1" si="13"/>
        <v/>
      </c>
      <c r="H62" s="111" t="str">
        <f t="shared" ca="1" si="14"/>
        <v/>
      </c>
      <c r="I62" s="126" t="str">
        <f t="shared" ca="1" si="15"/>
        <v/>
      </c>
      <c r="J62" s="111" t="str">
        <f t="shared" ca="1" si="16"/>
        <v/>
      </c>
      <c r="K62" s="111" t="str">
        <f t="shared" ca="1" si="17"/>
        <v/>
      </c>
      <c r="L62" s="117" t="str">
        <f t="shared" ca="1" si="18"/>
        <v/>
      </c>
      <c r="M62" s="110"/>
      <c r="N62" s="116" t="str">
        <f t="shared" ca="1" si="19"/>
        <v/>
      </c>
      <c r="O62" s="111" t="str">
        <f t="shared" ca="1" si="20"/>
        <v/>
      </c>
      <c r="P62" s="126" t="str">
        <f t="shared" ca="1" si="21"/>
        <v/>
      </c>
      <c r="Q62" s="111" t="str">
        <f t="shared" ca="1" si="22"/>
        <v/>
      </c>
      <c r="R62" s="111" t="str">
        <f t="shared" ca="1" si="23"/>
        <v/>
      </c>
      <c r="S62" s="117" t="str">
        <f t="shared" ca="1" si="24"/>
        <v/>
      </c>
      <c r="T62" s="110"/>
    </row>
    <row r="63" spans="1:20" ht="14.25" customHeight="1" x14ac:dyDescent="0.25">
      <c r="A63" s="111">
        <v>76</v>
      </c>
      <c r="B63" s="109"/>
      <c r="C63" s="109"/>
      <c r="D63" s="109"/>
      <c r="E63" s="109"/>
      <c r="F63" s="110"/>
      <c r="G63" s="116" t="str">
        <f t="shared" ca="1" si="13"/>
        <v/>
      </c>
      <c r="H63" s="111" t="str">
        <f t="shared" ca="1" si="14"/>
        <v/>
      </c>
      <c r="I63" s="126" t="str">
        <f t="shared" ca="1" si="15"/>
        <v/>
      </c>
      <c r="J63" s="111" t="str">
        <f t="shared" ca="1" si="16"/>
        <v/>
      </c>
      <c r="K63" s="111" t="str">
        <f t="shared" ca="1" si="17"/>
        <v/>
      </c>
      <c r="L63" s="117" t="str">
        <f t="shared" ca="1" si="18"/>
        <v/>
      </c>
      <c r="M63" s="110"/>
      <c r="N63" s="116" t="str">
        <f t="shared" ca="1" si="19"/>
        <v/>
      </c>
      <c r="O63" s="111" t="str">
        <f t="shared" ca="1" si="20"/>
        <v/>
      </c>
      <c r="P63" s="126" t="str">
        <f t="shared" ca="1" si="21"/>
        <v/>
      </c>
      <c r="Q63" s="111" t="str">
        <f t="shared" ca="1" si="22"/>
        <v/>
      </c>
      <c r="R63" s="111" t="str">
        <f t="shared" ca="1" si="23"/>
        <v/>
      </c>
      <c r="S63" s="117" t="str">
        <f t="shared" ca="1" si="24"/>
        <v/>
      </c>
      <c r="T63" s="110"/>
    </row>
    <row r="64" spans="1:20" ht="14.25" customHeight="1" x14ac:dyDescent="0.25">
      <c r="A64" s="111">
        <v>77</v>
      </c>
      <c r="B64" s="109"/>
      <c r="C64" s="109"/>
      <c r="D64" s="109"/>
      <c r="E64" s="109"/>
      <c r="F64" s="110"/>
      <c r="G64" s="116" t="str">
        <f t="shared" ca="1" si="13"/>
        <v/>
      </c>
      <c r="H64" s="111" t="str">
        <f t="shared" ca="1" si="14"/>
        <v/>
      </c>
      <c r="I64" s="126" t="str">
        <f t="shared" ca="1" si="15"/>
        <v/>
      </c>
      <c r="J64" s="111" t="str">
        <f t="shared" ca="1" si="16"/>
        <v/>
      </c>
      <c r="K64" s="111" t="str">
        <f t="shared" ca="1" si="17"/>
        <v/>
      </c>
      <c r="L64" s="117" t="str">
        <f t="shared" ca="1" si="18"/>
        <v/>
      </c>
      <c r="M64" s="110"/>
      <c r="N64" s="116" t="str">
        <f t="shared" ca="1" si="19"/>
        <v/>
      </c>
      <c r="O64" s="111" t="str">
        <f t="shared" ca="1" si="20"/>
        <v/>
      </c>
      <c r="P64" s="126" t="str">
        <f t="shared" ca="1" si="21"/>
        <v/>
      </c>
      <c r="Q64" s="111" t="str">
        <f t="shared" ca="1" si="22"/>
        <v/>
      </c>
      <c r="R64" s="111" t="str">
        <f t="shared" ca="1" si="23"/>
        <v/>
      </c>
      <c r="S64" s="117" t="str">
        <f t="shared" ca="1" si="24"/>
        <v/>
      </c>
      <c r="T64" s="110"/>
    </row>
    <row r="65" spans="1:20" ht="14.25" customHeight="1" x14ac:dyDescent="0.25">
      <c r="A65" s="111">
        <v>78</v>
      </c>
      <c r="B65" s="109"/>
      <c r="C65" s="109"/>
      <c r="D65" s="109"/>
      <c r="E65" s="109"/>
      <c r="F65" s="110"/>
      <c r="G65" s="116" t="str">
        <f t="shared" ca="1" si="13"/>
        <v/>
      </c>
      <c r="H65" s="111" t="str">
        <f t="shared" ca="1" si="14"/>
        <v/>
      </c>
      <c r="I65" s="126" t="str">
        <f t="shared" ca="1" si="15"/>
        <v/>
      </c>
      <c r="J65" s="111" t="str">
        <f t="shared" ca="1" si="16"/>
        <v/>
      </c>
      <c r="K65" s="111" t="str">
        <f t="shared" ca="1" si="17"/>
        <v/>
      </c>
      <c r="L65" s="117" t="str">
        <f t="shared" ca="1" si="18"/>
        <v/>
      </c>
      <c r="M65" s="110"/>
      <c r="N65" s="116" t="str">
        <f t="shared" ca="1" si="19"/>
        <v/>
      </c>
      <c r="O65" s="111" t="str">
        <f t="shared" ca="1" si="20"/>
        <v/>
      </c>
      <c r="P65" s="126" t="str">
        <f t="shared" ca="1" si="21"/>
        <v/>
      </c>
      <c r="Q65" s="111" t="str">
        <f t="shared" ca="1" si="22"/>
        <v/>
      </c>
      <c r="R65" s="111" t="str">
        <f t="shared" ca="1" si="23"/>
        <v/>
      </c>
      <c r="S65" s="117" t="str">
        <f t="shared" ca="1" si="24"/>
        <v/>
      </c>
      <c r="T65" s="110"/>
    </row>
    <row r="66" spans="1:20" ht="14.25" customHeight="1" x14ac:dyDescent="0.25">
      <c r="A66" s="111">
        <v>79</v>
      </c>
      <c r="B66" s="109"/>
      <c r="C66" s="109"/>
      <c r="D66" s="109"/>
      <c r="E66" s="109"/>
      <c r="F66" s="110"/>
      <c r="G66" s="116" t="str">
        <f t="shared" ca="1" si="13"/>
        <v/>
      </c>
      <c r="H66" s="111" t="str">
        <f t="shared" ca="1" si="14"/>
        <v/>
      </c>
      <c r="I66" s="126" t="str">
        <f t="shared" ca="1" si="15"/>
        <v/>
      </c>
      <c r="J66" s="111" t="str">
        <f t="shared" ca="1" si="16"/>
        <v/>
      </c>
      <c r="K66" s="111" t="str">
        <f t="shared" ca="1" si="17"/>
        <v/>
      </c>
      <c r="L66" s="117" t="str">
        <f t="shared" ca="1" si="18"/>
        <v/>
      </c>
      <c r="M66" s="110"/>
      <c r="N66" s="116" t="str">
        <f t="shared" ca="1" si="19"/>
        <v/>
      </c>
      <c r="O66" s="111" t="str">
        <f t="shared" ca="1" si="20"/>
        <v/>
      </c>
      <c r="P66" s="126" t="str">
        <f t="shared" ca="1" si="21"/>
        <v/>
      </c>
      <c r="Q66" s="111" t="str">
        <f t="shared" ca="1" si="22"/>
        <v/>
      </c>
      <c r="R66" s="111" t="str">
        <f t="shared" ca="1" si="23"/>
        <v/>
      </c>
      <c r="S66" s="117" t="str">
        <f t="shared" ca="1" si="24"/>
        <v/>
      </c>
      <c r="T66" s="110"/>
    </row>
    <row r="67" spans="1:20" ht="14.25" customHeight="1" x14ac:dyDescent="0.25">
      <c r="A67" s="111">
        <v>80</v>
      </c>
      <c r="B67" s="109"/>
      <c r="C67" s="109"/>
      <c r="D67" s="109"/>
      <c r="E67" s="109"/>
      <c r="F67" s="110"/>
      <c r="G67" s="116" t="str">
        <f t="shared" ca="1" si="13"/>
        <v/>
      </c>
      <c r="H67" s="111" t="str">
        <f t="shared" ca="1" si="14"/>
        <v/>
      </c>
      <c r="I67" s="126" t="str">
        <f t="shared" ca="1" si="15"/>
        <v/>
      </c>
      <c r="J67" s="111" t="str">
        <f t="shared" ca="1" si="16"/>
        <v/>
      </c>
      <c r="K67" s="111" t="str">
        <f t="shared" ca="1" si="17"/>
        <v/>
      </c>
      <c r="L67" s="117" t="str">
        <f t="shared" ca="1" si="18"/>
        <v/>
      </c>
      <c r="M67" s="110"/>
      <c r="N67" s="116" t="str">
        <f t="shared" ca="1" si="19"/>
        <v/>
      </c>
      <c r="O67" s="111" t="str">
        <f t="shared" ca="1" si="20"/>
        <v/>
      </c>
      <c r="P67" s="126" t="str">
        <f t="shared" ca="1" si="21"/>
        <v/>
      </c>
      <c r="Q67" s="111" t="str">
        <f t="shared" ca="1" si="22"/>
        <v/>
      </c>
      <c r="R67" s="111" t="str">
        <f t="shared" ca="1" si="23"/>
        <v/>
      </c>
      <c r="S67" s="117" t="str">
        <f t="shared" ca="1" si="24"/>
        <v/>
      </c>
      <c r="T67" s="110"/>
    </row>
    <row r="68" spans="1:20" ht="14.25" customHeight="1" x14ac:dyDescent="0.25">
      <c r="A68" s="111">
        <v>81</v>
      </c>
      <c r="B68" s="109"/>
      <c r="C68" s="109"/>
      <c r="D68" s="109"/>
      <c r="E68" s="109"/>
      <c r="F68" s="110"/>
      <c r="G68" s="116" t="str">
        <f t="shared" ca="1" si="13"/>
        <v/>
      </c>
      <c r="H68" s="111" t="str">
        <f t="shared" ca="1" si="14"/>
        <v/>
      </c>
      <c r="I68" s="126" t="str">
        <f t="shared" ca="1" si="15"/>
        <v/>
      </c>
      <c r="J68" s="111" t="str">
        <f t="shared" ca="1" si="16"/>
        <v/>
      </c>
      <c r="K68" s="111" t="str">
        <f t="shared" ca="1" si="17"/>
        <v/>
      </c>
      <c r="L68" s="117" t="str">
        <f t="shared" ca="1" si="18"/>
        <v/>
      </c>
      <c r="M68" s="110"/>
      <c r="N68" s="116" t="str">
        <f t="shared" ca="1" si="19"/>
        <v/>
      </c>
      <c r="O68" s="111" t="str">
        <f t="shared" ca="1" si="20"/>
        <v/>
      </c>
      <c r="P68" s="126" t="str">
        <f t="shared" ca="1" si="21"/>
        <v/>
      </c>
      <c r="Q68" s="111" t="str">
        <f t="shared" ca="1" si="22"/>
        <v/>
      </c>
      <c r="R68" s="111" t="str">
        <f t="shared" ca="1" si="23"/>
        <v/>
      </c>
      <c r="S68" s="117" t="str">
        <f t="shared" ca="1" si="24"/>
        <v/>
      </c>
      <c r="T68" s="110"/>
    </row>
    <row r="69" spans="1:20" ht="14.25" customHeight="1" x14ac:dyDescent="0.25">
      <c r="A69" s="111">
        <v>82</v>
      </c>
      <c r="B69" s="109"/>
      <c r="C69" s="109"/>
      <c r="D69" s="109"/>
      <c r="E69" s="109"/>
      <c r="F69" s="110"/>
      <c r="G69" s="116" t="str">
        <f t="shared" ca="1" si="13"/>
        <v/>
      </c>
      <c r="H69" s="111" t="str">
        <f t="shared" ca="1" si="14"/>
        <v/>
      </c>
      <c r="I69" s="126" t="str">
        <f t="shared" ca="1" si="15"/>
        <v/>
      </c>
      <c r="J69" s="111" t="str">
        <f t="shared" ca="1" si="16"/>
        <v/>
      </c>
      <c r="K69" s="111" t="str">
        <f t="shared" ca="1" si="17"/>
        <v/>
      </c>
      <c r="L69" s="117" t="str">
        <f t="shared" ca="1" si="18"/>
        <v/>
      </c>
      <c r="M69" s="110"/>
      <c r="N69" s="116" t="str">
        <f t="shared" ca="1" si="19"/>
        <v/>
      </c>
      <c r="O69" s="111" t="str">
        <f t="shared" ca="1" si="20"/>
        <v/>
      </c>
      <c r="P69" s="126" t="str">
        <f t="shared" ca="1" si="21"/>
        <v/>
      </c>
      <c r="Q69" s="111" t="str">
        <f t="shared" ca="1" si="22"/>
        <v/>
      </c>
      <c r="R69" s="111" t="str">
        <f t="shared" ca="1" si="23"/>
        <v/>
      </c>
      <c r="S69" s="117" t="str">
        <f t="shared" ca="1" si="24"/>
        <v/>
      </c>
      <c r="T69" s="110"/>
    </row>
    <row r="70" spans="1:20" ht="14.25" customHeight="1" x14ac:dyDescent="0.25">
      <c r="A70" s="111">
        <v>83</v>
      </c>
      <c r="B70" s="109"/>
      <c r="C70" s="109"/>
      <c r="D70" s="109"/>
      <c r="E70" s="109"/>
      <c r="F70" s="110"/>
      <c r="G70" s="116" t="str">
        <f t="shared" ca="1" si="13"/>
        <v/>
      </c>
      <c r="H70" s="111" t="str">
        <f t="shared" ca="1" si="14"/>
        <v/>
      </c>
      <c r="I70" s="126" t="str">
        <f t="shared" ca="1" si="15"/>
        <v/>
      </c>
      <c r="J70" s="111" t="str">
        <f t="shared" ca="1" si="16"/>
        <v/>
      </c>
      <c r="K70" s="111" t="str">
        <f t="shared" ca="1" si="17"/>
        <v/>
      </c>
      <c r="L70" s="117" t="str">
        <f t="shared" ca="1" si="18"/>
        <v/>
      </c>
      <c r="M70" s="110"/>
      <c r="N70" s="116" t="str">
        <f t="shared" ca="1" si="19"/>
        <v/>
      </c>
      <c r="O70" s="111" t="str">
        <f t="shared" ca="1" si="20"/>
        <v/>
      </c>
      <c r="P70" s="126" t="str">
        <f t="shared" ca="1" si="21"/>
        <v/>
      </c>
      <c r="Q70" s="111" t="str">
        <f t="shared" ca="1" si="22"/>
        <v/>
      </c>
      <c r="R70" s="111" t="str">
        <f t="shared" ca="1" si="23"/>
        <v/>
      </c>
      <c r="S70" s="117" t="str">
        <f t="shared" ca="1" si="24"/>
        <v/>
      </c>
      <c r="T70" s="110"/>
    </row>
    <row r="71" spans="1:20" ht="14.25" customHeight="1" x14ac:dyDescent="0.25">
      <c r="A71" s="111">
        <v>84</v>
      </c>
      <c r="B71" s="109"/>
      <c r="C71" s="109"/>
      <c r="D71" s="109"/>
      <c r="E71" s="109"/>
      <c r="F71" s="110"/>
      <c r="G71" s="116" t="str">
        <f t="shared" ca="1" si="13"/>
        <v/>
      </c>
      <c r="H71" s="111" t="str">
        <f t="shared" ca="1" si="14"/>
        <v/>
      </c>
      <c r="I71" s="126" t="str">
        <f t="shared" ca="1" si="15"/>
        <v/>
      </c>
      <c r="J71" s="111" t="str">
        <f t="shared" ca="1" si="16"/>
        <v/>
      </c>
      <c r="K71" s="111" t="str">
        <f t="shared" ca="1" si="17"/>
        <v/>
      </c>
      <c r="L71" s="117" t="str">
        <f t="shared" ca="1" si="18"/>
        <v/>
      </c>
      <c r="M71" s="110"/>
      <c r="N71" s="116" t="str">
        <f t="shared" ca="1" si="19"/>
        <v/>
      </c>
      <c r="O71" s="111" t="str">
        <f t="shared" ca="1" si="20"/>
        <v/>
      </c>
      <c r="P71" s="126" t="str">
        <f t="shared" ca="1" si="21"/>
        <v/>
      </c>
      <c r="Q71" s="111" t="str">
        <f t="shared" ca="1" si="22"/>
        <v/>
      </c>
      <c r="R71" s="111" t="str">
        <f t="shared" ca="1" si="23"/>
        <v/>
      </c>
      <c r="S71" s="117" t="str">
        <f t="shared" ca="1" si="24"/>
        <v/>
      </c>
      <c r="T71" s="110"/>
    </row>
    <row r="72" spans="1:20" ht="14.25" customHeight="1" x14ac:dyDescent="0.25">
      <c r="A72" s="111">
        <v>85</v>
      </c>
      <c r="B72" s="109"/>
      <c r="C72" s="109"/>
      <c r="D72" s="109"/>
      <c r="E72" s="109"/>
      <c r="F72" s="110"/>
      <c r="G72" s="116" t="str">
        <f t="shared" ca="1" si="13"/>
        <v/>
      </c>
      <c r="H72" s="111" t="str">
        <f t="shared" ca="1" si="14"/>
        <v/>
      </c>
      <c r="I72" s="126" t="str">
        <f t="shared" ca="1" si="15"/>
        <v/>
      </c>
      <c r="J72" s="111" t="str">
        <f t="shared" ca="1" si="16"/>
        <v/>
      </c>
      <c r="K72" s="111" t="str">
        <f t="shared" ca="1" si="17"/>
        <v/>
      </c>
      <c r="L72" s="117" t="str">
        <f t="shared" ca="1" si="18"/>
        <v/>
      </c>
      <c r="M72" s="110"/>
      <c r="N72" s="116" t="str">
        <f t="shared" ca="1" si="19"/>
        <v/>
      </c>
      <c r="O72" s="111" t="str">
        <f t="shared" ca="1" si="20"/>
        <v/>
      </c>
      <c r="P72" s="126" t="str">
        <f t="shared" ca="1" si="21"/>
        <v/>
      </c>
      <c r="Q72" s="111" t="str">
        <f t="shared" ca="1" si="22"/>
        <v/>
      </c>
      <c r="R72" s="111" t="str">
        <f t="shared" ca="1" si="23"/>
        <v/>
      </c>
      <c r="S72" s="117" t="str">
        <f t="shared" ca="1" si="24"/>
        <v/>
      </c>
      <c r="T72" s="110"/>
    </row>
    <row r="73" spans="1:20" ht="14.25" customHeight="1" x14ac:dyDescent="0.25">
      <c r="A73" s="111">
        <v>86</v>
      </c>
      <c r="B73" s="109"/>
      <c r="C73" s="109"/>
      <c r="D73" s="109"/>
      <c r="E73" s="109"/>
      <c r="F73" s="110"/>
      <c r="G73" s="116" t="str">
        <f t="shared" ca="1" si="13"/>
        <v/>
      </c>
      <c r="H73" s="111" t="str">
        <f t="shared" ca="1" si="14"/>
        <v/>
      </c>
      <c r="I73" s="126" t="str">
        <f t="shared" ca="1" si="15"/>
        <v/>
      </c>
      <c r="J73" s="111" t="str">
        <f t="shared" ca="1" si="16"/>
        <v/>
      </c>
      <c r="K73" s="111" t="str">
        <f t="shared" ca="1" si="17"/>
        <v/>
      </c>
      <c r="L73" s="117" t="str">
        <f t="shared" ca="1" si="18"/>
        <v/>
      </c>
      <c r="M73" s="110"/>
      <c r="N73" s="116" t="str">
        <f t="shared" ca="1" si="19"/>
        <v/>
      </c>
      <c r="O73" s="111" t="str">
        <f t="shared" ca="1" si="20"/>
        <v/>
      </c>
      <c r="P73" s="126" t="str">
        <f t="shared" ca="1" si="21"/>
        <v/>
      </c>
      <c r="Q73" s="111" t="str">
        <f t="shared" ca="1" si="22"/>
        <v/>
      </c>
      <c r="R73" s="111" t="str">
        <f t="shared" ca="1" si="23"/>
        <v/>
      </c>
      <c r="S73" s="117" t="str">
        <f t="shared" ca="1" si="24"/>
        <v/>
      </c>
      <c r="T73" s="110"/>
    </row>
    <row r="74" spans="1:20" ht="14.25" customHeight="1" x14ac:dyDescent="0.25">
      <c r="A74" s="111">
        <v>87</v>
      </c>
      <c r="B74" s="109"/>
      <c r="C74" s="109"/>
      <c r="D74" s="109"/>
      <c r="E74" s="109"/>
      <c r="F74" s="110"/>
      <c r="G74" s="116" t="str">
        <f t="shared" ca="1" si="13"/>
        <v/>
      </c>
      <c r="H74" s="111" t="str">
        <f t="shared" ca="1" si="14"/>
        <v/>
      </c>
      <c r="I74" s="126" t="str">
        <f t="shared" ca="1" si="15"/>
        <v/>
      </c>
      <c r="J74" s="111" t="str">
        <f t="shared" ca="1" si="16"/>
        <v/>
      </c>
      <c r="K74" s="111" t="str">
        <f t="shared" ca="1" si="17"/>
        <v/>
      </c>
      <c r="L74" s="117" t="str">
        <f t="shared" ca="1" si="18"/>
        <v/>
      </c>
      <c r="M74" s="110"/>
      <c r="N74" s="116" t="str">
        <f t="shared" ca="1" si="19"/>
        <v/>
      </c>
      <c r="O74" s="111" t="str">
        <f t="shared" ca="1" si="20"/>
        <v/>
      </c>
      <c r="P74" s="126" t="str">
        <f t="shared" ca="1" si="21"/>
        <v/>
      </c>
      <c r="Q74" s="111" t="str">
        <f t="shared" ca="1" si="22"/>
        <v/>
      </c>
      <c r="R74" s="111" t="str">
        <f t="shared" ca="1" si="23"/>
        <v/>
      </c>
      <c r="S74" s="117" t="str">
        <f t="shared" ca="1" si="24"/>
        <v/>
      </c>
      <c r="T74" s="110"/>
    </row>
    <row r="75" spans="1:20" ht="14.25" customHeight="1" x14ac:dyDescent="0.25">
      <c r="A75" s="111">
        <v>88</v>
      </c>
      <c r="B75" s="109"/>
      <c r="C75" s="109"/>
      <c r="D75" s="109"/>
      <c r="E75" s="109"/>
      <c r="F75" s="110"/>
      <c r="G75" s="116" t="str">
        <f t="shared" ca="1" si="13"/>
        <v/>
      </c>
      <c r="H75" s="111" t="str">
        <f t="shared" ca="1" si="14"/>
        <v/>
      </c>
      <c r="I75" s="126" t="str">
        <f t="shared" ca="1" si="15"/>
        <v/>
      </c>
      <c r="J75" s="111" t="str">
        <f t="shared" ca="1" si="16"/>
        <v/>
      </c>
      <c r="K75" s="111" t="str">
        <f t="shared" ca="1" si="17"/>
        <v/>
      </c>
      <c r="L75" s="117" t="str">
        <f t="shared" ca="1" si="18"/>
        <v/>
      </c>
      <c r="M75" s="110"/>
      <c r="N75" s="116" t="str">
        <f t="shared" ca="1" si="19"/>
        <v/>
      </c>
      <c r="O75" s="111" t="str">
        <f t="shared" ca="1" si="20"/>
        <v/>
      </c>
      <c r="P75" s="126" t="str">
        <f t="shared" ca="1" si="21"/>
        <v/>
      </c>
      <c r="Q75" s="111" t="str">
        <f t="shared" ca="1" si="22"/>
        <v/>
      </c>
      <c r="R75" s="111" t="str">
        <f t="shared" ca="1" si="23"/>
        <v/>
      </c>
      <c r="S75" s="117" t="str">
        <f t="shared" ca="1" si="24"/>
        <v/>
      </c>
      <c r="T75" s="110"/>
    </row>
    <row r="76" spans="1:20" ht="14.25" customHeight="1" x14ac:dyDescent="0.25">
      <c r="A76" s="111">
        <v>89</v>
      </c>
      <c r="B76" s="109"/>
      <c r="C76" s="109"/>
      <c r="D76" s="109"/>
      <c r="E76" s="109"/>
      <c r="F76" s="110"/>
      <c r="G76" s="116" t="str">
        <f t="shared" ca="1" si="13"/>
        <v/>
      </c>
      <c r="H76" s="111" t="str">
        <f t="shared" ca="1" si="14"/>
        <v/>
      </c>
      <c r="I76" s="126" t="str">
        <f t="shared" ca="1" si="15"/>
        <v/>
      </c>
      <c r="J76" s="111" t="str">
        <f t="shared" ca="1" si="16"/>
        <v/>
      </c>
      <c r="K76" s="111" t="str">
        <f t="shared" ca="1" si="17"/>
        <v/>
      </c>
      <c r="L76" s="117" t="str">
        <f t="shared" ca="1" si="18"/>
        <v/>
      </c>
      <c r="M76" s="110"/>
      <c r="N76" s="116" t="str">
        <f t="shared" ca="1" si="19"/>
        <v/>
      </c>
      <c r="O76" s="111" t="str">
        <f t="shared" ca="1" si="20"/>
        <v/>
      </c>
      <c r="P76" s="126" t="str">
        <f t="shared" ca="1" si="21"/>
        <v/>
      </c>
      <c r="Q76" s="111" t="str">
        <f t="shared" ca="1" si="22"/>
        <v/>
      </c>
      <c r="R76" s="111" t="str">
        <f t="shared" ca="1" si="23"/>
        <v/>
      </c>
      <c r="S76" s="117" t="str">
        <f t="shared" ca="1" si="24"/>
        <v/>
      </c>
      <c r="T76" s="110"/>
    </row>
    <row r="77" spans="1:20" ht="14.25" customHeight="1" x14ac:dyDescent="0.25">
      <c r="A77" s="111">
        <v>90</v>
      </c>
      <c r="B77" s="109"/>
      <c r="C77" s="109"/>
      <c r="D77" s="109"/>
      <c r="E77" s="109"/>
      <c r="F77" s="110"/>
      <c r="G77" s="116" t="str">
        <f t="shared" ca="1" si="13"/>
        <v/>
      </c>
      <c r="H77" s="111" t="str">
        <f t="shared" ca="1" si="14"/>
        <v/>
      </c>
      <c r="I77" s="126" t="str">
        <f t="shared" ca="1" si="15"/>
        <v/>
      </c>
      <c r="J77" s="111" t="str">
        <f t="shared" ca="1" si="16"/>
        <v/>
      </c>
      <c r="K77" s="111" t="str">
        <f t="shared" ca="1" si="17"/>
        <v/>
      </c>
      <c r="L77" s="117" t="str">
        <f t="shared" ca="1" si="18"/>
        <v/>
      </c>
      <c r="M77" s="110"/>
      <c r="N77" s="116" t="str">
        <f t="shared" ca="1" si="19"/>
        <v/>
      </c>
      <c r="O77" s="111" t="str">
        <f t="shared" ca="1" si="20"/>
        <v/>
      </c>
      <c r="P77" s="126" t="str">
        <f t="shared" ca="1" si="21"/>
        <v/>
      </c>
      <c r="Q77" s="111" t="str">
        <f t="shared" ca="1" si="22"/>
        <v/>
      </c>
      <c r="R77" s="111" t="str">
        <f t="shared" ca="1" si="23"/>
        <v/>
      </c>
      <c r="S77" s="117" t="str">
        <f t="shared" ca="1" si="24"/>
        <v/>
      </c>
      <c r="T77" s="110"/>
    </row>
    <row r="78" spans="1:20" ht="14.25" customHeight="1" x14ac:dyDescent="0.25">
      <c r="A78" s="111">
        <v>91</v>
      </c>
      <c r="B78" s="109"/>
      <c r="C78" s="109"/>
      <c r="D78" s="109"/>
      <c r="E78" s="109"/>
      <c r="F78" s="110"/>
      <c r="G78" s="116" t="str">
        <f t="shared" ca="1" si="13"/>
        <v/>
      </c>
      <c r="H78" s="111" t="str">
        <f t="shared" ca="1" si="14"/>
        <v/>
      </c>
      <c r="I78" s="126" t="str">
        <f t="shared" ca="1" si="15"/>
        <v/>
      </c>
      <c r="J78" s="111" t="str">
        <f t="shared" ca="1" si="16"/>
        <v/>
      </c>
      <c r="K78" s="111" t="str">
        <f t="shared" ca="1" si="17"/>
        <v/>
      </c>
      <c r="L78" s="117" t="str">
        <f t="shared" ca="1" si="18"/>
        <v/>
      </c>
      <c r="M78" s="110"/>
      <c r="N78" s="116" t="str">
        <f t="shared" ca="1" si="19"/>
        <v/>
      </c>
      <c r="O78" s="111" t="str">
        <f t="shared" ca="1" si="20"/>
        <v/>
      </c>
      <c r="P78" s="126" t="str">
        <f t="shared" ca="1" si="21"/>
        <v/>
      </c>
      <c r="Q78" s="111" t="str">
        <f t="shared" ca="1" si="22"/>
        <v/>
      </c>
      <c r="R78" s="111" t="str">
        <f t="shared" ca="1" si="23"/>
        <v/>
      </c>
      <c r="S78" s="117" t="str">
        <f t="shared" ca="1" si="24"/>
        <v/>
      </c>
      <c r="T78" s="110"/>
    </row>
    <row r="79" spans="1:20" ht="14.25" customHeight="1" x14ac:dyDescent="0.25">
      <c r="A79" s="111">
        <v>92</v>
      </c>
      <c r="B79" s="109"/>
      <c r="C79" s="109"/>
      <c r="D79" s="109"/>
      <c r="E79" s="109"/>
      <c r="F79" s="110"/>
      <c r="G79" s="116" t="str">
        <f t="shared" ca="1" si="13"/>
        <v/>
      </c>
      <c r="H79" s="111" t="str">
        <f t="shared" ca="1" si="14"/>
        <v/>
      </c>
      <c r="I79" s="126" t="str">
        <f t="shared" ca="1" si="15"/>
        <v/>
      </c>
      <c r="J79" s="111" t="str">
        <f t="shared" ca="1" si="16"/>
        <v/>
      </c>
      <c r="K79" s="111" t="str">
        <f t="shared" ca="1" si="17"/>
        <v/>
      </c>
      <c r="L79" s="117" t="str">
        <f t="shared" ca="1" si="18"/>
        <v/>
      </c>
      <c r="M79" s="110"/>
      <c r="N79" s="116" t="str">
        <f t="shared" ca="1" si="19"/>
        <v/>
      </c>
      <c r="O79" s="111" t="str">
        <f t="shared" ca="1" si="20"/>
        <v/>
      </c>
      <c r="P79" s="126" t="str">
        <f t="shared" ca="1" si="21"/>
        <v/>
      </c>
      <c r="Q79" s="111" t="str">
        <f t="shared" ca="1" si="22"/>
        <v/>
      </c>
      <c r="R79" s="111" t="str">
        <f t="shared" ca="1" si="23"/>
        <v/>
      </c>
      <c r="S79" s="117" t="str">
        <f t="shared" ca="1" si="24"/>
        <v/>
      </c>
      <c r="T79" s="110"/>
    </row>
    <row r="80" spans="1:20" ht="14.25" customHeight="1" x14ac:dyDescent="0.25">
      <c r="A80" s="111">
        <v>93</v>
      </c>
      <c r="B80" s="109"/>
      <c r="C80" s="109"/>
      <c r="D80" s="109"/>
      <c r="E80" s="109"/>
      <c r="F80" s="110"/>
      <c r="G80" s="116" t="str">
        <f t="shared" ca="1" si="13"/>
        <v/>
      </c>
      <c r="H80" s="111" t="str">
        <f t="shared" ca="1" si="14"/>
        <v/>
      </c>
      <c r="I80" s="126" t="str">
        <f t="shared" ca="1" si="15"/>
        <v/>
      </c>
      <c r="J80" s="111" t="str">
        <f t="shared" ca="1" si="16"/>
        <v/>
      </c>
      <c r="K80" s="111" t="str">
        <f t="shared" ca="1" si="17"/>
        <v/>
      </c>
      <c r="L80" s="117" t="str">
        <f t="shared" ca="1" si="18"/>
        <v/>
      </c>
      <c r="M80" s="110"/>
      <c r="N80" s="116" t="str">
        <f t="shared" ca="1" si="19"/>
        <v/>
      </c>
      <c r="O80" s="111" t="str">
        <f t="shared" ca="1" si="20"/>
        <v/>
      </c>
      <c r="P80" s="126" t="str">
        <f t="shared" ca="1" si="21"/>
        <v/>
      </c>
      <c r="Q80" s="111" t="str">
        <f t="shared" ca="1" si="22"/>
        <v/>
      </c>
      <c r="R80" s="111" t="str">
        <f t="shared" ca="1" si="23"/>
        <v/>
      </c>
      <c r="S80" s="117" t="str">
        <f t="shared" ca="1" si="24"/>
        <v/>
      </c>
      <c r="T80" s="110"/>
    </row>
    <row r="81" spans="1:20" ht="14.25" customHeight="1" x14ac:dyDescent="0.25">
      <c r="A81" s="111">
        <v>94</v>
      </c>
      <c r="B81" s="109"/>
      <c r="C81" s="109"/>
      <c r="D81" s="109"/>
      <c r="E81" s="109"/>
      <c r="F81" s="110"/>
      <c r="G81" s="116" t="str">
        <f t="shared" ca="1" si="13"/>
        <v/>
      </c>
      <c r="H81" s="111" t="str">
        <f t="shared" ca="1" si="14"/>
        <v/>
      </c>
      <c r="I81" s="126" t="str">
        <f t="shared" ca="1" si="15"/>
        <v/>
      </c>
      <c r="J81" s="111" t="str">
        <f t="shared" ca="1" si="16"/>
        <v/>
      </c>
      <c r="K81" s="111" t="str">
        <f t="shared" ca="1" si="17"/>
        <v/>
      </c>
      <c r="L81" s="117" t="str">
        <f t="shared" ca="1" si="18"/>
        <v/>
      </c>
      <c r="M81" s="110"/>
      <c r="N81" s="116" t="str">
        <f t="shared" ca="1" si="19"/>
        <v/>
      </c>
      <c r="O81" s="111" t="str">
        <f t="shared" ca="1" si="20"/>
        <v/>
      </c>
      <c r="P81" s="126" t="str">
        <f t="shared" ca="1" si="21"/>
        <v/>
      </c>
      <c r="Q81" s="111" t="str">
        <f t="shared" ca="1" si="22"/>
        <v/>
      </c>
      <c r="R81" s="111" t="str">
        <f t="shared" ca="1" si="23"/>
        <v/>
      </c>
      <c r="S81" s="117" t="str">
        <f t="shared" ca="1" si="24"/>
        <v/>
      </c>
      <c r="T81" s="110"/>
    </row>
    <row r="82" spans="1:20" ht="14.25" customHeight="1" x14ac:dyDescent="0.25">
      <c r="A82" s="111">
        <v>95</v>
      </c>
      <c r="B82" s="109"/>
      <c r="C82" s="109"/>
      <c r="D82" s="109"/>
      <c r="E82" s="109"/>
      <c r="F82" s="110"/>
      <c r="G82" s="116" t="str">
        <f t="shared" ca="1" si="13"/>
        <v/>
      </c>
      <c r="H82" s="111" t="str">
        <f t="shared" ca="1" si="14"/>
        <v/>
      </c>
      <c r="I82" s="126" t="str">
        <f t="shared" ca="1" si="15"/>
        <v/>
      </c>
      <c r="J82" s="111" t="str">
        <f t="shared" ca="1" si="16"/>
        <v/>
      </c>
      <c r="K82" s="111" t="str">
        <f t="shared" ca="1" si="17"/>
        <v/>
      </c>
      <c r="L82" s="117" t="str">
        <f t="shared" ca="1" si="18"/>
        <v/>
      </c>
      <c r="M82" s="110"/>
      <c r="N82" s="116" t="str">
        <f t="shared" ca="1" si="19"/>
        <v/>
      </c>
      <c r="O82" s="111" t="str">
        <f t="shared" ca="1" si="20"/>
        <v/>
      </c>
      <c r="P82" s="126" t="str">
        <f t="shared" ca="1" si="21"/>
        <v/>
      </c>
      <c r="Q82" s="111" t="str">
        <f t="shared" ca="1" si="22"/>
        <v/>
      </c>
      <c r="R82" s="111" t="str">
        <f t="shared" ca="1" si="23"/>
        <v/>
      </c>
      <c r="S82" s="117" t="str">
        <f t="shared" ca="1" si="24"/>
        <v/>
      </c>
      <c r="T82" s="110"/>
    </row>
    <row r="83" spans="1:20" ht="14.25" customHeight="1" x14ac:dyDescent="0.25">
      <c r="A83" s="111">
        <v>96</v>
      </c>
      <c r="B83" s="109"/>
      <c r="C83" s="109"/>
      <c r="D83" s="109"/>
      <c r="E83" s="109"/>
      <c r="F83" s="110"/>
      <c r="G83" s="116" t="str">
        <f t="shared" ca="1" si="13"/>
        <v/>
      </c>
      <c r="H83" s="111" t="str">
        <f t="shared" ca="1" si="14"/>
        <v/>
      </c>
      <c r="I83" s="126" t="str">
        <f t="shared" ca="1" si="15"/>
        <v/>
      </c>
      <c r="J83" s="111" t="str">
        <f t="shared" ca="1" si="16"/>
        <v/>
      </c>
      <c r="K83" s="111" t="str">
        <f t="shared" ca="1" si="17"/>
        <v/>
      </c>
      <c r="L83" s="117" t="str">
        <f t="shared" ca="1" si="18"/>
        <v/>
      </c>
      <c r="M83" s="110"/>
      <c r="N83" s="116" t="str">
        <f t="shared" ca="1" si="19"/>
        <v/>
      </c>
      <c r="O83" s="111" t="str">
        <f t="shared" ca="1" si="20"/>
        <v/>
      </c>
      <c r="P83" s="126" t="str">
        <f t="shared" ca="1" si="21"/>
        <v/>
      </c>
      <c r="Q83" s="111" t="str">
        <f t="shared" ca="1" si="22"/>
        <v/>
      </c>
      <c r="R83" s="111" t="str">
        <f t="shared" ca="1" si="23"/>
        <v/>
      </c>
      <c r="S83" s="117" t="str">
        <f t="shared" ca="1" si="24"/>
        <v/>
      </c>
      <c r="T83" s="110"/>
    </row>
    <row r="84" spans="1:20" ht="14.25" customHeight="1" x14ac:dyDescent="0.25">
      <c r="A84" s="111">
        <v>97</v>
      </c>
      <c r="B84" s="109"/>
      <c r="C84" s="109"/>
      <c r="D84" s="109"/>
      <c r="E84" s="109"/>
      <c r="F84" s="110"/>
      <c r="G84" s="116" t="str">
        <f t="shared" ca="1" si="13"/>
        <v/>
      </c>
      <c r="H84" s="111" t="str">
        <f t="shared" ca="1" si="14"/>
        <v/>
      </c>
      <c r="I84" s="126" t="str">
        <f t="shared" ca="1" si="15"/>
        <v/>
      </c>
      <c r="J84" s="111" t="str">
        <f t="shared" ca="1" si="16"/>
        <v/>
      </c>
      <c r="K84" s="111" t="str">
        <f t="shared" ca="1" si="17"/>
        <v/>
      </c>
      <c r="L84" s="117" t="str">
        <f t="shared" ca="1" si="18"/>
        <v/>
      </c>
      <c r="M84" s="110"/>
      <c r="N84" s="116" t="str">
        <f t="shared" ca="1" si="19"/>
        <v/>
      </c>
      <c r="O84" s="111" t="str">
        <f t="shared" ca="1" si="20"/>
        <v/>
      </c>
      <c r="P84" s="126" t="str">
        <f t="shared" ca="1" si="21"/>
        <v/>
      </c>
      <c r="Q84" s="111" t="str">
        <f t="shared" ca="1" si="22"/>
        <v/>
      </c>
      <c r="R84" s="111" t="str">
        <f t="shared" ca="1" si="23"/>
        <v/>
      </c>
      <c r="S84" s="117" t="str">
        <f t="shared" ca="1" si="24"/>
        <v/>
      </c>
      <c r="T84" s="110"/>
    </row>
    <row r="85" spans="1:20" ht="14.25" customHeight="1" x14ac:dyDescent="0.25">
      <c r="A85" s="111">
        <v>98</v>
      </c>
      <c r="B85" s="109"/>
      <c r="C85" s="109"/>
      <c r="D85" s="109"/>
      <c r="E85" s="109"/>
      <c r="F85" s="110"/>
      <c r="G85" s="116" t="str">
        <f t="shared" ca="1" si="13"/>
        <v/>
      </c>
      <c r="H85" s="111" t="str">
        <f t="shared" ca="1" si="14"/>
        <v/>
      </c>
      <c r="I85" s="126" t="str">
        <f t="shared" ca="1" si="15"/>
        <v/>
      </c>
      <c r="J85" s="111" t="str">
        <f t="shared" ca="1" si="16"/>
        <v/>
      </c>
      <c r="K85" s="111" t="str">
        <f t="shared" ca="1" si="17"/>
        <v/>
      </c>
      <c r="L85" s="117" t="str">
        <f t="shared" ca="1" si="18"/>
        <v/>
      </c>
      <c r="M85" s="110"/>
      <c r="N85" s="116" t="str">
        <f t="shared" ca="1" si="19"/>
        <v/>
      </c>
      <c r="O85" s="111" t="str">
        <f t="shared" ca="1" si="20"/>
        <v/>
      </c>
      <c r="P85" s="126" t="str">
        <f t="shared" ca="1" si="21"/>
        <v/>
      </c>
      <c r="Q85" s="111" t="str">
        <f t="shared" ca="1" si="22"/>
        <v/>
      </c>
      <c r="R85" s="111" t="str">
        <f t="shared" ca="1" si="23"/>
        <v/>
      </c>
      <c r="S85" s="117" t="str">
        <f t="shared" ca="1" si="24"/>
        <v/>
      </c>
      <c r="T85" s="110"/>
    </row>
    <row r="86" spans="1:20" ht="14.25" customHeight="1" x14ac:dyDescent="0.25">
      <c r="A86" s="111">
        <v>99</v>
      </c>
      <c r="B86" s="109"/>
      <c r="C86" s="109"/>
      <c r="D86" s="109"/>
      <c r="E86" s="109"/>
      <c r="F86" s="110"/>
      <c r="G86" s="116" t="str">
        <f t="shared" ca="1" si="13"/>
        <v/>
      </c>
      <c r="H86" s="111" t="str">
        <f t="shared" ca="1" si="14"/>
        <v/>
      </c>
      <c r="I86" s="126" t="str">
        <f t="shared" ca="1" si="15"/>
        <v/>
      </c>
      <c r="J86" s="111" t="str">
        <f t="shared" ca="1" si="16"/>
        <v/>
      </c>
      <c r="K86" s="111" t="str">
        <f t="shared" ca="1" si="17"/>
        <v/>
      </c>
      <c r="L86" s="117" t="str">
        <f t="shared" ca="1" si="18"/>
        <v/>
      </c>
      <c r="M86" s="110"/>
      <c r="N86" s="116" t="str">
        <f t="shared" ca="1" si="19"/>
        <v/>
      </c>
      <c r="O86" s="111" t="str">
        <f t="shared" ca="1" si="20"/>
        <v/>
      </c>
      <c r="P86" s="126" t="str">
        <f t="shared" ca="1" si="21"/>
        <v/>
      </c>
      <c r="Q86" s="111" t="str">
        <f t="shared" ca="1" si="22"/>
        <v/>
      </c>
      <c r="R86" s="111" t="str">
        <f t="shared" ca="1" si="23"/>
        <v/>
      </c>
      <c r="S86" s="117" t="str">
        <f t="shared" ca="1" si="24"/>
        <v/>
      </c>
      <c r="T86" s="110"/>
    </row>
    <row r="87" spans="1:20" ht="14.25" customHeight="1" x14ac:dyDescent="0.25">
      <c r="A87" s="111">
        <v>100</v>
      </c>
      <c r="B87" s="109"/>
      <c r="C87" s="109"/>
      <c r="D87" s="109"/>
      <c r="E87" s="109"/>
      <c r="F87" s="110"/>
      <c r="G87" s="116" t="str">
        <f t="shared" ca="1" si="13"/>
        <v/>
      </c>
      <c r="H87" s="111" t="str">
        <f t="shared" ca="1" si="14"/>
        <v/>
      </c>
      <c r="I87" s="126" t="str">
        <f t="shared" ca="1" si="15"/>
        <v/>
      </c>
      <c r="J87" s="111" t="str">
        <f t="shared" ca="1" si="16"/>
        <v/>
      </c>
      <c r="K87" s="111" t="str">
        <f t="shared" ca="1" si="17"/>
        <v/>
      </c>
      <c r="L87" s="117" t="str">
        <f t="shared" ca="1" si="18"/>
        <v/>
      </c>
      <c r="M87" s="110"/>
      <c r="N87" s="116" t="str">
        <f t="shared" ca="1" si="19"/>
        <v/>
      </c>
      <c r="O87" s="111" t="str">
        <f t="shared" ca="1" si="20"/>
        <v/>
      </c>
      <c r="P87" s="126" t="str">
        <f t="shared" ca="1" si="21"/>
        <v/>
      </c>
      <c r="Q87" s="111" t="str">
        <f t="shared" ca="1" si="22"/>
        <v/>
      </c>
      <c r="R87" s="111" t="str">
        <f t="shared" ca="1" si="23"/>
        <v/>
      </c>
      <c r="S87" s="117" t="str">
        <f t="shared" ca="1" si="24"/>
        <v/>
      </c>
      <c r="T87" s="110"/>
    </row>
    <row r="88" spans="1:20" ht="14.25" customHeight="1" x14ac:dyDescent="0.25">
      <c r="A88" s="111">
        <v>101</v>
      </c>
      <c r="B88" s="109"/>
      <c r="C88" s="109"/>
      <c r="D88" s="109"/>
      <c r="E88" s="109"/>
      <c r="F88" s="110"/>
      <c r="G88" s="116" t="str">
        <f t="shared" ca="1" si="13"/>
        <v/>
      </c>
      <c r="H88" s="111" t="str">
        <f t="shared" ca="1" si="14"/>
        <v/>
      </c>
      <c r="I88" s="126" t="str">
        <f t="shared" ca="1" si="15"/>
        <v/>
      </c>
      <c r="J88" s="111" t="str">
        <f t="shared" ca="1" si="16"/>
        <v/>
      </c>
      <c r="K88" s="111" t="str">
        <f t="shared" ca="1" si="17"/>
        <v/>
      </c>
      <c r="L88" s="117" t="str">
        <f t="shared" ca="1" si="18"/>
        <v/>
      </c>
      <c r="M88" s="110"/>
      <c r="N88" s="116" t="str">
        <f t="shared" ca="1" si="19"/>
        <v/>
      </c>
      <c r="O88" s="111" t="str">
        <f t="shared" ca="1" si="20"/>
        <v/>
      </c>
      <c r="P88" s="126" t="str">
        <f t="shared" ca="1" si="21"/>
        <v/>
      </c>
      <c r="Q88" s="111" t="str">
        <f t="shared" ca="1" si="22"/>
        <v/>
      </c>
      <c r="R88" s="111" t="str">
        <f t="shared" ca="1" si="23"/>
        <v/>
      </c>
      <c r="S88" s="117" t="str">
        <f t="shared" ca="1" si="24"/>
        <v/>
      </c>
      <c r="T88" s="110"/>
    </row>
    <row r="89" spans="1:20" ht="14.25" customHeight="1" x14ac:dyDescent="0.25">
      <c r="A89" s="111">
        <v>102</v>
      </c>
      <c r="B89" s="109"/>
      <c r="C89" s="109"/>
      <c r="D89" s="109"/>
      <c r="E89" s="109"/>
      <c r="F89" s="110"/>
      <c r="G89" s="116" t="str">
        <f t="shared" ca="1" si="13"/>
        <v/>
      </c>
      <c r="H89" s="111" t="str">
        <f t="shared" ca="1" si="14"/>
        <v/>
      </c>
      <c r="I89" s="126" t="str">
        <f t="shared" ca="1" si="15"/>
        <v/>
      </c>
      <c r="J89" s="111" t="str">
        <f t="shared" ca="1" si="16"/>
        <v/>
      </c>
      <c r="K89" s="111" t="str">
        <f t="shared" ca="1" si="17"/>
        <v/>
      </c>
      <c r="L89" s="117" t="str">
        <f t="shared" ca="1" si="18"/>
        <v/>
      </c>
      <c r="M89" s="110"/>
      <c r="N89" s="116" t="str">
        <f t="shared" ca="1" si="19"/>
        <v/>
      </c>
      <c r="O89" s="111" t="str">
        <f t="shared" ca="1" si="20"/>
        <v/>
      </c>
      <c r="P89" s="126" t="str">
        <f t="shared" ca="1" si="21"/>
        <v/>
      </c>
      <c r="Q89" s="111" t="str">
        <f t="shared" ca="1" si="22"/>
        <v/>
      </c>
      <c r="R89" s="111" t="str">
        <f t="shared" ca="1" si="23"/>
        <v/>
      </c>
      <c r="S89" s="117" t="str">
        <f t="shared" ca="1" si="24"/>
        <v/>
      </c>
      <c r="T89" s="110"/>
    </row>
    <row r="90" spans="1:20" ht="14.25" customHeight="1" x14ac:dyDescent="0.25">
      <c r="A90" s="111">
        <v>103</v>
      </c>
      <c r="B90" s="109"/>
      <c r="C90" s="109"/>
      <c r="D90" s="109"/>
      <c r="E90" s="109"/>
      <c r="F90" s="110"/>
      <c r="G90" s="116" t="str">
        <f t="shared" ca="1" si="13"/>
        <v/>
      </c>
      <c r="H90" s="111" t="str">
        <f t="shared" ca="1" si="14"/>
        <v/>
      </c>
      <c r="I90" s="126" t="str">
        <f t="shared" ca="1" si="15"/>
        <v/>
      </c>
      <c r="J90" s="111" t="str">
        <f t="shared" ca="1" si="16"/>
        <v/>
      </c>
      <c r="K90" s="111" t="str">
        <f t="shared" ca="1" si="17"/>
        <v/>
      </c>
      <c r="L90" s="117" t="str">
        <f t="shared" ca="1" si="18"/>
        <v/>
      </c>
      <c r="M90" s="110"/>
      <c r="N90" s="116" t="str">
        <f t="shared" ca="1" si="19"/>
        <v/>
      </c>
      <c r="O90" s="111" t="str">
        <f t="shared" ca="1" si="20"/>
        <v/>
      </c>
      <c r="P90" s="126" t="str">
        <f t="shared" ca="1" si="21"/>
        <v/>
      </c>
      <c r="Q90" s="111" t="str">
        <f t="shared" ca="1" si="22"/>
        <v/>
      </c>
      <c r="R90" s="111" t="str">
        <f t="shared" ca="1" si="23"/>
        <v/>
      </c>
      <c r="S90" s="117" t="str">
        <f t="shared" ca="1" si="24"/>
        <v/>
      </c>
      <c r="T90" s="110"/>
    </row>
    <row r="91" spans="1:20" ht="14.25" customHeight="1" x14ac:dyDescent="0.25">
      <c r="A91" s="111">
        <v>104</v>
      </c>
      <c r="B91" s="109"/>
      <c r="C91" s="109"/>
      <c r="D91" s="109"/>
      <c r="E91" s="109"/>
      <c r="F91" s="110"/>
      <c r="G91" s="116" t="str">
        <f t="shared" ca="1" si="13"/>
        <v/>
      </c>
      <c r="H91" s="111" t="str">
        <f t="shared" ca="1" si="14"/>
        <v/>
      </c>
      <c r="I91" s="126" t="str">
        <f t="shared" ca="1" si="15"/>
        <v/>
      </c>
      <c r="J91" s="111" t="str">
        <f t="shared" ca="1" si="16"/>
        <v/>
      </c>
      <c r="K91" s="111" t="str">
        <f t="shared" ca="1" si="17"/>
        <v/>
      </c>
      <c r="L91" s="117" t="str">
        <f t="shared" ca="1" si="18"/>
        <v/>
      </c>
      <c r="M91" s="110"/>
      <c r="N91" s="116" t="str">
        <f t="shared" ca="1" si="19"/>
        <v/>
      </c>
      <c r="O91" s="111" t="str">
        <f t="shared" ca="1" si="20"/>
        <v/>
      </c>
      <c r="P91" s="126" t="str">
        <f t="shared" ca="1" si="21"/>
        <v/>
      </c>
      <c r="Q91" s="111" t="str">
        <f t="shared" ca="1" si="22"/>
        <v/>
      </c>
      <c r="R91" s="111" t="str">
        <f t="shared" ca="1" si="23"/>
        <v/>
      </c>
      <c r="S91" s="117" t="str">
        <f t="shared" ca="1" si="24"/>
        <v/>
      </c>
      <c r="T91" s="110"/>
    </row>
    <row r="92" spans="1:20" ht="14.25" customHeight="1" x14ac:dyDescent="0.25">
      <c r="A92" s="111">
        <v>105</v>
      </c>
      <c r="B92" s="109"/>
      <c r="C92" s="109"/>
      <c r="D92" s="109"/>
      <c r="E92" s="109"/>
      <c r="F92" s="110"/>
      <c r="G92" s="116" t="str">
        <f t="shared" ca="1" si="13"/>
        <v/>
      </c>
      <c r="H92" s="111" t="str">
        <f t="shared" ca="1" si="14"/>
        <v/>
      </c>
      <c r="I92" s="126" t="str">
        <f t="shared" ca="1" si="15"/>
        <v/>
      </c>
      <c r="J92" s="111" t="str">
        <f t="shared" ca="1" si="16"/>
        <v/>
      </c>
      <c r="K92" s="111" t="str">
        <f t="shared" ca="1" si="17"/>
        <v/>
      </c>
      <c r="L92" s="117" t="str">
        <f t="shared" ca="1" si="18"/>
        <v/>
      </c>
      <c r="M92" s="110"/>
      <c r="N92" s="116" t="str">
        <f t="shared" ca="1" si="19"/>
        <v/>
      </c>
      <c r="O92" s="111" t="str">
        <f t="shared" ca="1" si="20"/>
        <v/>
      </c>
      <c r="P92" s="126" t="str">
        <f t="shared" ca="1" si="21"/>
        <v/>
      </c>
      <c r="Q92" s="111" t="str">
        <f t="shared" ca="1" si="22"/>
        <v/>
      </c>
      <c r="R92" s="111" t="str">
        <f t="shared" ca="1" si="23"/>
        <v/>
      </c>
      <c r="S92" s="117" t="str">
        <f t="shared" ca="1" si="24"/>
        <v/>
      </c>
      <c r="T92" s="110"/>
    </row>
    <row r="93" spans="1:20" ht="14.25" customHeight="1" x14ac:dyDescent="0.25">
      <c r="A93" s="111">
        <v>106</v>
      </c>
      <c r="B93" s="109"/>
      <c r="C93" s="109"/>
      <c r="D93" s="109"/>
      <c r="E93" s="109"/>
      <c r="F93" s="110"/>
      <c r="G93" s="116" t="str">
        <f t="shared" ca="1" si="13"/>
        <v/>
      </c>
      <c r="H93" s="111" t="str">
        <f t="shared" ca="1" si="14"/>
        <v/>
      </c>
      <c r="I93" s="126" t="str">
        <f t="shared" ca="1" si="15"/>
        <v/>
      </c>
      <c r="J93" s="111" t="str">
        <f t="shared" ca="1" si="16"/>
        <v/>
      </c>
      <c r="K93" s="111" t="str">
        <f t="shared" ca="1" si="17"/>
        <v/>
      </c>
      <c r="L93" s="117" t="str">
        <f t="shared" ca="1" si="18"/>
        <v/>
      </c>
      <c r="M93" s="110"/>
      <c r="N93" s="116" t="str">
        <f t="shared" ca="1" si="19"/>
        <v/>
      </c>
      <c r="O93" s="111" t="str">
        <f t="shared" ca="1" si="20"/>
        <v/>
      </c>
      <c r="P93" s="126" t="str">
        <f t="shared" ca="1" si="21"/>
        <v/>
      </c>
      <c r="Q93" s="111" t="str">
        <f t="shared" ca="1" si="22"/>
        <v/>
      </c>
      <c r="R93" s="111" t="str">
        <f t="shared" ca="1" si="23"/>
        <v/>
      </c>
      <c r="S93" s="117" t="str">
        <f t="shared" ca="1" si="24"/>
        <v/>
      </c>
      <c r="T93" s="110"/>
    </row>
    <row r="94" spans="1:20" ht="14.25" customHeight="1" x14ac:dyDescent="0.25">
      <c r="A94" s="111">
        <v>107</v>
      </c>
      <c r="B94" s="109"/>
      <c r="C94" s="109"/>
      <c r="D94" s="109"/>
      <c r="E94" s="109"/>
      <c r="F94" s="110"/>
      <c r="G94" s="116" t="str">
        <f t="shared" ca="1" si="13"/>
        <v/>
      </c>
      <c r="H94" s="111" t="str">
        <f t="shared" ca="1" si="14"/>
        <v/>
      </c>
      <c r="I94" s="126" t="str">
        <f t="shared" ca="1" si="15"/>
        <v/>
      </c>
      <c r="J94" s="111" t="str">
        <f t="shared" ca="1" si="16"/>
        <v/>
      </c>
      <c r="K94" s="111" t="str">
        <f t="shared" ca="1" si="17"/>
        <v/>
      </c>
      <c r="L94" s="117" t="str">
        <f t="shared" ca="1" si="18"/>
        <v/>
      </c>
      <c r="M94" s="110"/>
      <c r="N94" s="116" t="str">
        <f t="shared" ca="1" si="19"/>
        <v/>
      </c>
      <c r="O94" s="111" t="str">
        <f t="shared" ca="1" si="20"/>
        <v/>
      </c>
      <c r="P94" s="126" t="str">
        <f t="shared" ca="1" si="21"/>
        <v/>
      </c>
      <c r="Q94" s="111" t="str">
        <f t="shared" ca="1" si="22"/>
        <v/>
      </c>
      <c r="R94" s="111" t="str">
        <f t="shared" ca="1" si="23"/>
        <v/>
      </c>
      <c r="S94" s="117" t="str">
        <f t="shared" ca="1" si="24"/>
        <v/>
      </c>
      <c r="T94" s="110"/>
    </row>
    <row r="95" spans="1:20" ht="14.25" customHeight="1" x14ac:dyDescent="0.25">
      <c r="A95" s="111">
        <v>108</v>
      </c>
      <c r="B95" s="109"/>
      <c r="C95" s="109"/>
      <c r="D95" s="109"/>
      <c r="E95" s="109"/>
      <c r="F95" s="110"/>
      <c r="G95" s="116" t="str">
        <f t="shared" ca="1" si="13"/>
        <v/>
      </c>
      <c r="H95" s="111" t="str">
        <f t="shared" ca="1" si="14"/>
        <v/>
      </c>
      <c r="I95" s="126" t="str">
        <f t="shared" ca="1" si="15"/>
        <v/>
      </c>
      <c r="J95" s="111" t="str">
        <f t="shared" ca="1" si="16"/>
        <v/>
      </c>
      <c r="K95" s="111" t="str">
        <f t="shared" ca="1" si="17"/>
        <v/>
      </c>
      <c r="L95" s="117" t="str">
        <f t="shared" ca="1" si="18"/>
        <v/>
      </c>
      <c r="M95" s="110"/>
      <c r="N95" s="116" t="str">
        <f t="shared" ca="1" si="19"/>
        <v/>
      </c>
      <c r="O95" s="111" t="str">
        <f t="shared" ca="1" si="20"/>
        <v/>
      </c>
      <c r="P95" s="126" t="str">
        <f t="shared" ca="1" si="21"/>
        <v/>
      </c>
      <c r="Q95" s="111" t="str">
        <f t="shared" ca="1" si="22"/>
        <v/>
      </c>
      <c r="R95" s="111" t="str">
        <f t="shared" ca="1" si="23"/>
        <v/>
      </c>
      <c r="S95" s="117" t="str">
        <f t="shared" ca="1" si="24"/>
        <v/>
      </c>
      <c r="T95" s="110"/>
    </row>
    <row r="96" spans="1:20" ht="14.25" customHeight="1" x14ac:dyDescent="0.25">
      <c r="A96" s="111">
        <v>109</v>
      </c>
      <c r="B96" s="109"/>
      <c r="C96" s="109"/>
      <c r="D96" s="109"/>
      <c r="E96" s="109"/>
      <c r="F96" s="110"/>
      <c r="G96" s="116" t="str">
        <f t="shared" ca="1" si="13"/>
        <v/>
      </c>
      <c r="H96" s="111" t="str">
        <f t="shared" ca="1" si="14"/>
        <v/>
      </c>
      <c r="I96" s="126" t="str">
        <f t="shared" ca="1" si="15"/>
        <v/>
      </c>
      <c r="J96" s="111" t="str">
        <f t="shared" ca="1" si="16"/>
        <v/>
      </c>
      <c r="K96" s="111" t="str">
        <f t="shared" ca="1" si="17"/>
        <v/>
      </c>
      <c r="L96" s="117" t="str">
        <f t="shared" ca="1" si="18"/>
        <v/>
      </c>
      <c r="M96" s="110"/>
      <c r="N96" s="116" t="str">
        <f t="shared" ca="1" si="19"/>
        <v/>
      </c>
      <c r="O96" s="111" t="str">
        <f t="shared" ca="1" si="20"/>
        <v/>
      </c>
      <c r="P96" s="126" t="str">
        <f t="shared" ca="1" si="21"/>
        <v/>
      </c>
      <c r="Q96" s="111" t="str">
        <f t="shared" ca="1" si="22"/>
        <v/>
      </c>
      <c r="R96" s="111" t="str">
        <f t="shared" ca="1" si="23"/>
        <v/>
      </c>
      <c r="S96" s="117" t="str">
        <f t="shared" ca="1" si="24"/>
        <v/>
      </c>
      <c r="T96" s="110"/>
    </row>
    <row r="97" spans="1:20" ht="14.25" customHeight="1" x14ac:dyDescent="0.25">
      <c r="A97" s="111">
        <v>110</v>
      </c>
      <c r="B97" s="109"/>
      <c r="C97" s="109"/>
      <c r="D97" s="109"/>
      <c r="E97" s="109"/>
      <c r="F97" s="110"/>
      <c r="G97" s="116" t="str">
        <f t="shared" ca="1" si="13"/>
        <v/>
      </c>
      <c r="H97" s="111" t="str">
        <f t="shared" ca="1" si="14"/>
        <v/>
      </c>
      <c r="I97" s="126" t="str">
        <f t="shared" ca="1" si="15"/>
        <v/>
      </c>
      <c r="J97" s="111" t="str">
        <f t="shared" ca="1" si="16"/>
        <v/>
      </c>
      <c r="K97" s="111" t="str">
        <f t="shared" ca="1" si="17"/>
        <v/>
      </c>
      <c r="L97" s="117" t="str">
        <f t="shared" ca="1" si="18"/>
        <v/>
      </c>
      <c r="M97" s="110"/>
      <c r="N97" s="116" t="str">
        <f t="shared" ca="1" si="19"/>
        <v/>
      </c>
      <c r="O97" s="111" t="str">
        <f t="shared" ca="1" si="20"/>
        <v/>
      </c>
      <c r="P97" s="126" t="str">
        <f t="shared" ca="1" si="21"/>
        <v/>
      </c>
      <c r="Q97" s="111" t="str">
        <f t="shared" ca="1" si="22"/>
        <v/>
      </c>
      <c r="R97" s="111" t="str">
        <f t="shared" ca="1" si="23"/>
        <v/>
      </c>
      <c r="S97" s="117" t="str">
        <f t="shared" ca="1" si="24"/>
        <v/>
      </c>
      <c r="T97" s="110"/>
    </row>
    <row r="98" spans="1:20" ht="14.25" customHeight="1" x14ac:dyDescent="0.25">
      <c r="A98" s="111">
        <v>111</v>
      </c>
      <c r="B98" s="109"/>
      <c r="C98" s="109"/>
      <c r="D98" s="109"/>
      <c r="E98" s="109"/>
      <c r="F98" s="110"/>
      <c r="G98" s="116" t="str">
        <f t="shared" ca="1" si="13"/>
        <v/>
      </c>
      <c r="H98" s="111" t="str">
        <f t="shared" ca="1" si="14"/>
        <v/>
      </c>
      <c r="I98" s="126" t="str">
        <f t="shared" ca="1" si="15"/>
        <v/>
      </c>
      <c r="J98" s="111" t="str">
        <f t="shared" ca="1" si="16"/>
        <v/>
      </c>
      <c r="K98" s="111" t="str">
        <f t="shared" ca="1" si="17"/>
        <v/>
      </c>
      <c r="L98" s="117" t="str">
        <f t="shared" ca="1" si="18"/>
        <v/>
      </c>
      <c r="M98" s="110"/>
      <c r="N98" s="116" t="str">
        <f t="shared" ca="1" si="19"/>
        <v/>
      </c>
      <c r="O98" s="111" t="str">
        <f t="shared" ca="1" si="20"/>
        <v/>
      </c>
      <c r="P98" s="126" t="str">
        <f t="shared" ca="1" si="21"/>
        <v/>
      </c>
      <c r="Q98" s="111" t="str">
        <f t="shared" ca="1" si="22"/>
        <v/>
      </c>
      <c r="R98" s="111" t="str">
        <f t="shared" ca="1" si="23"/>
        <v/>
      </c>
      <c r="S98" s="117" t="str">
        <f t="shared" ca="1" si="24"/>
        <v/>
      </c>
      <c r="T98" s="110"/>
    </row>
    <row r="99" spans="1:20" ht="14.25" customHeight="1" x14ac:dyDescent="0.25">
      <c r="A99" s="111">
        <v>112</v>
      </c>
      <c r="B99" s="109"/>
      <c r="C99" s="109"/>
      <c r="D99" s="109"/>
      <c r="E99" s="109"/>
      <c r="F99" s="110"/>
      <c r="G99" s="116" t="str">
        <f t="shared" ca="1" si="13"/>
        <v/>
      </c>
      <c r="H99" s="111" t="str">
        <f t="shared" ca="1" si="14"/>
        <v/>
      </c>
      <c r="I99" s="126" t="str">
        <f t="shared" ca="1" si="15"/>
        <v/>
      </c>
      <c r="J99" s="111" t="str">
        <f t="shared" ca="1" si="16"/>
        <v/>
      </c>
      <c r="K99" s="111" t="str">
        <f t="shared" ca="1" si="17"/>
        <v/>
      </c>
      <c r="L99" s="117" t="str">
        <f t="shared" ca="1" si="18"/>
        <v/>
      </c>
      <c r="M99" s="110"/>
      <c r="N99" s="116" t="str">
        <f t="shared" ca="1" si="19"/>
        <v/>
      </c>
      <c r="O99" s="111" t="str">
        <f t="shared" ca="1" si="20"/>
        <v/>
      </c>
      <c r="P99" s="126" t="str">
        <f t="shared" ca="1" si="21"/>
        <v/>
      </c>
      <c r="Q99" s="111" t="str">
        <f t="shared" ca="1" si="22"/>
        <v/>
      </c>
      <c r="R99" s="111" t="str">
        <f t="shared" ca="1" si="23"/>
        <v/>
      </c>
      <c r="S99" s="117" t="str">
        <f t="shared" ca="1" si="24"/>
        <v/>
      </c>
      <c r="T99" s="110"/>
    </row>
    <row r="100" spans="1:20" ht="14.25" customHeight="1" x14ac:dyDescent="0.25">
      <c r="A100" s="111">
        <v>113</v>
      </c>
      <c r="B100" s="109"/>
      <c r="C100" s="109"/>
      <c r="D100" s="109"/>
      <c r="E100" s="109"/>
      <c r="F100" s="110"/>
      <c r="G100" s="116" t="str">
        <f t="shared" ca="1" si="13"/>
        <v/>
      </c>
      <c r="H100" s="111" t="str">
        <f t="shared" ca="1" si="14"/>
        <v/>
      </c>
      <c r="I100" s="126" t="str">
        <f t="shared" ca="1" si="15"/>
        <v/>
      </c>
      <c r="J100" s="111" t="str">
        <f t="shared" ca="1" si="16"/>
        <v/>
      </c>
      <c r="K100" s="111" t="str">
        <f t="shared" ca="1" si="17"/>
        <v/>
      </c>
      <c r="L100" s="117" t="str">
        <f t="shared" ca="1" si="18"/>
        <v/>
      </c>
      <c r="M100" s="110"/>
      <c r="N100" s="116" t="str">
        <f t="shared" ca="1" si="19"/>
        <v/>
      </c>
      <c r="O100" s="111" t="str">
        <f t="shared" ca="1" si="20"/>
        <v/>
      </c>
      <c r="P100" s="126" t="str">
        <f t="shared" ca="1" si="21"/>
        <v/>
      </c>
      <c r="Q100" s="111" t="str">
        <f t="shared" ca="1" si="22"/>
        <v/>
      </c>
      <c r="R100" s="111" t="str">
        <f t="shared" ca="1" si="23"/>
        <v/>
      </c>
      <c r="S100" s="117" t="str">
        <f t="shared" ca="1" si="24"/>
        <v/>
      </c>
      <c r="T100" s="110"/>
    </row>
    <row r="101" spans="1:20" ht="14.25" customHeight="1" x14ac:dyDescent="0.25">
      <c r="A101" s="111">
        <v>114</v>
      </c>
      <c r="B101" s="109"/>
      <c r="C101" s="109"/>
      <c r="D101" s="109"/>
      <c r="E101" s="109"/>
      <c r="F101" s="110"/>
      <c r="G101" s="116" t="str">
        <f t="shared" ca="1" si="13"/>
        <v/>
      </c>
      <c r="H101" s="111" t="str">
        <f t="shared" ca="1" si="14"/>
        <v/>
      </c>
      <c r="I101" s="126" t="str">
        <f t="shared" ca="1" si="15"/>
        <v/>
      </c>
      <c r="J101" s="111" t="str">
        <f t="shared" ca="1" si="16"/>
        <v/>
      </c>
      <c r="K101" s="111" t="str">
        <f t="shared" ca="1" si="17"/>
        <v/>
      </c>
      <c r="L101" s="117" t="str">
        <f t="shared" ca="1" si="18"/>
        <v/>
      </c>
      <c r="M101" s="110"/>
      <c r="N101" s="116" t="str">
        <f t="shared" ca="1" si="19"/>
        <v/>
      </c>
      <c r="O101" s="111" t="str">
        <f t="shared" ca="1" si="20"/>
        <v/>
      </c>
      <c r="P101" s="126" t="str">
        <f t="shared" ca="1" si="21"/>
        <v/>
      </c>
      <c r="Q101" s="111" t="str">
        <f t="shared" ca="1" si="22"/>
        <v/>
      </c>
      <c r="R101" s="111" t="str">
        <f t="shared" ca="1" si="23"/>
        <v/>
      </c>
      <c r="S101" s="117" t="str">
        <f t="shared" ca="1" si="24"/>
        <v/>
      </c>
      <c r="T101" s="110"/>
    </row>
    <row r="102" spans="1:20" ht="14.25" customHeight="1" x14ac:dyDescent="0.25">
      <c r="A102" s="111">
        <v>115</v>
      </c>
      <c r="B102" s="109"/>
      <c r="C102" s="109"/>
      <c r="D102" s="109"/>
      <c r="E102" s="109"/>
      <c r="F102" s="110"/>
      <c r="G102" s="116" t="str">
        <f t="shared" ca="1" si="13"/>
        <v/>
      </c>
      <c r="H102" s="111" t="str">
        <f t="shared" ca="1" si="14"/>
        <v/>
      </c>
      <c r="I102" s="126" t="str">
        <f t="shared" ca="1" si="15"/>
        <v/>
      </c>
      <c r="J102" s="111" t="str">
        <f t="shared" ca="1" si="16"/>
        <v/>
      </c>
      <c r="K102" s="111" t="str">
        <f t="shared" ca="1" si="17"/>
        <v/>
      </c>
      <c r="L102" s="117" t="str">
        <f t="shared" ca="1" si="18"/>
        <v/>
      </c>
      <c r="M102" s="110"/>
      <c r="N102" s="116" t="str">
        <f t="shared" ca="1" si="19"/>
        <v/>
      </c>
      <c r="O102" s="111" t="str">
        <f t="shared" ca="1" si="20"/>
        <v/>
      </c>
      <c r="P102" s="126" t="str">
        <f t="shared" ca="1" si="21"/>
        <v/>
      </c>
      <c r="Q102" s="111" t="str">
        <f t="shared" ca="1" si="22"/>
        <v/>
      </c>
      <c r="R102" s="111" t="str">
        <f t="shared" ca="1" si="23"/>
        <v/>
      </c>
      <c r="S102" s="117" t="str">
        <f t="shared" ca="1" si="24"/>
        <v/>
      </c>
      <c r="T102" s="110"/>
    </row>
    <row r="103" spans="1:20" ht="14.25" customHeight="1" x14ac:dyDescent="0.25">
      <c r="A103" s="111">
        <v>116</v>
      </c>
      <c r="B103" s="109"/>
      <c r="C103" s="109"/>
      <c r="D103" s="109"/>
      <c r="E103" s="109"/>
      <c r="F103" s="110"/>
      <c r="G103" s="116" t="str">
        <f t="shared" ca="1" si="13"/>
        <v/>
      </c>
      <c r="H103" s="111" t="str">
        <f t="shared" ca="1" si="14"/>
        <v/>
      </c>
      <c r="I103" s="126" t="str">
        <f t="shared" ca="1" si="15"/>
        <v/>
      </c>
      <c r="J103" s="111" t="str">
        <f t="shared" ca="1" si="16"/>
        <v/>
      </c>
      <c r="K103" s="111" t="str">
        <f t="shared" ca="1" si="17"/>
        <v/>
      </c>
      <c r="L103" s="117" t="str">
        <f t="shared" ca="1" si="18"/>
        <v/>
      </c>
      <c r="M103" s="110"/>
      <c r="N103" s="116" t="str">
        <f t="shared" ca="1" si="19"/>
        <v/>
      </c>
      <c r="O103" s="111" t="str">
        <f t="shared" ca="1" si="20"/>
        <v/>
      </c>
      <c r="P103" s="126" t="str">
        <f t="shared" ca="1" si="21"/>
        <v/>
      </c>
      <c r="Q103" s="111" t="str">
        <f t="shared" ca="1" si="22"/>
        <v/>
      </c>
      <c r="R103" s="111" t="str">
        <f t="shared" ca="1" si="23"/>
        <v/>
      </c>
      <c r="S103" s="117" t="str">
        <f t="shared" ca="1" si="24"/>
        <v/>
      </c>
      <c r="T103" s="110"/>
    </row>
    <row r="104" spans="1:20" ht="14.25" customHeight="1" x14ac:dyDescent="0.25">
      <c r="A104" s="111">
        <v>117</v>
      </c>
      <c r="B104" s="109"/>
      <c r="C104" s="109"/>
      <c r="D104" s="109"/>
      <c r="E104" s="109"/>
      <c r="F104" s="110"/>
      <c r="G104" s="116" t="str">
        <f t="shared" ca="1" si="13"/>
        <v/>
      </c>
      <c r="H104" s="111" t="str">
        <f t="shared" ca="1" si="14"/>
        <v/>
      </c>
      <c r="I104" s="126" t="str">
        <f t="shared" ca="1" si="15"/>
        <v/>
      </c>
      <c r="J104" s="111" t="str">
        <f t="shared" ca="1" si="16"/>
        <v/>
      </c>
      <c r="K104" s="111" t="str">
        <f t="shared" ca="1" si="17"/>
        <v/>
      </c>
      <c r="L104" s="117" t="str">
        <f t="shared" ca="1" si="18"/>
        <v/>
      </c>
      <c r="M104" s="110"/>
      <c r="N104" s="116" t="str">
        <f t="shared" ca="1" si="19"/>
        <v/>
      </c>
      <c r="O104" s="111" t="str">
        <f t="shared" ca="1" si="20"/>
        <v/>
      </c>
      <c r="P104" s="126" t="str">
        <f t="shared" ca="1" si="21"/>
        <v/>
      </c>
      <c r="Q104" s="111" t="str">
        <f t="shared" ca="1" si="22"/>
        <v/>
      </c>
      <c r="R104" s="111" t="str">
        <f t="shared" ca="1" si="23"/>
        <v/>
      </c>
      <c r="S104" s="117" t="str">
        <f t="shared" ca="1" si="24"/>
        <v/>
      </c>
      <c r="T104" s="110"/>
    </row>
    <row r="105" spans="1:20" ht="14.25" customHeight="1" x14ac:dyDescent="0.25">
      <c r="A105" s="111">
        <v>118</v>
      </c>
      <c r="B105" s="109"/>
      <c r="C105" s="109"/>
      <c r="D105" s="109"/>
      <c r="E105" s="109"/>
      <c r="F105" s="110"/>
      <c r="G105" s="116" t="str">
        <f t="shared" ca="1" si="13"/>
        <v/>
      </c>
      <c r="H105" s="111" t="str">
        <f t="shared" ca="1" si="14"/>
        <v/>
      </c>
      <c r="I105" s="126" t="str">
        <f t="shared" ca="1" si="15"/>
        <v/>
      </c>
      <c r="J105" s="111" t="str">
        <f t="shared" ca="1" si="16"/>
        <v/>
      </c>
      <c r="K105" s="111" t="str">
        <f t="shared" ca="1" si="17"/>
        <v/>
      </c>
      <c r="L105" s="117" t="str">
        <f t="shared" ca="1" si="18"/>
        <v/>
      </c>
      <c r="M105" s="110"/>
      <c r="N105" s="116" t="str">
        <f t="shared" ca="1" si="19"/>
        <v/>
      </c>
      <c r="O105" s="111" t="str">
        <f t="shared" ca="1" si="20"/>
        <v/>
      </c>
      <c r="P105" s="126" t="str">
        <f t="shared" ca="1" si="21"/>
        <v/>
      </c>
      <c r="Q105" s="111" t="str">
        <f t="shared" ca="1" si="22"/>
        <v/>
      </c>
      <c r="R105" s="111" t="str">
        <f t="shared" ca="1" si="23"/>
        <v/>
      </c>
      <c r="S105" s="117" t="str">
        <f t="shared" ca="1" si="24"/>
        <v/>
      </c>
      <c r="T105" s="110"/>
    </row>
    <row r="106" spans="1:20" ht="14.25" customHeight="1" x14ac:dyDescent="0.25">
      <c r="A106" s="111">
        <v>119</v>
      </c>
      <c r="B106" s="109"/>
      <c r="C106" s="109"/>
      <c r="D106" s="109"/>
      <c r="E106" s="109"/>
      <c r="F106" s="110"/>
      <c r="G106" s="116" t="str">
        <f t="shared" ca="1" si="13"/>
        <v/>
      </c>
      <c r="H106" s="111" t="str">
        <f t="shared" ca="1" si="14"/>
        <v/>
      </c>
      <c r="I106" s="126" t="str">
        <f t="shared" ca="1" si="15"/>
        <v/>
      </c>
      <c r="J106" s="111" t="str">
        <f t="shared" ca="1" si="16"/>
        <v/>
      </c>
      <c r="K106" s="111" t="str">
        <f t="shared" ca="1" si="17"/>
        <v/>
      </c>
      <c r="L106" s="117" t="str">
        <f t="shared" ca="1" si="18"/>
        <v/>
      </c>
      <c r="M106" s="110"/>
      <c r="N106" s="116" t="str">
        <f t="shared" ca="1" si="19"/>
        <v/>
      </c>
      <c r="O106" s="111" t="str">
        <f t="shared" ca="1" si="20"/>
        <v/>
      </c>
      <c r="P106" s="126" t="str">
        <f t="shared" ca="1" si="21"/>
        <v/>
      </c>
      <c r="Q106" s="111" t="str">
        <f t="shared" ca="1" si="22"/>
        <v/>
      </c>
      <c r="R106" s="111" t="str">
        <f t="shared" ca="1" si="23"/>
        <v/>
      </c>
      <c r="S106" s="117" t="str">
        <f t="shared" ca="1" si="24"/>
        <v/>
      </c>
      <c r="T106" s="110"/>
    </row>
    <row r="107" spans="1:20" ht="14.25" customHeight="1" x14ac:dyDescent="0.25">
      <c r="A107" s="111">
        <v>120</v>
      </c>
      <c r="B107" s="109"/>
      <c r="C107" s="109"/>
      <c r="D107" s="109"/>
      <c r="E107" s="109"/>
      <c r="F107" s="110"/>
      <c r="G107" s="116" t="str">
        <f t="shared" ca="1" si="13"/>
        <v/>
      </c>
      <c r="H107" s="111" t="str">
        <f t="shared" ca="1" si="14"/>
        <v/>
      </c>
      <c r="I107" s="126" t="str">
        <f t="shared" ca="1" si="15"/>
        <v/>
      </c>
      <c r="J107" s="111" t="str">
        <f t="shared" ca="1" si="16"/>
        <v/>
      </c>
      <c r="K107" s="111" t="str">
        <f t="shared" ca="1" si="17"/>
        <v/>
      </c>
      <c r="L107" s="117" t="str">
        <f t="shared" ca="1" si="18"/>
        <v/>
      </c>
      <c r="M107" s="110"/>
      <c r="N107" s="116" t="str">
        <f t="shared" ca="1" si="19"/>
        <v/>
      </c>
      <c r="O107" s="111" t="str">
        <f t="shared" ca="1" si="20"/>
        <v/>
      </c>
      <c r="P107" s="126" t="str">
        <f t="shared" ca="1" si="21"/>
        <v/>
      </c>
      <c r="Q107" s="111" t="str">
        <f t="shared" ca="1" si="22"/>
        <v/>
      </c>
      <c r="R107" s="111" t="str">
        <f t="shared" ca="1" si="23"/>
        <v/>
      </c>
      <c r="S107" s="117" t="str">
        <f t="shared" ca="1" si="24"/>
        <v/>
      </c>
      <c r="T107" s="110"/>
    </row>
    <row r="108" spans="1:20" ht="14.25" customHeight="1" x14ac:dyDescent="0.25">
      <c r="A108" s="111">
        <v>121</v>
      </c>
      <c r="B108" s="109"/>
      <c r="C108" s="109"/>
      <c r="D108" s="109"/>
      <c r="E108" s="109"/>
      <c r="F108" s="110"/>
      <c r="G108" s="116" t="str">
        <f t="shared" ca="1" si="13"/>
        <v/>
      </c>
      <c r="H108" s="111" t="str">
        <f t="shared" ca="1" si="14"/>
        <v/>
      </c>
      <c r="I108" s="126" t="str">
        <f t="shared" ca="1" si="15"/>
        <v/>
      </c>
      <c r="J108" s="111" t="str">
        <f t="shared" ca="1" si="16"/>
        <v/>
      </c>
      <c r="K108" s="111" t="str">
        <f t="shared" ca="1" si="17"/>
        <v/>
      </c>
      <c r="L108" s="117" t="str">
        <f t="shared" ca="1" si="18"/>
        <v/>
      </c>
      <c r="M108" s="110"/>
      <c r="N108" s="116" t="str">
        <f t="shared" ca="1" si="19"/>
        <v/>
      </c>
      <c r="O108" s="111" t="str">
        <f t="shared" ca="1" si="20"/>
        <v/>
      </c>
      <c r="P108" s="126" t="str">
        <f t="shared" ca="1" si="21"/>
        <v/>
      </c>
      <c r="Q108" s="111" t="str">
        <f t="shared" ca="1" si="22"/>
        <v/>
      </c>
      <c r="R108" s="111" t="str">
        <f t="shared" ca="1" si="23"/>
        <v/>
      </c>
      <c r="S108" s="117" t="str">
        <f t="shared" ca="1" si="24"/>
        <v/>
      </c>
      <c r="T108" s="110"/>
    </row>
    <row r="109" spans="1:20" ht="14.25" customHeight="1" x14ac:dyDescent="0.25">
      <c r="A109" s="111">
        <v>122</v>
      </c>
      <c r="B109" s="109"/>
      <c r="C109" s="109"/>
      <c r="D109" s="109"/>
      <c r="E109" s="109"/>
      <c r="F109" s="110"/>
      <c r="G109" s="116" t="str">
        <f t="shared" ca="1" si="13"/>
        <v/>
      </c>
      <c r="H109" s="111" t="str">
        <f t="shared" ca="1" si="14"/>
        <v/>
      </c>
      <c r="I109" s="126" t="str">
        <f t="shared" ca="1" si="15"/>
        <v/>
      </c>
      <c r="J109" s="111" t="str">
        <f t="shared" ca="1" si="16"/>
        <v/>
      </c>
      <c r="K109" s="111" t="str">
        <f t="shared" ca="1" si="17"/>
        <v/>
      </c>
      <c r="L109" s="117" t="str">
        <f t="shared" ca="1" si="18"/>
        <v/>
      </c>
      <c r="M109" s="110"/>
      <c r="N109" s="116" t="str">
        <f t="shared" ca="1" si="19"/>
        <v/>
      </c>
      <c r="O109" s="111" t="str">
        <f t="shared" ca="1" si="20"/>
        <v/>
      </c>
      <c r="P109" s="126" t="str">
        <f t="shared" ca="1" si="21"/>
        <v/>
      </c>
      <c r="Q109" s="111" t="str">
        <f t="shared" ca="1" si="22"/>
        <v/>
      </c>
      <c r="R109" s="111" t="str">
        <f t="shared" ca="1" si="23"/>
        <v/>
      </c>
      <c r="S109" s="117" t="str">
        <f t="shared" ca="1" si="24"/>
        <v/>
      </c>
      <c r="T109" s="110"/>
    </row>
    <row r="110" spans="1:20" ht="14.25" customHeight="1" x14ac:dyDescent="0.25">
      <c r="A110" s="111">
        <v>123</v>
      </c>
      <c r="B110" s="109"/>
      <c r="C110" s="109"/>
      <c r="D110" s="109"/>
      <c r="E110" s="109"/>
      <c r="F110" s="110"/>
      <c r="G110" s="116" t="str">
        <f t="shared" ca="1" si="13"/>
        <v/>
      </c>
      <c r="H110" s="111" t="str">
        <f t="shared" ca="1" si="14"/>
        <v/>
      </c>
      <c r="I110" s="126" t="str">
        <f t="shared" ca="1" si="15"/>
        <v/>
      </c>
      <c r="J110" s="111" t="str">
        <f t="shared" ca="1" si="16"/>
        <v/>
      </c>
      <c r="K110" s="111" t="str">
        <f t="shared" ca="1" si="17"/>
        <v/>
      </c>
      <c r="L110" s="117" t="str">
        <f t="shared" ca="1" si="18"/>
        <v/>
      </c>
      <c r="M110" s="110"/>
      <c r="N110" s="116" t="str">
        <f t="shared" ca="1" si="19"/>
        <v/>
      </c>
      <c r="O110" s="111" t="str">
        <f t="shared" ca="1" si="20"/>
        <v/>
      </c>
      <c r="P110" s="126" t="str">
        <f t="shared" ca="1" si="21"/>
        <v/>
      </c>
      <c r="Q110" s="111" t="str">
        <f t="shared" ca="1" si="22"/>
        <v/>
      </c>
      <c r="R110" s="111" t="str">
        <f t="shared" ca="1" si="23"/>
        <v/>
      </c>
      <c r="S110" s="117" t="str">
        <f t="shared" ca="1" si="24"/>
        <v/>
      </c>
      <c r="T110" s="110"/>
    </row>
    <row r="111" spans="1:20" ht="14.25" customHeight="1" x14ac:dyDescent="0.25">
      <c r="A111" s="111">
        <v>124</v>
      </c>
      <c r="B111" s="109"/>
      <c r="C111" s="109"/>
      <c r="D111" s="109"/>
      <c r="E111" s="109"/>
      <c r="F111" s="110"/>
      <c r="G111" s="116" t="str">
        <f t="shared" ca="1" si="13"/>
        <v/>
      </c>
      <c r="H111" s="111" t="str">
        <f t="shared" ca="1" si="14"/>
        <v/>
      </c>
      <c r="I111" s="126" t="str">
        <f t="shared" ca="1" si="15"/>
        <v/>
      </c>
      <c r="J111" s="111" t="str">
        <f t="shared" ca="1" si="16"/>
        <v/>
      </c>
      <c r="K111" s="111" t="str">
        <f t="shared" ca="1" si="17"/>
        <v/>
      </c>
      <c r="L111" s="117" t="str">
        <f t="shared" ca="1" si="18"/>
        <v/>
      </c>
      <c r="M111" s="110"/>
      <c r="N111" s="116" t="str">
        <f t="shared" ca="1" si="19"/>
        <v/>
      </c>
      <c r="O111" s="111" t="str">
        <f t="shared" ca="1" si="20"/>
        <v/>
      </c>
      <c r="P111" s="126" t="str">
        <f t="shared" ca="1" si="21"/>
        <v/>
      </c>
      <c r="Q111" s="111" t="str">
        <f t="shared" ca="1" si="22"/>
        <v/>
      </c>
      <c r="R111" s="111" t="str">
        <f t="shared" ca="1" si="23"/>
        <v/>
      </c>
      <c r="S111" s="117" t="str">
        <f t="shared" ca="1" si="24"/>
        <v/>
      </c>
      <c r="T111" s="110"/>
    </row>
    <row r="112" spans="1:20" ht="14.25" customHeight="1" x14ac:dyDescent="0.25">
      <c r="A112" s="111">
        <v>125</v>
      </c>
      <c r="B112" s="109"/>
      <c r="C112" s="109"/>
      <c r="D112" s="109"/>
      <c r="E112" s="109"/>
      <c r="F112" s="110"/>
      <c r="G112" s="116" t="str">
        <f t="shared" ca="1" si="13"/>
        <v/>
      </c>
      <c r="H112" s="111" t="str">
        <f t="shared" ca="1" si="14"/>
        <v/>
      </c>
      <c r="I112" s="126" t="str">
        <f t="shared" ca="1" si="15"/>
        <v/>
      </c>
      <c r="J112" s="111" t="str">
        <f t="shared" ca="1" si="16"/>
        <v/>
      </c>
      <c r="K112" s="111" t="str">
        <f t="shared" ca="1" si="17"/>
        <v/>
      </c>
      <c r="L112" s="117" t="str">
        <f t="shared" ca="1" si="18"/>
        <v/>
      </c>
      <c r="M112" s="110"/>
      <c r="N112" s="116" t="str">
        <f t="shared" ca="1" si="19"/>
        <v/>
      </c>
      <c r="O112" s="111" t="str">
        <f t="shared" ca="1" si="20"/>
        <v/>
      </c>
      <c r="P112" s="126" t="str">
        <f t="shared" ca="1" si="21"/>
        <v/>
      </c>
      <c r="Q112" s="111" t="str">
        <f t="shared" ca="1" si="22"/>
        <v/>
      </c>
      <c r="R112" s="111" t="str">
        <f t="shared" ca="1" si="23"/>
        <v/>
      </c>
      <c r="S112" s="117" t="str">
        <f t="shared" ca="1" si="24"/>
        <v/>
      </c>
      <c r="T112" s="110"/>
    </row>
    <row r="113" spans="1:20" ht="14.25" customHeight="1" x14ac:dyDescent="0.25">
      <c r="A113" s="111">
        <v>126</v>
      </c>
      <c r="B113" s="109"/>
      <c r="C113" s="109"/>
      <c r="D113" s="109"/>
      <c r="E113" s="109"/>
      <c r="F113" s="110"/>
      <c r="G113" s="116" t="str">
        <f t="shared" ca="1" si="13"/>
        <v/>
      </c>
      <c r="H113" s="111" t="str">
        <f t="shared" ca="1" si="14"/>
        <v/>
      </c>
      <c r="I113" s="126" t="str">
        <f t="shared" ca="1" si="15"/>
        <v/>
      </c>
      <c r="J113" s="111" t="str">
        <f t="shared" ca="1" si="16"/>
        <v/>
      </c>
      <c r="K113" s="111" t="str">
        <f t="shared" ca="1" si="17"/>
        <v/>
      </c>
      <c r="L113" s="117" t="str">
        <f t="shared" ca="1" si="18"/>
        <v/>
      </c>
      <c r="M113" s="110"/>
      <c r="N113" s="116" t="str">
        <f t="shared" ca="1" si="19"/>
        <v/>
      </c>
      <c r="O113" s="111" t="str">
        <f t="shared" ca="1" si="20"/>
        <v/>
      </c>
      <c r="P113" s="126" t="str">
        <f t="shared" ca="1" si="21"/>
        <v/>
      </c>
      <c r="Q113" s="111" t="str">
        <f t="shared" ca="1" si="22"/>
        <v/>
      </c>
      <c r="R113" s="111" t="str">
        <f t="shared" ca="1" si="23"/>
        <v/>
      </c>
      <c r="S113" s="117" t="str">
        <f t="shared" ca="1" si="24"/>
        <v/>
      </c>
      <c r="T113" s="110"/>
    </row>
    <row r="114" spans="1:20" ht="14.25" customHeight="1" x14ac:dyDescent="0.25">
      <c r="A114" s="111">
        <v>127</v>
      </c>
      <c r="B114" s="109"/>
      <c r="C114" s="109"/>
      <c r="D114" s="109"/>
      <c r="E114" s="109"/>
      <c r="F114" s="110"/>
      <c r="G114" s="116" t="str">
        <f t="shared" ca="1" si="13"/>
        <v/>
      </c>
      <c r="H114" s="111" t="str">
        <f t="shared" ca="1" si="14"/>
        <v/>
      </c>
      <c r="I114" s="126" t="str">
        <f t="shared" ca="1" si="15"/>
        <v/>
      </c>
      <c r="J114" s="111" t="str">
        <f t="shared" ca="1" si="16"/>
        <v/>
      </c>
      <c r="K114" s="111" t="str">
        <f t="shared" ca="1" si="17"/>
        <v/>
      </c>
      <c r="L114" s="117" t="str">
        <f t="shared" ca="1" si="18"/>
        <v/>
      </c>
      <c r="M114" s="110"/>
      <c r="N114" s="116" t="str">
        <f t="shared" ca="1" si="19"/>
        <v/>
      </c>
      <c r="O114" s="111" t="str">
        <f t="shared" ca="1" si="20"/>
        <v/>
      </c>
      <c r="P114" s="126" t="str">
        <f t="shared" ca="1" si="21"/>
        <v/>
      </c>
      <c r="Q114" s="111" t="str">
        <f t="shared" ca="1" si="22"/>
        <v/>
      </c>
      <c r="R114" s="111" t="str">
        <f t="shared" ca="1" si="23"/>
        <v/>
      </c>
      <c r="S114" s="117" t="str">
        <f t="shared" ca="1" si="24"/>
        <v/>
      </c>
      <c r="T114" s="110"/>
    </row>
    <row r="115" spans="1:20" ht="14.25" customHeight="1" x14ac:dyDescent="0.25">
      <c r="A115" s="111">
        <v>128</v>
      </c>
      <c r="B115" s="109"/>
      <c r="C115" s="109"/>
      <c r="D115" s="109"/>
      <c r="E115" s="109"/>
      <c r="F115" s="110"/>
      <c r="G115" s="116" t="str">
        <f t="shared" ca="1" si="13"/>
        <v/>
      </c>
      <c r="H115" s="111" t="str">
        <f t="shared" ca="1" si="14"/>
        <v/>
      </c>
      <c r="I115" s="126" t="str">
        <f t="shared" ca="1" si="15"/>
        <v/>
      </c>
      <c r="J115" s="111" t="str">
        <f t="shared" ca="1" si="16"/>
        <v/>
      </c>
      <c r="K115" s="111" t="str">
        <f t="shared" ca="1" si="17"/>
        <v/>
      </c>
      <c r="L115" s="117" t="str">
        <f t="shared" ca="1" si="18"/>
        <v/>
      </c>
      <c r="M115" s="110"/>
      <c r="N115" s="116" t="str">
        <f t="shared" ca="1" si="19"/>
        <v/>
      </c>
      <c r="O115" s="111" t="str">
        <f t="shared" ca="1" si="20"/>
        <v/>
      </c>
      <c r="P115" s="126" t="str">
        <f t="shared" ca="1" si="21"/>
        <v/>
      </c>
      <c r="Q115" s="111" t="str">
        <f t="shared" ca="1" si="22"/>
        <v/>
      </c>
      <c r="R115" s="111" t="str">
        <f t="shared" ca="1" si="23"/>
        <v/>
      </c>
      <c r="S115" s="117" t="str">
        <f t="shared" ca="1" si="24"/>
        <v/>
      </c>
      <c r="T115" s="110"/>
    </row>
    <row r="116" spans="1:20" ht="14.25" customHeight="1" x14ac:dyDescent="0.25">
      <c r="A116" s="111">
        <v>129</v>
      </c>
      <c r="B116" s="109"/>
      <c r="C116" s="109"/>
      <c r="D116" s="109"/>
      <c r="E116" s="109"/>
      <c r="F116" s="110"/>
      <c r="G116" s="116" t="str">
        <f t="shared" ca="1" si="13"/>
        <v/>
      </c>
      <c r="H116" s="111" t="str">
        <f t="shared" ca="1" si="14"/>
        <v/>
      </c>
      <c r="I116" s="126" t="str">
        <f t="shared" ca="1" si="15"/>
        <v/>
      </c>
      <c r="J116" s="111" t="str">
        <f t="shared" ca="1" si="16"/>
        <v/>
      </c>
      <c r="K116" s="111" t="str">
        <f t="shared" ca="1" si="17"/>
        <v/>
      </c>
      <c r="L116" s="117" t="str">
        <f t="shared" ca="1" si="18"/>
        <v/>
      </c>
      <c r="M116" s="110"/>
      <c r="N116" s="116" t="str">
        <f t="shared" ca="1" si="19"/>
        <v/>
      </c>
      <c r="O116" s="111" t="str">
        <f t="shared" ca="1" si="20"/>
        <v/>
      </c>
      <c r="P116" s="126" t="str">
        <f t="shared" ca="1" si="21"/>
        <v/>
      </c>
      <c r="Q116" s="111" t="str">
        <f t="shared" ca="1" si="22"/>
        <v/>
      </c>
      <c r="R116" s="111" t="str">
        <f t="shared" ca="1" si="23"/>
        <v/>
      </c>
      <c r="S116" s="117" t="str">
        <f t="shared" ca="1" si="24"/>
        <v/>
      </c>
      <c r="T116" s="110"/>
    </row>
    <row r="117" spans="1:20" ht="14.25" customHeight="1" x14ac:dyDescent="0.25">
      <c r="A117" s="111">
        <v>130</v>
      </c>
      <c r="B117" s="109"/>
      <c r="C117" s="109"/>
      <c r="D117" s="109"/>
      <c r="E117" s="109"/>
      <c r="F117" s="110"/>
      <c r="G117" s="116" t="str">
        <f t="shared" ca="1" si="13"/>
        <v/>
      </c>
      <c r="H117" s="111" t="str">
        <f t="shared" ca="1" si="14"/>
        <v/>
      </c>
      <c r="I117" s="126" t="str">
        <f t="shared" ca="1" si="15"/>
        <v/>
      </c>
      <c r="J117" s="111" t="str">
        <f t="shared" ca="1" si="16"/>
        <v/>
      </c>
      <c r="K117" s="111" t="str">
        <f t="shared" ca="1" si="17"/>
        <v/>
      </c>
      <c r="L117" s="117" t="str">
        <f t="shared" ca="1" si="18"/>
        <v/>
      </c>
      <c r="M117" s="110"/>
      <c r="N117" s="116" t="str">
        <f t="shared" ca="1" si="19"/>
        <v/>
      </c>
      <c r="O117" s="111" t="str">
        <f t="shared" ca="1" si="20"/>
        <v/>
      </c>
      <c r="P117" s="126" t="str">
        <f t="shared" ca="1" si="21"/>
        <v/>
      </c>
      <c r="Q117" s="111" t="str">
        <f t="shared" ca="1" si="22"/>
        <v/>
      </c>
      <c r="R117" s="111" t="str">
        <f t="shared" ca="1" si="23"/>
        <v/>
      </c>
      <c r="S117" s="117" t="str">
        <f t="shared" ca="1" si="24"/>
        <v/>
      </c>
      <c r="T117" s="110"/>
    </row>
    <row r="118" spans="1:20" ht="14.25" customHeight="1" x14ac:dyDescent="0.25">
      <c r="A118" s="111">
        <v>131</v>
      </c>
      <c r="B118" s="109"/>
      <c r="C118" s="109"/>
      <c r="D118" s="109"/>
      <c r="E118" s="109"/>
      <c r="F118" s="110"/>
      <c r="G118" s="116" t="str">
        <f t="shared" ca="1" si="13"/>
        <v/>
      </c>
      <c r="H118" s="111" t="str">
        <f t="shared" ca="1" si="14"/>
        <v/>
      </c>
      <c r="I118" s="126" t="str">
        <f t="shared" ca="1" si="15"/>
        <v/>
      </c>
      <c r="J118" s="111" t="str">
        <f t="shared" ca="1" si="16"/>
        <v/>
      </c>
      <c r="K118" s="111" t="str">
        <f t="shared" ca="1" si="17"/>
        <v/>
      </c>
      <c r="L118" s="117" t="str">
        <f t="shared" ca="1" si="18"/>
        <v/>
      </c>
      <c r="M118" s="110"/>
      <c r="N118" s="116" t="str">
        <f t="shared" ca="1" si="19"/>
        <v/>
      </c>
      <c r="O118" s="111" t="str">
        <f t="shared" ca="1" si="20"/>
        <v/>
      </c>
      <c r="P118" s="126" t="str">
        <f t="shared" ca="1" si="21"/>
        <v/>
      </c>
      <c r="Q118" s="111" t="str">
        <f t="shared" ca="1" si="22"/>
        <v/>
      </c>
      <c r="R118" s="111" t="str">
        <f t="shared" ca="1" si="23"/>
        <v/>
      </c>
      <c r="S118" s="117" t="str">
        <f t="shared" ca="1" si="24"/>
        <v/>
      </c>
      <c r="T118" s="110"/>
    </row>
    <row r="119" spans="1:20" ht="14.25" customHeight="1" x14ac:dyDescent="0.25">
      <c r="A119" s="111">
        <v>132</v>
      </c>
      <c r="B119" s="109"/>
      <c r="C119" s="109"/>
      <c r="D119" s="109"/>
      <c r="E119" s="109"/>
      <c r="F119" s="110"/>
      <c r="G119" s="116" t="str">
        <f t="shared" ca="1" si="13"/>
        <v/>
      </c>
      <c r="H119" s="111" t="str">
        <f t="shared" ca="1" si="14"/>
        <v/>
      </c>
      <c r="I119" s="126" t="str">
        <f t="shared" ca="1" si="15"/>
        <v/>
      </c>
      <c r="J119" s="111" t="str">
        <f t="shared" ca="1" si="16"/>
        <v/>
      </c>
      <c r="K119" s="111" t="str">
        <f t="shared" ca="1" si="17"/>
        <v/>
      </c>
      <c r="L119" s="117" t="str">
        <f t="shared" ca="1" si="18"/>
        <v/>
      </c>
      <c r="M119" s="110"/>
      <c r="N119" s="116" t="str">
        <f t="shared" ca="1" si="19"/>
        <v/>
      </c>
      <c r="O119" s="111" t="str">
        <f t="shared" ca="1" si="20"/>
        <v/>
      </c>
      <c r="P119" s="126" t="str">
        <f t="shared" ca="1" si="21"/>
        <v/>
      </c>
      <c r="Q119" s="111" t="str">
        <f t="shared" ca="1" si="22"/>
        <v/>
      </c>
      <c r="R119" s="111" t="str">
        <f t="shared" ca="1" si="23"/>
        <v/>
      </c>
      <c r="S119" s="117" t="str">
        <f t="shared" ca="1" si="24"/>
        <v/>
      </c>
      <c r="T119" s="110"/>
    </row>
    <row r="120" spans="1:20" ht="14.25" customHeight="1" x14ac:dyDescent="0.25">
      <c r="A120" s="111">
        <v>133</v>
      </c>
      <c r="B120" s="109"/>
      <c r="C120" s="109"/>
      <c r="D120" s="109"/>
      <c r="E120" s="109"/>
      <c r="F120" s="110"/>
      <c r="G120" s="116" t="str">
        <f t="shared" ca="1" si="13"/>
        <v/>
      </c>
      <c r="H120" s="111" t="str">
        <f t="shared" ca="1" si="14"/>
        <v/>
      </c>
      <c r="I120" s="126" t="str">
        <f t="shared" ca="1" si="15"/>
        <v/>
      </c>
      <c r="J120" s="111" t="str">
        <f t="shared" ca="1" si="16"/>
        <v/>
      </c>
      <c r="K120" s="111" t="str">
        <f t="shared" ca="1" si="17"/>
        <v/>
      </c>
      <c r="L120" s="117" t="str">
        <f t="shared" ca="1" si="18"/>
        <v/>
      </c>
      <c r="M120" s="110"/>
      <c r="N120" s="116" t="str">
        <f t="shared" ca="1" si="19"/>
        <v/>
      </c>
      <c r="O120" s="111" t="str">
        <f t="shared" ca="1" si="20"/>
        <v/>
      </c>
      <c r="P120" s="126" t="str">
        <f t="shared" ca="1" si="21"/>
        <v/>
      </c>
      <c r="Q120" s="111" t="str">
        <f t="shared" ca="1" si="22"/>
        <v/>
      </c>
      <c r="R120" s="111" t="str">
        <f t="shared" ca="1" si="23"/>
        <v/>
      </c>
      <c r="S120" s="117" t="str">
        <f t="shared" ca="1" si="24"/>
        <v/>
      </c>
      <c r="T120" s="110"/>
    </row>
    <row r="121" spans="1:20" ht="14.25" customHeight="1" x14ac:dyDescent="0.25">
      <c r="A121" s="111">
        <v>134</v>
      </c>
      <c r="B121" s="109"/>
      <c r="C121" s="109"/>
      <c r="D121" s="109"/>
      <c r="E121" s="109"/>
      <c r="F121" s="110"/>
      <c r="G121" s="116" t="str">
        <f t="shared" ca="1" si="13"/>
        <v/>
      </c>
      <c r="H121" s="111" t="str">
        <f t="shared" ca="1" si="14"/>
        <v/>
      </c>
      <c r="I121" s="126" t="str">
        <f t="shared" ca="1" si="15"/>
        <v/>
      </c>
      <c r="J121" s="111" t="str">
        <f t="shared" ca="1" si="16"/>
        <v/>
      </c>
      <c r="K121" s="111" t="str">
        <f t="shared" ca="1" si="17"/>
        <v/>
      </c>
      <c r="L121" s="117" t="str">
        <f t="shared" ca="1" si="18"/>
        <v/>
      </c>
      <c r="M121" s="110"/>
      <c r="N121" s="116" t="str">
        <f t="shared" ca="1" si="19"/>
        <v/>
      </c>
      <c r="O121" s="111" t="str">
        <f t="shared" ca="1" si="20"/>
        <v/>
      </c>
      <c r="P121" s="126" t="str">
        <f t="shared" ca="1" si="21"/>
        <v/>
      </c>
      <c r="Q121" s="111" t="str">
        <f t="shared" ca="1" si="22"/>
        <v/>
      </c>
      <c r="R121" s="111" t="str">
        <f t="shared" ca="1" si="23"/>
        <v/>
      </c>
      <c r="S121" s="117" t="str">
        <f t="shared" ca="1" si="24"/>
        <v/>
      </c>
      <c r="T121" s="110"/>
    </row>
    <row r="122" spans="1:20" ht="14.25" customHeight="1" x14ac:dyDescent="0.25">
      <c r="A122" s="111">
        <v>135</v>
      </c>
      <c r="B122" s="109"/>
      <c r="C122" s="109"/>
      <c r="D122" s="109"/>
      <c r="E122" s="109"/>
      <c r="F122" s="110"/>
      <c r="G122" s="116" t="str">
        <f t="shared" ca="1" si="13"/>
        <v/>
      </c>
      <c r="H122" s="111" t="str">
        <f t="shared" ca="1" si="14"/>
        <v/>
      </c>
      <c r="I122" s="126" t="str">
        <f t="shared" ca="1" si="15"/>
        <v/>
      </c>
      <c r="J122" s="111" t="str">
        <f t="shared" ca="1" si="16"/>
        <v/>
      </c>
      <c r="K122" s="111" t="str">
        <f t="shared" ca="1" si="17"/>
        <v/>
      </c>
      <c r="L122" s="117" t="str">
        <f t="shared" ca="1" si="18"/>
        <v/>
      </c>
      <c r="M122" s="110"/>
      <c r="N122" s="116" t="str">
        <f t="shared" ca="1" si="19"/>
        <v/>
      </c>
      <c r="O122" s="111" t="str">
        <f t="shared" ca="1" si="20"/>
        <v/>
      </c>
      <c r="P122" s="126" t="str">
        <f t="shared" ca="1" si="21"/>
        <v/>
      </c>
      <c r="Q122" s="111" t="str">
        <f t="shared" ca="1" si="22"/>
        <v/>
      </c>
      <c r="R122" s="111" t="str">
        <f t="shared" ca="1" si="23"/>
        <v/>
      </c>
      <c r="S122" s="117" t="str">
        <f t="shared" ca="1" si="24"/>
        <v/>
      </c>
      <c r="T122" s="110"/>
    </row>
    <row r="123" spans="1:20" ht="14.25" customHeight="1" x14ac:dyDescent="0.25">
      <c r="A123" s="111">
        <v>136</v>
      </c>
      <c r="B123" s="109"/>
      <c r="C123" s="109"/>
      <c r="D123" s="109"/>
      <c r="E123" s="109"/>
      <c r="F123" s="110"/>
      <c r="G123" s="116" t="str">
        <f t="shared" ca="1" si="13"/>
        <v/>
      </c>
      <c r="H123" s="111" t="str">
        <f t="shared" ca="1" si="14"/>
        <v/>
      </c>
      <c r="I123" s="126" t="str">
        <f t="shared" ca="1" si="15"/>
        <v/>
      </c>
      <c r="J123" s="111" t="str">
        <f t="shared" ca="1" si="16"/>
        <v/>
      </c>
      <c r="K123" s="111" t="str">
        <f t="shared" ca="1" si="17"/>
        <v/>
      </c>
      <c r="L123" s="117" t="str">
        <f t="shared" ca="1" si="18"/>
        <v/>
      </c>
      <c r="M123" s="110"/>
      <c r="N123" s="116" t="str">
        <f t="shared" ca="1" si="19"/>
        <v/>
      </c>
      <c r="O123" s="111" t="str">
        <f t="shared" ca="1" si="20"/>
        <v/>
      </c>
      <c r="P123" s="126" t="str">
        <f t="shared" ca="1" si="21"/>
        <v/>
      </c>
      <c r="Q123" s="111" t="str">
        <f t="shared" ca="1" si="22"/>
        <v/>
      </c>
      <c r="R123" s="111" t="str">
        <f t="shared" ca="1" si="23"/>
        <v/>
      </c>
      <c r="S123" s="117" t="str">
        <f t="shared" ca="1" si="24"/>
        <v/>
      </c>
      <c r="T123" s="110"/>
    </row>
    <row r="124" spans="1:20" ht="14.25" customHeight="1" x14ac:dyDescent="0.25">
      <c r="A124" s="111">
        <v>137</v>
      </c>
      <c r="B124" s="109"/>
      <c r="C124" s="109"/>
      <c r="D124" s="109"/>
      <c r="E124" s="109"/>
      <c r="F124" s="110"/>
      <c r="G124" s="116" t="str">
        <f t="shared" ca="1" si="13"/>
        <v/>
      </c>
      <c r="H124" s="111" t="str">
        <f t="shared" ca="1" si="14"/>
        <v/>
      </c>
      <c r="I124" s="126" t="str">
        <f t="shared" ca="1" si="15"/>
        <v/>
      </c>
      <c r="J124" s="111" t="str">
        <f t="shared" ca="1" si="16"/>
        <v/>
      </c>
      <c r="K124" s="111" t="str">
        <f t="shared" ca="1" si="17"/>
        <v/>
      </c>
      <c r="L124" s="117" t="str">
        <f t="shared" ca="1" si="18"/>
        <v/>
      </c>
      <c r="M124" s="110"/>
      <c r="N124" s="116" t="str">
        <f t="shared" ca="1" si="19"/>
        <v/>
      </c>
      <c r="O124" s="111" t="str">
        <f t="shared" ca="1" si="20"/>
        <v/>
      </c>
      <c r="P124" s="126" t="str">
        <f t="shared" ca="1" si="21"/>
        <v/>
      </c>
      <c r="Q124" s="111" t="str">
        <f t="shared" ca="1" si="22"/>
        <v/>
      </c>
      <c r="R124" s="111" t="str">
        <f t="shared" ca="1" si="23"/>
        <v/>
      </c>
      <c r="S124" s="117" t="str">
        <f t="shared" ca="1" si="24"/>
        <v/>
      </c>
      <c r="T124" s="110"/>
    </row>
    <row r="125" spans="1:20" ht="14.25" customHeight="1" x14ac:dyDescent="0.25">
      <c r="A125" s="111">
        <v>138</v>
      </c>
      <c r="B125" s="109"/>
      <c r="C125" s="109"/>
      <c r="D125" s="109"/>
      <c r="E125" s="109"/>
      <c r="F125" s="110"/>
      <c r="G125" s="116" t="str">
        <f t="shared" ca="1" si="13"/>
        <v/>
      </c>
      <c r="H125" s="111" t="str">
        <f t="shared" ca="1" si="14"/>
        <v/>
      </c>
      <c r="I125" s="126" t="str">
        <f t="shared" ca="1" si="15"/>
        <v/>
      </c>
      <c r="J125" s="111" t="str">
        <f t="shared" ca="1" si="16"/>
        <v/>
      </c>
      <c r="K125" s="111" t="str">
        <f t="shared" ca="1" si="17"/>
        <v/>
      </c>
      <c r="L125" s="117" t="str">
        <f t="shared" ca="1" si="18"/>
        <v/>
      </c>
      <c r="M125" s="110"/>
      <c r="N125" s="116" t="str">
        <f t="shared" ca="1" si="19"/>
        <v/>
      </c>
      <c r="O125" s="111" t="str">
        <f t="shared" ca="1" si="20"/>
        <v/>
      </c>
      <c r="P125" s="126" t="str">
        <f t="shared" ca="1" si="21"/>
        <v/>
      </c>
      <c r="Q125" s="111" t="str">
        <f t="shared" ca="1" si="22"/>
        <v/>
      </c>
      <c r="R125" s="111" t="str">
        <f t="shared" ca="1" si="23"/>
        <v/>
      </c>
      <c r="S125" s="117" t="str">
        <f t="shared" ca="1" si="24"/>
        <v/>
      </c>
      <c r="T125" s="110"/>
    </row>
    <row r="126" spans="1:20" ht="14.25" customHeight="1" x14ac:dyDescent="0.25">
      <c r="A126" s="111">
        <v>139</v>
      </c>
      <c r="B126" s="109"/>
      <c r="C126" s="109"/>
      <c r="D126" s="109"/>
      <c r="E126" s="109"/>
      <c r="F126" s="110"/>
      <c r="G126" s="116" t="str">
        <f t="shared" ca="1" si="13"/>
        <v/>
      </c>
      <c r="H126" s="111" t="str">
        <f t="shared" ca="1" si="14"/>
        <v/>
      </c>
      <c r="I126" s="126" t="str">
        <f t="shared" ca="1" si="15"/>
        <v/>
      </c>
      <c r="J126" s="111" t="str">
        <f t="shared" ca="1" si="16"/>
        <v/>
      </c>
      <c r="K126" s="111" t="str">
        <f t="shared" ca="1" si="17"/>
        <v/>
      </c>
      <c r="L126" s="117" t="str">
        <f t="shared" ca="1" si="18"/>
        <v/>
      </c>
      <c r="M126" s="110"/>
      <c r="N126" s="116" t="str">
        <f t="shared" ca="1" si="19"/>
        <v/>
      </c>
      <c r="O126" s="111" t="str">
        <f t="shared" ca="1" si="20"/>
        <v/>
      </c>
      <c r="P126" s="126" t="str">
        <f t="shared" ca="1" si="21"/>
        <v/>
      </c>
      <c r="Q126" s="111" t="str">
        <f t="shared" ca="1" si="22"/>
        <v/>
      </c>
      <c r="R126" s="111" t="str">
        <f t="shared" ca="1" si="23"/>
        <v/>
      </c>
      <c r="S126" s="117" t="str">
        <f t="shared" ca="1" si="24"/>
        <v/>
      </c>
      <c r="T126" s="110"/>
    </row>
    <row r="127" spans="1:20" ht="14.25" customHeight="1" x14ac:dyDescent="0.25">
      <c r="A127" s="111">
        <v>140</v>
      </c>
      <c r="B127" s="109"/>
      <c r="C127" s="109"/>
      <c r="D127" s="109"/>
      <c r="E127" s="109"/>
      <c r="F127" s="110"/>
      <c r="G127" s="116" t="str">
        <f t="shared" ca="1" si="13"/>
        <v/>
      </c>
      <c r="H127" s="111" t="str">
        <f t="shared" ca="1" si="14"/>
        <v/>
      </c>
      <c r="I127" s="126" t="str">
        <f t="shared" ca="1" si="15"/>
        <v/>
      </c>
      <c r="J127" s="111" t="str">
        <f t="shared" ca="1" si="16"/>
        <v/>
      </c>
      <c r="K127" s="111" t="str">
        <f t="shared" ca="1" si="17"/>
        <v/>
      </c>
      <c r="L127" s="117" t="str">
        <f t="shared" ca="1" si="18"/>
        <v/>
      </c>
      <c r="M127" s="110"/>
      <c r="N127" s="116" t="str">
        <f t="shared" ca="1" si="19"/>
        <v/>
      </c>
      <c r="O127" s="111" t="str">
        <f t="shared" ca="1" si="20"/>
        <v/>
      </c>
      <c r="P127" s="126" t="str">
        <f t="shared" ca="1" si="21"/>
        <v/>
      </c>
      <c r="Q127" s="111" t="str">
        <f t="shared" ca="1" si="22"/>
        <v/>
      </c>
      <c r="R127" s="111" t="str">
        <f t="shared" ca="1" si="23"/>
        <v/>
      </c>
      <c r="S127" s="117" t="str">
        <f t="shared" ca="1" si="24"/>
        <v/>
      </c>
      <c r="T127" s="110"/>
    </row>
    <row r="128" spans="1:20" ht="14.25" customHeight="1" x14ac:dyDescent="0.25">
      <c r="A128" s="111">
        <v>141</v>
      </c>
      <c r="B128" s="109"/>
      <c r="C128" s="109"/>
      <c r="D128" s="109"/>
      <c r="E128" s="109"/>
      <c r="F128" s="110"/>
      <c r="G128" s="116" t="str">
        <f t="shared" ca="1" si="13"/>
        <v/>
      </c>
      <c r="H128" s="111" t="str">
        <f t="shared" ca="1" si="14"/>
        <v/>
      </c>
      <c r="I128" s="126" t="str">
        <f t="shared" ca="1" si="15"/>
        <v/>
      </c>
      <c r="J128" s="111" t="str">
        <f t="shared" ca="1" si="16"/>
        <v/>
      </c>
      <c r="K128" s="111" t="str">
        <f t="shared" ca="1" si="17"/>
        <v/>
      </c>
      <c r="L128" s="117" t="str">
        <f t="shared" ca="1" si="18"/>
        <v/>
      </c>
      <c r="M128" s="110"/>
      <c r="N128" s="116" t="str">
        <f t="shared" ca="1" si="19"/>
        <v/>
      </c>
      <c r="O128" s="111" t="str">
        <f t="shared" ca="1" si="20"/>
        <v/>
      </c>
      <c r="P128" s="126" t="str">
        <f t="shared" ca="1" si="21"/>
        <v/>
      </c>
      <c r="Q128" s="111" t="str">
        <f t="shared" ca="1" si="22"/>
        <v/>
      </c>
      <c r="R128" s="111" t="str">
        <f t="shared" ca="1" si="23"/>
        <v/>
      </c>
      <c r="S128" s="117" t="str">
        <f t="shared" ca="1" si="24"/>
        <v/>
      </c>
      <c r="T128" s="110"/>
    </row>
    <row r="129" spans="1:20" ht="14.25" customHeight="1" x14ac:dyDescent="0.25">
      <c r="A129" s="111">
        <v>142</v>
      </c>
      <c r="B129" s="109"/>
      <c r="C129" s="109"/>
      <c r="D129" s="109"/>
      <c r="E129" s="109"/>
      <c r="F129" s="110"/>
      <c r="G129" s="116" t="str">
        <f t="shared" ca="1" si="13"/>
        <v/>
      </c>
      <c r="H129" s="111" t="str">
        <f t="shared" ca="1" si="14"/>
        <v/>
      </c>
      <c r="I129" s="126" t="str">
        <f t="shared" ca="1" si="15"/>
        <v/>
      </c>
      <c r="J129" s="111" t="str">
        <f t="shared" ca="1" si="16"/>
        <v/>
      </c>
      <c r="K129" s="111" t="str">
        <f t="shared" ca="1" si="17"/>
        <v/>
      </c>
      <c r="L129" s="117" t="str">
        <f t="shared" ca="1" si="18"/>
        <v/>
      </c>
      <c r="M129" s="110"/>
      <c r="N129" s="116" t="str">
        <f t="shared" ca="1" si="19"/>
        <v/>
      </c>
      <c r="O129" s="111" t="str">
        <f t="shared" ca="1" si="20"/>
        <v/>
      </c>
      <c r="P129" s="126" t="str">
        <f t="shared" ca="1" si="21"/>
        <v/>
      </c>
      <c r="Q129" s="111" t="str">
        <f t="shared" ca="1" si="22"/>
        <v/>
      </c>
      <c r="R129" s="111" t="str">
        <f t="shared" ca="1" si="23"/>
        <v/>
      </c>
      <c r="S129" s="117" t="str">
        <f t="shared" ca="1" si="24"/>
        <v/>
      </c>
      <c r="T129" s="110"/>
    </row>
    <row r="130" spans="1:20" ht="14.25" customHeight="1" x14ac:dyDescent="0.25">
      <c r="A130" s="111">
        <v>143</v>
      </c>
      <c r="B130" s="109"/>
      <c r="C130" s="109"/>
      <c r="D130" s="109"/>
      <c r="E130" s="109"/>
      <c r="F130" s="110"/>
      <c r="G130" s="116" t="str">
        <f t="shared" ca="1" si="13"/>
        <v/>
      </c>
      <c r="H130" s="111" t="str">
        <f t="shared" ca="1" si="14"/>
        <v/>
      </c>
      <c r="I130" s="126" t="str">
        <f t="shared" ca="1" si="15"/>
        <v/>
      </c>
      <c r="J130" s="111" t="str">
        <f t="shared" ca="1" si="16"/>
        <v/>
      </c>
      <c r="K130" s="111" t="str">
        <f t="shared" ca="1" si="17"/>
        <v/>
      </c>
      <c r="L130" s="117" t="str">
        <f t="shared" ca="1" si="18"/>
        <v/>
      </c>
      <c r="M130" s="110"/>
      <c r="N130" s="116" t="str">
        <f t="shared" ca="1" si="19"/>
        <v/>
      </c>
      <c r="O130" s="111" t="str">
        <f t="shared" ca="1" si="20"/>
        <v/>
      </c>
      <c r="P130" s="126" t="str">
        <f t="shared" ca="1" si="21"/>
        <v/>
      </c>
      <c r="Q130" s="111" t="str">
        <f t="shared" ca="1" si="22"/>
        <v/>
      </c>
      <c r="R130" s="111" t="str">
        <f t="shared" ca="1" si="23"/>
        <v/>
      </c>
      <c r="S130" s="117" t="str">
        <f t="shared" ca="1" si="24"/>
        <v/>
      </c>
      <c r="T130" s="110"/>
    </row>
    <row r="131" spans="1:20" ht="14.25" customHeight="1" x14ac:dyDescent="0.25">
      <c r="A131" s="111">
        <v>144</v>
      </c>
      <c r="B131" s="109"/>
      <c r="C131" s="109"/>
      <c r="D131" s="109"/>
      <c r="E131" s="109"/>
      <c r="F131" s="110"/>
      <c r="G131" s="116" t="str">
        <f t="shared" ca="1" si="13"/>
        <v/>
      </c>
      <c r="H131" s="111" t="str">
        <f t="shared" ca="1" si="14"/>
        <v/>
      </c>
      <c r="I131" s="126" t="str">
        <f t="shared" ca="1" si="15"/>
        <v/>
      </c>
      <c r="J131" s="111" t="str">
        <f t="shared" ca="1" si="16"/>
        <v/>
      </c>
      <c r="K131" s="111" t="str">
        <f t="shared" ca="1" si="17"/>
        <v/>
      </c>
      <c r="L131" s="117" t="str">
        <f t="shared" ca="1" si="18"/>
        <v/>
      </c>
      <c r="M131" s="110"/>
      <c r="N131" s="116" t="str">
        <f t="shared" ca="1" si="19"/>
        <v/>
      </c>
      <c r="O131" s="111" t="str">
        <f t="shared" ca="1" si="20"/>
        <v/>
      </c>
      <c r="P131" s="126" t="str">
        <f t="shared" ca="1" si="21"/>
        <v/>
      </c>
      <c r="Q131" s="111" t="str">
        <f t="shared" ca="1" si="22"/>
        <v/>
      </c>
      <c r="R131" s="111" t="str">
        <f t="shared" ca="1" si="23"/>
        <v/>
      </c>
      <c r="S131" s="117" t="str">
        <f t="shared" ca="1" si="24"/>
        <v/>
      </c>
      <c r="T131" s="110"/>
    </row>
    <row r="132" spans="1:20" ht="14.25" customHeight="1" x14ac:dyDescent="0.25">
      <c r="A132" s="111">
        <v>145</v>
      </c>
      <c r="B132" s="109"/>
      <c r="C132" s="109"/>
      <c r="D132" s="109"/>
      <c r="E132" s="109"/>
      <c r="F132" s="110"/>
      <c r="G132" s="116" t="str">
        <f t="shared" ca="1" si="13"/>
        <v/>
      </c>
      <c r="H132" s="111" t="str">
        <f t="shared" ca="1" si="14"/>
        <v/>
      </c>
      <c r="I132" s="126" t="str">
        <f t="shared" ca="1" si="15"/>
        <v/>
      </c>
      <c r="J132" s="111" t="str">
        <f t="shared" ca="1" si="16"/>
        <v/>
      </c>
      <c r="K132" s="111" t="str">
        <f t="shared" ca="1" si="17"/>
        <v/>
      </c>
      <c r="L132" s="117" t="str">
        <f t="shared" ca="1" si="18"/>
        <v/>
      </c>
      <c r="M132" s="110"/>
      <c r="N132" s="116" t="str">
        <f t="shared" ca="1" si="19"/>
        <v/>
      </c>
      <c r="O132" s="111" t="str">
        <f t="shared" ca="1" si="20"/>
        <v/>
      </c>
      <c r="P132" s="126" t="str">
        <f t="shared" ca="1" si="21"/>
        <v/>
      </c>
      <c r="Q132" s="111" t="str">
        <f t="shared" ca="1" si="22"/>
        <v/>
      </c>
      <c r="R132" s="111" t="str">
        <f t="shared" ca="1" si="23"/>
        <v/>
      </c>
      <c r="S132" s="117" t="str">
        <f t="shared" ca="1" si="24"/>
        <v/>
      </c>
      <c r="T132" s="110"/>
    </row>
    <row r="133" spans="1:20" ht="14.25" customHeight="1" x14ac:dyDescent="0.25">
      <c r="A133" s="111">
        <v>146</v>
      </c>
      <c r="B133" s="109"/>
      <c r="C133" s="109"/>
      <c r="D133" s="109"/>
      <c r="E133" s="109"/>
      <c r="F133" s="110"/>
      <c r="G133" s="116" t="str">
        <f t="shared" ca="1" si="13"/>
        <v/>
      </c>
      <c r="H133" s="111" t="str">
        <f t="shared" ca="1" si="14"/>
        <v/>
      </c>
      <c r="I133" s="126" t="str">
        <f t="shared" ca="1" si="15"/>
        <v/>
      </c>
      <c r="J133" s="111" t="str">
        <f t="shared" ca="1" si="16"/>
        <v/>
      </c>
      <c r="K133" s="111" t="str">
        <f t="shared" ca="1" si="17"/>
        <v/>
      </c>
      <c r="L133" s="117" t="str">
        <f t="shared" ca="1" si="18"/>
        <v/>
      </c>
      <c r="M133" s="110"/>
      <c r="N133" s="116" t="str">
        <f t="shared" ca="1" si="19"/>
        <v/>
      </c>
      <c r="O133" s="111" t="str">
        <f t="shared" ca="1" si="20"/>
        <v/>
      </c>
      <c r="P133" s="126" t="str">
        <f t="shared" ca="1" si="21"/>
        <v/>
      </c>
      <c r="Q133" s="111" t="str">
        <f t="shared" ca="1" si="22"/>
        <v/>
      </c>
      <c r="R133" s="111" t="str">
        <f t="shared" ca="1" si="23"/>
        <v/>
      </c>
      <c r="S133" s="117" t="str">
        <f t="shared" ca="1" si="24"/>
        <v/>
      </c>
      <c r="T133" s="110"/>
    </row>
    <row r="134" spans="1:20" ht="14.25" customHeight="1" x14ac:dyDescent="0.25">
      <c r="A134" s="111">
        <v>147</v>
      </c>
      <c r="B134" s="109"/>
      <c r="C134" s="109"/>
      <c r="D134" s="109"/>
      <c r="E134" s="109"/>
      <c r="F134" s="110"/>
      <c r="G134" s="116" t="str">
        <f t="shared" ca="1" si="13"/>
        <v/>
      </c>
      <c r="H134" s="111" t="str">
        <f t="shared" ca="1" si="14"/>
        <v/>
      </c>
      <c r="I134" s="126" t="str">
        <f t="shared" ca="1" si="15"/>
        <v/>
      </c>
      <c r="J134" s="111" t="str">
        <f t="shared" ca="1" si="16"/>
        <v/>
      </c>
      <c r="K134" s="111" t="str">
        <f t="shared" ca="1" si="17"/>
        <v/>
      </c>
      <c r="L134" s="117" t="str">
        <f t="shared" ca="1" si="18"/>
        <v/>
      </c>
      <c r="M134" s="110"/>
      <c r="N134" s="116" t="str">
        <f t="shared" ca="1" si="19"/>
        <v/>
      </c>
      <c r="O134" s="111" t="str">
        <f t="shared" ca="1" si="20"/>
        <v/>
      </c>
      <c r="P134" s="126" t="str">
        <f t="shared" ca="1" si="21"/>
        <v/>
      </c>
      <c r="Q134" s="111" t="str">
        <f t="shared" ca="1" si="22"/>
        <v/>
      </c>
      <c r="R134" s="111" t="str">
        <f t="shared" ca="1" si="23"/>
        <v/>
      </c>
      <c r="S134" s="117" t="str">
        <f t="shared" ca="1" si="24"/>
        <v/>
      </c>
      <c r="T134" s="110"/>
    </row>
    <row r="135" spans="1:20" ht="14.25" customHeight="1" x14ac:dyDescent="0.25">
      <c r="A135" s="111">
        <v>148</v>
      </c>
      <c r="B135" s="109"/>
      <c r="C135" s="109"/>
      <c r="D135" s="109"/>
      <c r="E135" s="109"/>
      <c r="F135" s="110"/>
      <c r="G135" s="116" t="str">
        <f t="shared" ca="1" si="13"/>
        <v/>
      </c>
      <c r="H135" s="111" t="str">
        <f t="shared" ca="1" si="14"/>
        <v/>
      </c>
      <c r="I135" s="126" t="str">
        <f t="shared" ca="1" si="15"/>
        <v/>
      </c>
      <c r="J135" s="111" t="str">
        <f t="shared" ca="1" si="16"/>
        <v/>
      </c>
      <c r="K135" s="111" t="str">
        <f t="shared" ca="1" si="17"/>
        <v/>
      </c>
      <c r="L135" s="117" t="str">
        <f t="shared" ca="1" si="18"/>
        <v/>
      </c>
      <c r="M135" s="110"/>
      <c r="N135" s="116" t="str">
        <f t="shared" ca="1" si="19"/>
        <v/>
      </c>
      <c r="O135" s="111" t="str">
        <f t="shared" ca="1" si="20"/>
        <v/>
      </c>
      <c r="P135" s="126" t="str">
        <f t="shared" ca="1" si="21"/>
        <v/>
      </c>
      <c r="Q135" s="111" t="str">
        <f t="shared" ca="1" si="22"/>
        <v/>
      </c>
      <c r="R135" s="111" t="str">
        <f t="shared" ca="1" si="23"/>
        <v/>
      </c>
      <c r="S135" s="117" t="str">
        <f t="shared" ca="1" si="24"/>
        <v/>
      </c>
      <c r="T135" s="110"/>
    </row>
    <row r="136" spans="1:20" ht="14.25" customHeight="1" x14ac:dyDescent="0.25">
      <c r="A136" s="111">
        <v>149</v>
      </c>
      <c r="B136" s="109"/>
      <c r="C136" s="109"/>
      <c r="D136" s="109"/>
      <c r="E136" s="109"/>
      <c r="F136" s="110"/>
      <c r="G136" s="116" t="str">
        <f t="shared" ca="1" si="13"/>
        <v/>
      </c>
      <c r="H136" s="111" t="str">
        <f t="shared" ca="1" si="14"/>
        <v/>
      </c>
      <c r="I136" s="126" t="str">
        <f t="shared" ca="1" si="15"/>
        <v/>
      </c>
      <c r="J136" s="111" t="str">
        <f t="shared" ca="1" si="16"/>
        <v/>
      </c>
      <c r="K136" s="111" t="str">
        <f t="shared" ca="1" si="17"/>
        <v/>
      </c>
      <c r="L136" s="117" t="str">
        <f t="shared" ca="1" si="18"/>
        <v/>
      </c>
      <c r="M136" s="110"/>
      <c r="N136" s="116" t="str">
        <f t="shared" ca="1" si="19"/>
        <v/>
      </c>
      <c r="O136" s="111" t="str">
        <f t="shared" ca="1" si="20"/>
        <v/>
      </c>
      <c r="P136" s="126" t="str">
        <f t="shared" ca="1" si="21"/>
        <v/>
      </c>
      <c r="Q136" s="111" t="str">
        <f t="shared" ca="1" si="22"/>
        <v/>
      </c>
      <c r="R136" s="111" t="str">
        <f t="shared" ca="1" si="23"/>
        <v/>
      </c>
      <c r="S136" s="117" t="str">
        <f t="shared" ca="1" si="24"/>
        <v/>
      </c>
      <c r="T136" s="110"/>
    </row>
    <row r="137" spans="1:20" ht="14.25" customHeight="1" x14ac:dyDescent="0.25">
      <c r="A137" s="111">
        <v>150</v>
      </c>
      <c r="B137" s="109"/>
      <c r="C137" s="109"/>
      <c r="D137" s="109"/>
      <c r="E137" s="109"/>
      <c r="F137" s="110"/>
      <c r="G137" s="116" t="str">
        <f t="shared" ca="1" si="13"/>
        <v/>
      </c>
      <c r="H137" s="111" t="str">
        <f t="shared" ca="1" si="14"/>
        <v/>
      </c>
      <c r="I137" s="126" t="str">
        <f t="shared" ca="1" si="15"/>
        <v/>
      </c>
      <c r="J137" s="111" t="str">
        <f t="shared" ca="1" si="16"/>
        <v/>
      </c>
      <c r="K137" s="111" t="str">
        <f t="shared" ca="1" si="17"/>
        <v/>
      </c>
      <c r="L137" s="117" t="str">
        <f t="shared" ca="1" si="18"/>
        <v/>
      </c>
      <c r="M137" s="110"/>
      <c r="N137" s="116" t="str">
        <f t="shared" ca="1" si="19"/>
        <v/>
      </c>
      <c r="O137" s="111" t="str">
        <f t="shared" ca="1" si="20"/>
        <v/>
      </c>
      <c r="P137" s="126" t="str">
        <f t="shared" ca="1" si="21"/>
        <v/>
      </c>
      <c r="Q137" s="111" t="str">
        <f t="shared" ca="1" si="22"/>
        <v/>
      </c>
      <c r="R137" s="111" t="str">
        <f t="shared" ca="1" si="23"/>
        <v/>
      </c>
      <c r="S137" s="117" t="str">
        <f t="shared" ca="1" si="24"/>
        <v/>
      </c>
      <c r="T137" s="110"/>
    </row>
    <row r="138" spans="1:20" ht="14.25" customHeight="1" x14ac:dyDescent="0.25">
      <c r="A138" s="111">
        <v>151</v>
      </c>
      <c r="B138" s="109"/>
      <c r="C138" s="109"/>
      <c r="D138" s="109"/>
      <c r="E138" s="109"/>
      <c r="F138" s="110"/>
      <c r="G138" s="116" t="str">
        <f t="shared" ca="1" si="13"/>
        <v/>
      </c>
      <c r="H138" s="111" t="str">
        <f t="shared" ca="1" si="14"/>
        <v/>
      </c>
      <c r="I138" s="126" t="str">
        <f t="shared" ca="1" si="15"/>
        <v/>
      </c>
      <c r="J138" s="111" t="str">
        <f t="shared" ca="1" si="16"/>
        <v/>
      </c>
      <c r="K138" s="111" t="str">
        <f t="shared" ca="1" si="17"/>
        <v/>
      </c>
      <c r="L138" s="117" t="str">
        <f t="shared" ca="1" si="18"/>
        <v/>
      </c>
      <c r="M138" s="110"/>
      <c r="N138" s="116" t="str">
        <f t="shared" ca="1" si="19"/>
        <v/>
      </c>
      <c r="O138" s="111" t="str">
        <f t="shared" ca="1" si="20"/>
        <v/>
      </c>
      <c r="P138" s="126" t="str">
        <f t="shared" ca="1" si="21"/>
        <v/>
      </c>
      <c r="Q138" s="111" t="str">
        <f t="shared" ca="1" si="22"/>
        <v/>
      </c>
      <c r="R138" s="111" t="str">
        <f t="shared" ca="1" si="23"/>
        <v/>
      </c>
      <c r="S138" s="117" t="str">
        <f t="shared" ca="1" si="24"/>
        <v/>
      </c>
      <c r="T138" s="110"/>
    </row>
    <row r="139" spans="1:20" ht="14.25" customHeight="1" x14ac:dyDescent="0.25">
      <c r="A139" s="111">
        <v>152</v>
      </c>
      <c r="B139" s="109"/>
      <c r="C139" s="109"/>
      <c r="D139" s="109"/>
      <c r="E139" s="109"/>
      <c r="F139" s="110"/>
      <c r="G139" s="116" t="str">
        <f t="shared" ca="1" si="13"/>
        <v/>
      </c>
      <c r="H139" s="111" t="str">
        <f t="shared" ca="1" si="14"/>
        <v/>
      </c>
      <c r="I139" s="126" t="str">
        <f t="shared" ca="1" si="15"/>
        <v/>
      </c>
      <c r="J139" s="111" t="str">
        <f t="shared" ca="1" si="16"/>
        <v/>
      </c>
      <c r="K139" s="111" t="str">
        <f t="shared" ca="1" si="17"/>
        <v/>
      </c>
      <c r="L139" s="117" t="str">
        <f t="shared" ca="1" si="18"/>
        <v/>
      </c>
      <c r="M139" s="110"/>
      <c r="N139" s="116" t="str">
        <f t="shared" ca="1" si="19"/>
        <v/>
      </c>
      <c r="O139" s="111" t="str">
        <f t="shared" ca="1" si="20"/>
        <v/>
      </c>
      <c r="P139" s="126" t="str">
        <f t="shared" ca="1" si="21"/>
        <v/>
      </c>
      <c r="Q139" s="111" t="str">
        <f t="shared" ca="1" si="22"/>
        <v/>
      </c>
      <c r="R139" s="111" t="str">
        <f t="shared" ca="1" si="23"/>
        <v/>
      </c>
      <c r="S139" s="117" t="str">
        <f t="shared" ca="1" si="24"/>
        <v/>
      </c>
      <c r="T139" s="110"/>
    </row>
    <row r="140" spans="1:20" ht="14.25" customHeight="1" x14ac:dyDescent="0.25">
      <c r="A140" s="111">
        <v>153</v>
      </c>
      <c r="B140" s="109"/>
      <c r="C140" s="109"/>
      <c r="D140" s="109"/>
      <c r="E140" s="109"/>
      <c r="F140" s="110"/>
      <c r="G140" s="116" t="str">
        <f t="shared" ca="1" si="13"/>
        <v/>
      </c>
      <c r="H140" s="111" t="str">
        <f t="shared" ca="1" si="14"/>
        <v/>
      </c>
      <c r="I140" s="126" t="str">
        <f t="shared" ca="1" si="15"/>
        <v/>
      </c>
      <c r="J140" s="111" t="str">
        <f t="shared" ca="1" si="16"/>
        <v/>
      </c>
      <c r="K140" s="111" t="str">
        <f t="shared" ca="1" si="17"/>
        <v/>
      </c>
      <c r="L140" s="117" t="str">
        <f t="shared" ca="1" si="18"/>
        <v/>
      </c>
      <c r="M140" s="110"/>
      <c r="N140" s="116" t="str">
        <f t="shared" ca="1" si="19"/>
        <v/>
      </c>
      <c r="O140" s="111" t="str">
        <f t="shared" ca="1" si="20"/>
        <v/>
      </c>
      <c r="P140" s="126" t="str">
        <f t="shared" ca="1" si="21"/>
        <v/>
      </c>
      <c r="Q140" s="111" t="str">
        <f t="shared" ca="1" si="22"/>
        <v/>
      </c>
      <c r="R140" s="111" t="str">
        <f t="shared" ca="1" si="23"/>
        <v/>
      </c>
      <c r="S140" s="117" t="str">
        <f t="shared" ca="1" si="24"/>
        <v/>
      </c>
      <c r="T140" s="110"/>
    </row>
    <row r="141" spans="1:20" ht="14.25" customHeight="1" x14ac:dyDescent="0.25">
      <c r="A141" s="111">
        <v>154</v>
      </c>
      <c r="B141" s="109"/>
      <c r="C141" s="109"/>
      <c r="D141" s="109"/>
      <c r="E141" s="109"/>
      <c r="F141" s="110"/>
      <c r="G141" s="116" t="str">
        <f t="shared" ca="1" si="13"/>
        <v/>
      </c>
      <c r="H141" s="111" t="str">
        <f t="shared" ca="1" si="14"/>
        <v/>
      </c>
      <c r="I141" s="126" t="str">
        <f t="shared" ca="1" si="15"/>
        <v/>
      </c>
      <c r="J141" s="111" t="str">
        <f t="shared" ca="1" si="16"/>
        <v/>
      </c>
      <c r="K141" s="111" t="str">
        <f t="shared" ca="1" si="17"/>
        <v/>
      </c>
      <c r="L141" s="117" t="str">
        <f t="shared" ca="1" si="18"/>
        <v/>
      </c>
      <c r="M141" s="110"/>
      <c r="N141" s="116" t="str">
        <f t="shared" ca="1" si="19"/>
        <v/>
      </c>
      <c r="O141" s="111" t="str">
        <f t="shared" ca="1" si="20"/>
        <v/>
      </c>
      <c r="P141" s="126" t="str">
        <f t="shared" ca="1" si="21"/>
        <v/>
      </c>
      <c r="Q141" s="111" t="str">
        <f t="shared" ca="1" si="22"/>
        <v/>
      </c>
      <c r="R141" s="111" t="str">
        <f t="shared" ca="1" si="23"/>
        <v/>
      </c>
      <c r="S141" s="117" t="str">
        <f t="shared" ca="1" si="24"/>
        <v/>
      </c>
      <c r="T141" s="110"/>
    </row>
    <row r="142" spans="1:20" ht="14.25" customHeight="1" x14ac:dyDescent="0.25">
      <c r="A142" s="111">
        <v>155</v>
      </c>
      <c r="B142" s="109"/>
      <c r="C142" s="109"/>
      <c r="D142" s="109"/>
      <c r="E142" s="109"/>
      <c r="F142" s="110"/>
      <c r="G142" s="116" t="str">
        <f t="shared" ca="1" si="13"/>
        <v/>
      </c>
      <c r="H142" s="111" t="str">
        <f t="shared" ca="1" si="14"/>
        <v/>
      </c>
      <c r="I142" s="126" t="str">
        <f t="shared" ca="1" si="15"/>
        <v/>
      </c>
      <c r="J142" s="111" t="str">
        <f t="shared" ca="1" si="16"/>
        <v/>
      </c>
      <c r="K142" s="111" t="str">
        <f t="shared" ca="1" si="17"/>
        <v/>
      </c>
      <c r="L142" s="117" t="str">
        <f t="shared" ca="1" si="18"/>
        <v/>
      </c>
      <c r="M142" s="110"/>
      <c r="N142" s="116" t="str">
        <f t="shared" ca="1" si="19"/>
        <v/>
      </c>
      <c r="O142" s="111" t="str">
        <f t="shared" ca="1" si="20"/>
        <v/>
      </c>
      <c r="P142" s="126" t="str">
        <f t="shared" ca="1" si="21"/>
        <v/>
      </c>
      <c r="Q142" s="111" t="str">
        <f t="shared" ca="1" si="22"/>
        <v/>
      </c>
      <c r="R142" s="111" t="str">
        <f t="shared" ca="1" si="23"/>
        <v/>
      </c>
      <c r="S142" s="117" t="str">
        <f t="shared" ca="1" si="24"/>
        <v/>
      </c>
      <c r="T142" s="110"/>
    </row>
    <row r="143" spans="1:20" ht="14.25" customHeight="1" x14ac:dyDescent="0.25">
      <c r="A143" s="111">
        <v>156</v>
      </c>
      <c r="B143" s="109"/>
      <c r="C143" s="109"/>
      <c r="D143" s="109"/>
      <c r="E143" s="109"/>
      <c r="F143" s="110"/>
      <c r="G143" s="116" t="str">
        <f t="shared" ca="1" si="13"/>
        <v/>
      </c>
      <c r="H143" s="111" t="str">
        <f t="shared" ca="1" si="14"/>
        <v/>
      </c>
      <c r="I143" s="126" t="str">
        <f t="shared" ca="1" si="15"/>
        <v/>
      </c>
      <c r="J143" s="111" t="str">
        <f t="shared" ca="1" si="16"/>
        <v/>
      </c>
      <c r="K143" s="111" t="str">
        <f t="shared" ca="1" si="17"/>
        <v/>
      </c>
      <c r="L143" s="117" t="str">
        <f t="shared" ca="1" si="18"/>
        <v/>
      </c>
      <c r="M143" s="110"/>
      <c r="N143" s="116" t="str">
        <f t="shared" ca="1" si="19"/>
        <v/>
      </c>
      <c r="O143" s="111" t="str">
        <f t="shared" ca="1" si="20"/>
        <v/>
      </c>
      <c r="P143" s="126" t="str">
        <f t="shared" ca="1" si="21"/>
        <v/>
      </c>
      <c r="Q143" s="111" t="str">
        <f t="shared" ca="1" si="22"/>
        <v/>
      </c>
      <c r="R143" s="111" t="str">
        <f t="shared" ca="1" si="23"/>
        <v/>
      </c>
      <c r="S143" s="117" t="str">
        <f t="shared" ca="1" si="24"/>
        <v/>
      </c>
      <c r="T143" s="110"/>
    </row>
    <row r="144" spans="1:20" ht="14.25" customHeight="1" x14ac:dyDescent="0.25">
      <c r="A144" s="111">
        <v>157</v>
      </c>
      <c r="B144" s="109"/>
      <c r="C144" s="109"/>
      <c r="D144" s="109"/>
      <c r="E144" s="109"/>
      <c r="F144" s="110"/>
      <c r="G144" s="116" t="str">
        <f t="shared" ca="1" si="13"/>
        <v/>
      </c>
      <c r="H144" s="111" t="str">
        <f t="shared" ca="1" si="14"/>
        <v/>
      </c>
      <c r="I144" s="126" t="str">
        <f t="shared" ca="1" si="15"/>
        <v/>
      </c>
      <c r="J144" s="111" t="str">
        <f t="shared" ca="1" si="16"/>
        <v/>
      </c>
      <c r="K144" s="111" t="str">
        <f t="shared" ca="1" si="17"/>
        <v/>
      </c>
      <c r="L144" s="117" t="str">
        <f t="shared" ca="1" si="18"/>
        <v/>
      </c>
      <c r="M144" s="110"/>
      <c r="N144" s="116" t="str">
        <f t="shared" ca="1" si="19"/>
        <v/>
      </c>
      <c r="O144" s="111" t="str">
        <f t="shared" ca="1" si="20"/>
        <v/>
      </c>
      <c r="P144" s="126" t="str">
        <f t="shared" ca="1" si="21"/>
        <v/>
      </c>
      <c r="Q144" s="111" t="str">
        <f t="shared" ca="1" si="22"/>
        <v/>
      </c>
      <c r="R144" s="111" t="str">
        <f t="shared" ca="1" si="23"/>
        <v/>
      </c>
      <c r="S144" s="117" t="str">
        <f t="shared" ca="1" si="24"/>
        <v/>
      </c>
      <c r="T144" s="110"/>
    </row>
    <row r="145" spans="1:20" ht="14.25" customHeight="1" x14ac:dyDescent="0.25">
      <c r="A145" s="111">
        <v>158</v>
      </c>
      <c r="B145" s="109"/>
      <c r="C145" s="109"/>
      <c r="D145" s="109"/>
      <c r="E145" s="109"/>
      <c r="F145" s="110"/>
      <c r="G145" s="116" t="str">
        <f t="shared" ca="1" si="13"/>
        <v/>
      </c>
      <c r="H145" s="111" t="str">
        <f t="shared" ca="1" si="14"/>
        <v/>
      </c>
      <c r="I145" s="126" t="str">
        <f t="shared" ca="1" si="15"/>
        <v/>
      </c>
      <c r="J145" s="111" t="str">
        <f t="shared" ca="1" si="16"/>
        <v/>
      </c>
      <c r="K145" s="111" t="str">
        <f t="shared" ca="1" si="17"/>
        <v/>
      </c>
      <c r="L145" s="117" t="str">
        <f t="shared" ca="1" si="18"/>
        <v/>
      </c>
      <c r="M145" s="110"/>
      <c r="N145" s="116" t="str">
        <f t="shared" ca="1" si="19"/>
        <v/>
      </c>
      <c r="O145" s="111" t="str">
        <f t="shared" ca="1" si="20"/>
        <v/>
      </c>
      <c r="P145" s="126" t="str">
        <f t="shared" ca="1" si="21"/>
        <v/>
      </c>
      <c r="Q145" s="111" t="str">
        <f t="shared" ca="1" si="22"/>
        <v/>
      </c>
      <c r="R145" s="111" t="str">
        <f t="shared" ca="1" si="23"/>
        <v/>
      </c>
      <c r="S145" s="117" t="str">
        <f t="shared" ca="1" si="24"/>
        <v/>
      </c>
      <c r="T145" s="110"/>
    </row>
    <row r="146" spans="1:20" ht="14.25" customHeight="1" x14ac:dyDescent="0.25">
      <c r="A146" s="111">
        <v>159</v>
      </c>
      <c r="B146" s="109"/>
      <c r="C146" s="109"/>
      <c r="D146" s="109"/>
      <c r="E146" s="109"/>
      <c r="F146" s="110"/>
      <c r="G146" s="116" t="str">
        <f t="shared" ca="1" si="13"/>
        <v/>
      </c>
      <c r="H146" s="111" t="str">
        <f t="shared" ca="1" si="14"/>
        <v/>
      </c>
      <c r="I146" s="126" t="str">
        <f t="shared" ca="1" si="15"/>
        <v/>
      </c>
      <c r="J146" s="111" t="str">
        <f t="shared" ca="1" si="16"/>
        <v/>
      </c>
      <c r="K146" s="111" t="str">
        <f t="shared" ca="1" si="17"/>
        <v/>
      </c>
      <c r="L146" s="117" t="str">
        <f t="shared" ca="1" si="18"/>
        <v/>
      </c>
      <c r="M146" s="110"/>
      <c r="N146" s="116" t="str">
        <f t="shared" ca="1" si="19"/>
        <v/>
      </c>
      <c r="O146" s="111" t="str">
        <f t="shared" ca="1" si="20"/>
        <v/>
      </c>
      <c r="P146" s="126" t="str">
        <f t="shared" ca="1" si="21"/>
        <v/>
      </c>
      <c r="Q146" s="111" t="str">
        <f t="shared" ca="1" si="22"/>
        <v/>
      </c>
      <c r="R146" s="111" t="str">
        <f t="shared" ca="1" si="23"/>
        <v/>
      </c>
      <c r="S146" s="117" t="str">
        <f t="shared" ca="1" si="24"/>
        <v/>
      </c>
      <c r="T146" s="110"/>
    </row>
    <row r="147" spans="1:20" ht="14.25" customHeight="1" x14ac:dyDescent="0.25">
      <c r="A147" s="111">
        <v>160</v>
      </c>
      <c r="B147" s="109"/>
      <c r="C147" s="109"/>
      <c r="D147" s="109"/>
      <c r="E147" s="109"/>
      <c r="F147" s="110"/>
      <c r="G147" s="116" t="str">
        <f t="shared" ca="1" si="13"/>
        <v/>
      </c>
      <c r="H147" s="111" t="str">
        <f t="shared" ca="1" si="14"/>
        <v/>
      </c>
      <c r="I147" s="126" t="str">
        <f t="shared" ca="1" si="15"/>
        <v/>
      </c>
      <c r="J147" s="111" t="str">
        <f t="shared" ca="1" si="16"/>
        <v/>
      </c>
      <c r="K147" s="111" t="str">
        <f t="shared" ca="1" si="17"/>
        <v/>
      </c>
      <c r="L147" s="117" t="str">
        <f t="shared" ca="1" si="18"/>
        <v/>
      </c>
      <c r="M147" s="110"/>
      <c r="N147" s="116" t="str">
        <f t="shared" ca="1" si="19"/>
        <v/>
      </c>
      <c r="O147" s="111" t="str">
        <f t="shared" ca="1" si="20"/>
        <v/>
      </c>
      <c r="P147" s="126" t="str">
        <f t="shared" ca="1" si="21"/>
        <v/>
      </c>
      <c r="Q147" s="111" t="str">
        <f t="shared" ca="1" si="22"/>
        <v/>
      </c>
      <c r="R147" s="111" t="str">
        <f t="shared" ca="1" si="23"/>
        <v/>
      </c>
      <c r="S147" s="117" t="str">
        <f t="shared" ca="1" si="24"/>
        <v/>
      </c>
      <c r="T147" s="110"/>
    </row>
    <row r="148" spans="1:20" ht="14.25" customHeight="1" x14ac:dyDescent="0.25">
      <c r="A148" s="111">
        <v>161</v>
      </c>
      <c r="B148" s="109"/>
      <c r="C148" s="109"/>
      <c r="D148" s="109"/>
      <c r="E148" s="109"/>
      <c r="F148" s="110"/>
      <c r="G148" s="116" t="str">
        <f t="shared" ca="1" si="13"/>
        <v/>
      </c>
      <c r="H148" s="111" t="str">
        <f t="shared" ca="1" si="14"/>
        <v/>
      </c>
      <c r="I148" s="126" t="str">
        <f t="shared" ca="1" si="15"/>
        <v/>
      </c>
      <c r="J148" s="111" t="str">
        <f t="shared" ca="1" si="16"/>
        <v/>
      </c>
      <c r="K148" s="111" t="str">
        <f t="shared" ca="1" si="17"/>
        <v/>
      </c>
      <c r="L148" s="117" t="str">
        <f t="shared" ca="1" si="18"/>
        <v/>
      </c>
      <c r="M148" s="110"/>
      <c r="N148" s="116" t="str">
        <f t="shared" ca="1" si="19"/>
        <v/>
      </c>
      <c r="O148" s="111" t="str">
        <f t="shared" ca="1" si="20"/>
        <v/>
      </c>
      <c r="P148" s="126" t="str">
        <f t="shared" ca="1" si="21"/>
        <v/>
      </c>
      <c r="Q148" s="111" t="str">
        <f t="shared" ca="1" si="22"/>
        <v/>
      </c>
      <c r="R148" s="111" t="str">
        <f t="shared" ca="1" si="23"/>
        <v/>
      </c>
      <c r="S148" s="117" t="str">
        <f t="shared" ca="1" si="24"/>
        <v/>
      </c>
      <c r="T148" s="110"/>
    </row>
    <row r="149" spans="1:20" ht="14.25" customHeight="1" x14ac:dyDescent="0.25">
      <c r="A149" s="111">
        <v>162</v>
      </c>
      <c r="B149" s="109"/>
      <c r="C149" s="109"/>
      <c r="D149" s="109"/>
      <c r="E149" s="109"/>
      <c r="F149" s="110"/>
      <c r="G149" s="116" t="str">
        <f t="shared" ca="1" si="13"/>
        <v/>
      </c>
      <c r="H149" s="111" t="str">
        <f t="shared" ca="1" si="14"/>
        <v/>
      </c>
      <c r="I149" s="126" t="str">
        <f t="shared" ca="1" si="15"/>
        <v/>
      </c>
      <c r="J149" s="111" t="str">
        <f t="shared" ca="1" si="16"/>
        <v/>
      </c>
      <c r="K149" s="111" t="str">
        <f t="shared" ca="1" si="17"/>
        <v/>
      </c>
      <c r="L149" s="117" t="str">
        <f t="shared" ca="1" si="18"/>
        <v/>
      </c>
      <c r="M149" s="110"/>
      <c r="N149" s="116" t="str">
        <f t="shared" ca="1" si="19"/>
        <v/>
      </c>
      <c r="O149" s="111" t="str">
        <f t="shared" ca="1" si="20"/>
        <v/>
      </c>
      <c r="P149" s="126" t="str">
        <f t="shared" ca="1" si="21"/>
        <v/>
      </c>
      <c r="Q149" s="111" t="str">
        <f t="shared" ca="1" si="22"/>
        <v/>
      </c>
      <c r="R149" s="111" t="str">
        <f t="shared" ca="1" si="23"/>
        <v/>
      </c>
      <c r="S149" s="117" t="str">
        <f t="shared" ca="1" si="24"/>
        <v/>
      </c>
      <c r="T149" s="110"/>
    </row>
    <row r="150" spans="1:20" ht="14.25" customHeight="1" x14ac:dyDescent="0.25">
      <c r="A150" s="111">
        <v>163</v>
      </c>
      <c r="B150" s="109"/>
      <c r="C150" s="109"/>
      <c r="D150" s="109"/>
      <c r="E150" s="109"/>
      <c r="F150" s="110"/>
      <c r="G150" s="116" t="str">
        <f t="shared" ca="1" si="13"/>
        <v/>
      </c>
      <c r="H150" s="111" t="str">
        <f t="shared" ca="1" si="14"/>
        <v/>
      </c>
      <c r="I150" s="126" t="str">
        <f t="shared" ca="1" si="15"/>
        <v/>
      </c>
      <c r="J150" s="111" t="str">
        <f t="shared" ca="1" si="16"/>
        <v/>
      </c>
      <c r="K150" s="111" t="str">
        <f t="shared" ca="1" si="17"/>
        <v/>
      </c>
      <c r="L150" s="117" t="str">
        <f t="shared" ca="1" si="18"/>
        <v/>
      </c>
      <c r="M150" s="110"/>
      <c r="N150" s="116" t="str">
        <f t="shared" ca="1" si="19"/>
        <v/>
      </c>
      <c r="O150" s="111" t="str">
        <f t="shared" ca="1" si="20"/>
        <v/>
      </c>
      <c r="P150" s="126" t="str">
        <f t="shared" ca="1" si="21"/>
        <v/>
      </c>
      <c r="Q150" s="111" t="str">
        <f t="shared" ca="1" si="22"/>
        <v/>
      </c>
      <c r="R150" s="111" t="str">
        <f t="shared" ca="1" si="23"/>
        <v/>
      </c>
      <c r="S150" s="117" t="str">
        <f t="shared" ca="1" si="24"/>
        <v/>
      </c>
      <c r="T150" s="110"/>
    </row>
    <row r="151" spans="1:20" ht="14.25" customHeight="1" x14ac:dyDescent="0.25">
      <c r="A151" s="111">
        <v>164</v>
      </c>
      <c r="B151" s="109"/>
      <c r="C151" s="109"/>
      <c r="D151" s="109"/>
      <c r="E151" s="109"/>
      <c r="F151" s="110"/>
      <c r="G151" s="116" t="str">
        <f t="shared" ca="1" si="13"/>
        <v/>
      </c>
      <c r="H151" s="111" t="str">
        <f t="shared" ca="1" si="14"/>
        <v/>
      </c>
      <c r="I151" s="126" t="str">
        <f t="shared" ca="1" si="15"/>
        <v/>
      </c>
      <c r="J151" s="111" t="str">
        <f t="shared" ca="1" si="16"/>
        <v/>
      </c>
      <c r="K151" s="111" t="str">
        <f t="shared" ca="1" si="17"/>
        <v/>
      </c>
      <c r="L151" s="117" t="str">
        <f t="shared" ca="1" si="18"/>
        <v/>
      </c>
      <c r="M151" s="110"/>
      <c r="N151" s="116" t="str">
        <f t="shared" ca="1" si="19"/>
        <v/>
      </c>
      <c r="O151" s="111" t="str">
        <f t="shared" ca="1" si="20"/>
        <v/>
      </c>
      <c r="P151" s="126" t="str">
        <f t="shared" ca="1" si="21"/>
        <v/>
      </c>
      <c r="Q151" s="111" t="str">
        <f t="shared" ca="1" si="22"/>
        <v/>
      </c>
      <c r="R151" s="111" t="str">
        <f t="shared" ca="1" si="23"/>
        <v/>
      </c>
      <c r="S151" s="117" t="str">
        <f t="shared" ca="1" si="24"/>
        <v/>
      </c>
      <c r="T151" s="110"/>
    </row>
    <row r="152" spans="1:20" ht="14.25" customHeight="1" x14ac:dyDescent="0.25">
      <c r="A152" s="111">
        <v>165</v>
      </c>
      <c r="B152" s="109"/>
      <c r="C152" s="109"/>
      <c r="D152" s="109"/>
      <c r="E152" s="109"/>
      <c r="F152" s="110"/>
      <c r="G152" s="116" t="str">
        <f t="shared" ca="1" si="13"/>
        <v/>
      </c>
      <c r="H152" s="111" t="str">
        <f t="shared" ca="1" si="14"/>
        <v/>
      </c>
      <c r="I152" s="126" t="str">
        <f t="shared" ca="1" si="15"/>
        <v/>
      </c>
      <c r="J152" s="111" t="str">
        <f t="shared" ca="1" si="16"/>
        <v/>
      </c>
      <c r="K152" s="111" t="str">
        <f t="shared" ca="1" si="17"/>
        <v/>
      </c>
      <c r="L152" s="117" t="str">
        <f t="shared" ca="1" si="18"/>
        <v/>
      </c>
      <c r="M152" s="110"/>
      <c r="N152" s="116" t="str">
        <f t="shared" ca="1" si="19"/>
        <v/>
      </c>
      <c r="O152" s="111" t="str">
        <f t="shared" ca="1" si="20"/>
        <v/>
      </c>
      <c r="P152" s="126" t="str">
        <f t="shared" ca="1" si="21"/>
        <v/>
      </c>
      <c r="Q152" s="111" t="str">
        <f t="shared" ca="1" si="22"/>
        <v/>
      </c>
      <c r="R152" s="111" t="str">
        <f t="shared" ca="1" si="23"/>
        <v/>
      </c>
      <c r="S152" s="117" t="str">
        <f t="shared" ca="1" si="24"/>
        <v/>
      </c>
      <c r="T152" s="110"/>
    </row>
    <row r="153" spans="1:20" ht="14.25" customHeight="1" x14ac:dyDescent="0.25">
      <c r="A153" s="111">
        <v>166</v>
      </c>
      <c r="B153" s="109"/>
      <c r="C153" s="109"/>
      <c r="D153" s="109"/>
      <c r="E153" s="109"/>
      <c r="F153" s="110"/>
      <c r="G153" s="116" t="str">
        <f t="shared" ca="1" si="13"/>
        <v/>
      </c>
      <c r="H153" s="111" t="str">
        <f t="shared" ca="1" si="14"/>
        <v/>
      </c>
      <c r="I153" s="126" t="str">
        <f t="shared" ca="1" si="15"/>
        <v/>
      </c>
      <c r="J153" s="111" t="str">
        <f t="shared" ca="1" si="16"/>
        <v/>
      </c>
      <c r="K153" s="111" t="str">
        <f t="shared" ca="1" si="17"/>
        <v/>
      </c>
      <c r="L153" s="117" t="str">
        <f t="shared" ca="1" si="18"/>
        <v/>
      </c>
      <c r="M153" s="110"/>
      <c r="N153" s="116" t="str">
        <f t="shared" ca="1" si="19"/>
        <v/>
      </c>
      <c r="O153" s="111" t="str">
        <f t="shared" ca="1" si="20"/>
        <v/>
      </c>
      <c r="P153" s="126" t="str">
        <f t="shared" ca="1" si="21"/>
        <v/>
      </c>
      <c r="Q153" s="111" t="str">
        <f t="shared" ca="1" si="22"/>
        <v/>
      </c>
      <c r="R153" s="111" t="str">
        <f t="shared" ca="1" si="23"/>
        <v/>
      </c>
      <c r="S153" s="117" t="str">
        <f t="shared" ca="1" si="24"/>
        <v/>
      </c>
      <c r="T153" s="110"/>
    </row>
    <row r="154" spans="1:20" ht="14.25" customHeight="1" x14ac:dyDescent="0.25">
      <c r="A154" s="111">
        <v>167</v>
      </c>
      <c r="B154" s="109"/>
      <c r="C154" s="109"/>
      <c r="D154" s="109"/>
      <c r="E154" s="109"/>
      <c r="F154" s="110"/>
      <c r="G154" s="116" t="str">
        <f t="shared" ca="1" si="13"/>
        <v/>
      </c>
      <c r="H154" s="111" t="str">
        <f t="shared" ca="1" si="14"/>
        <v/>
      </c>
      <c r="I154" s="126" t="str">
        <f t="shared" ca="1" si="15"/>
        <v/>
      </c>
      <c r="J154" s="111" t="str">
        <f t="shared" ca="1" si="16"/>
        <v/>
      </c>
      <c r="K154" s="111" t="str">
        <f t="shared" ca="1" si="17"/>
        <v/>
      </c>
      <c r="L154" s="117" t="str">
        <f t="shared" ca="1" si="18"/>
        <v/>
      </c>
      <c r="M154" s="110"/>
      <c r="N154" s="116" t="str">
        <f t="shared" ca="1" si="19"/>
        <v/>
      </c>
      <c r="O154" s="111" t="str">
        <f t="shared" ca="1" si="20"/>
        <v/>
      </c>
      <c r="P154" s="126" t="str">
        <f t="shared" ca="1" si="21"/>
        <v/>
      </c>
      <c r="Q154" s="111" t="str">
        <f t="shared" ca="1" si="22"/>
        <v/>
      </c>
      <c r="R154" s="111" t="str">
        <f t="shared" ca="1" si="23"/>
        <v/>
      </c>
      <c r="S154" s="117" t="str">
        <f t="shared" ca="1" si="24"/>
        <v/>
      </c>
      <c r="T154" s="110"/>
    </row>
    <row r="155" spans="1:20" ht="14.25" customHeight="1" x14ac:dyDescent="0.25">
      <c r="A155" s="111">
        <v>168</v>
      </c>
      <c r="B155" s="109"/>
      <c r="C155" s="109"/>
      <c r="D155" s="109"/>
      <c r="E155" s="109"/>
      <c r="F155" s="110"/>
      <c r="G155" s="116" t="str">
        <f t="shared" ca="1" si="13"/>
        <v/>
      </c>
      <c r="H155" s="111" t="str">
        <f t="shared" ca="1" si="14"/>
        <v/>
      </c>
      <c r="I155" s="126" t="str">
        <f t="shared" ca="1" si="15"/>
        <v/>
      </c>
      <c r="J155" s="111" t="str">
        <f t="shared" ca="1" si="16"/>
        <v/>
      </c>
      <c r="K155" s="111" t="str">
        <f t="shared" ca="1" si="17"/>
        <v/>
      </c>
      <c r="L155" s="117" t="str">
        <f t="shared" ca="1" si="18"/>
        <v/>
      </c>
      <c r="M155" s="110"/>
      <c r="N155" s="116" t="str">
        <f t="shared" ca="1" si="19"/>
        <v/>
      </c>
      <c r="O155" s="111" t="str">
        <f t="shared" ca="1" si="20"/>
        <v/>
      </c>
      <c r="P155" s="126" t="str">
        <f t="shared" ca="1" si="21"/>
        <v/>
      </c>
      <c r="Q155" s="111" t="str">
        <f t="shared" ca="1" si="22"/>
        <v/>
      </c>
      <c r="R155" s="111" t="str">
        <f t="shared" ca="1" si="23"/>
        <v/>
      </c>
      <c r="S155" s="117" t="str">
        <f t="shared" ca="1" si="24"/>
        <v/>
      </c>
      <c r="T155" s="110"/>
    </row>
    <row r="156" spans="1:20" ht="14.25" customHeight="1" x14ac:dyDescent="0.25">
      <c r="A156" s="111">
        <v>169</v>
      </c>
      <c r="B156" s="109"/>
      <c r="C156" s="109"/>
      <c r="D156" s="109"/>
      <c r="E156" s="109"/>
      <c r="F156" s="110"/>
      <c r="G156" s="116" t="str">
        <f t="shared" ca="1" si="13"/>
        <v/>
      </c>
      <c r="H156" s="111" t="str">
        <f t="shared" ca="1" si="14"/>
        <v/>
      </c>
      <c r="I156" s="126" t="str">
        <f t="shared" ca="1" si="15"/>
        <v/>
      </c>
      <c r="J156" s="111" t="str">
        <f t="shared" ca="1" si="16"/>
        <v/>
      </c>
      <c r="K156" s="111" t="str">
        <f t="shared" ca="1" si="17"/>
        <v/>
      </c>
      <c r="L156" s="117" t="str">
        <f t="shared" ca="1" si="18"/>
        <v/>
      </c>
      <c r="M156" s="110"/>
      <c r="N156" s="116" t="str">
        <f t="shared" ca="1" si="19"/>
        <v/>
      </c>
      <c r="O156" s="111" t="str">
        <f t="shared" ca="1" si="20"/>
        <v/>
      </c>
      <c r="P156" s="126" t="str">
        <f t="shared" ca="1" si="21"/>
        <v/>
      </c>
      <c r="Q156" s="111" t="str">
        <f t="shared" ca="1" si="22"/>
        <v/>
      </c>
      <c r="R156" s="111" t="str">
        <f t="shared" ca="1" si="23"/>
        <v/>
      </c>
      <c r="S156" s="117" t="str">
        <f t="shared" ca="1" si="24"/>
        <v/>
      </c>
      <c r="T156" s="110"/>
    </row>
    <row r="157" spans="1:20" ht="14.25" customHeight="1" x14ac:dyDescent="0.25">
      <c r="A157" s="111">
        <v>170</v>
      </c>
      <c r="B157" s="109"/>
      <c r="C157" s="109"/>
      <c r="D157" s="109"/>
      <c r="E157" s="109"/>
      <c r="F157" s="110"/>
      <c r="G157" s="116" t="str">
        <f t="shared" ca="1" si="13"/>
        <v/>
      </c>
      <c r="H157" s="111" t="str">
        <f t="shared" ca="1" si="14"/>
        <v/>
      </c>
      <c r="I157" s="126" t="str">
        <f t="shared" ca="1" si="15"/>
        <v/>
      </c>
      <c r="J157" s="111" t="str">
        <f t="shared" ca="1" si="16"/>
        <v/>
      </c>
      <c r="K157" s="111" t="str">
        <f t="shared" ca="1" si="17"/>
        <v/>
      </c>
      <c r="L157" s="117" t="str">
        <f t="shared" ca="1" si="18"/>
        <v/>
      </c>
      <c r="M157" s="110"/>
      <c r="N157" s="116" t="str">
        <f t="shared" ca="1" si="19"/>
        <v/>
      </c>
      <c r="O157" s="111" t="str">
        <f t="shared" ca="1" si="20"/>
        <v/>
      </c>
      <c r="P157" s="126" t="str">
        <f t="shared" ca="1" si="21"/>
        <v/>
      </c>
      <c r="Q157" s="111" t="str">
        <f t="shared" ca="1" si="22"/>
        <v/>
      </c>
      <c r="R157" s="111" t="str">
        <f t="shared" ca="1" si="23"/>
        <v/>
      </c>
      <c r="S157" s="117" t="str">
        <f t="shared" ca="1" si="24"/>
        <v/>
      </c>
      <c r="T157" s="110"/>
    </row>
    <row r="158" spans="1:20" ht="14.25" customHeight="1" x14ac:dyDescent="0.25">
      <c r="A158" s="111">
        <v>171</v>
      </c>
      <c r="B158" s="109"/>
      <c r="C158" s="109"/>
      <c r="D158" s="109"/>
      <c r="E158" s="109"/>
      <c r="F158" s="110"/>
      <c r="G158" s="116" t="str">
        <f t="shared" ca="1" si="13"/>
        <v/>
      </c>
      <c r="H158" s="111" t="str">
        <f t="shared" ca="1" si="14"/>
        <v/>
      </c>
      <c r="I158" s="126" t="str">
        <f t="shared" ca="1" si="15"/>
        <v/>
      </c>
      <c r="J158" s="111" t="str">
        <f t="shared" ca="1" si="16"/>
        <v/>
      </c>
      <c r="K158" s="111" t="str">
        <f t="shared" ca="1" si="17"/>
        <v/>
      </c>
      <c r="L158" s="117" t="str">
        <f t="shared" ca="1" si="18"/>
        <v/>
      </c>
      <c r="M158" s="110"/>
      <c r="N158" s="116" t="str">
        <f t="shared" ca="1" si="19"/>
        <v/>
      </c>
      <c r="O158" s="111" t="str">
        <f t="shared" ca="1" si="20"/>
        <v/>
      </c>
      <c r="P158" s="126" t="str">
        <f t="shared" ca="1" si="21"/>
        <v/>
      </c>
      <c r="Q158" s="111" t="str">
        <f t="shared" ca="1" si="22"/>
        <v/>
      </c>
      <c r="R158" s="111" t="str">
        <f t="shared" ca="1" si="23"/>
        <v/>
      </c>
      <c r="S158" s="117" t="str">
        <f t="shared" ca="1" si="24"/>
        <v/>
      </c>
      <c r="T158" s="110"/>
    </row>
    <row r="159" spans="1:20" ht="14.25" customHeight="1" x14ac:dyDescent="0.25">
      <c r="A159" s="111">
        <v>172</v>
      </c>
      <c r="B159" s="109"/>
      <c r="C159" s="109"/>
      <c r="D159" s="109"/>
      <c r="E159" s="109"/>
      <c r="F159" s="110"/>
      <c r="G159" s="116" t="str">
        <f t="shared" ca="1" si="13"/>
        <v/>
      </c>
      <c r="H159" s="111" t="str">
        <f t="shared" ca="1" si="14"/>
        <v/>
      </c>
      <c r="I159" s="126" t="str">
        <f t="shared" ca="1" si="15"/>
        <v/>
      </c>
      <c r="J159" s="111" t="str">
        <f t="shared" ca="1" si="16"/>
        <v/>
      </c>
      <c r="K159" s="111" t="str">
        <f t="shared" ca="1" si="17"/>
        <v/>
      </c>
      <c r="L159" s="117" t="str">
        <f t="shared" ca="1" si="18"/>
        <v/>
      </c>
      <c r="M159" s="110"/>
      <c r="N159" s="116" t="str">
        <f t="shared" ca="1" si="19"/>
        <v/>
      </c>
      <c r="O159" s="111" t="str">
        <f t="shared" ca="1" si="20"/>
        <v/>
      </c>
      <c r="P159" s="126" t="str">
        <f t="shared" ca="1" si="21"/>
        <v/>
      </c>
      <c r="Q159" s="111" t="str">
        <f t="shared" ca="1" si="22"/>
        <v/>
      </c>
      <c r="R159" s="111" t="str">
        <f t="shared" ca="1" si="23"/>
        <v/>
      </c>
      <c r="S159" s="117" t="str">
        <f t="shared" ca="1" si="24"/>
        <v/>
      </c>
      <c r="T159" s="110"/>
    </row>
    <row r="160" spans="1:20" ht="14.25" customHeight="1" x14ac:dyDescent="0.25">
      <c r="A160" s="111">
        <v>173</v>
      </c>
      <c r="B160" s="109"/>
      <c r="C160" s="109"/>
      <c r="D160" s="109"/>
      <c r="E160" s="109"/>
      <c r="F160" s="110"/>
      <c r="G160" s="116" t="str">
        <f t="shared" ca="1" si="13"/>
        <v/>
      </c>
      <c r="H160" s="111" t="str">
        <f t="shared" ca="1" si="14"/>
        <v/>
      </c>
      <c r="I160" s="126" t="str">
        <f t="shared" ca="1" si="15"/>
        <v/>
      </c>
      <c r="J160" s="111" t="str">
        <f t="shared" ca="1" si="16"/>
        <v/>
      </c>
      <c r="K160" s="111" t="str">
        <f t="shared" ca="1" si="17"/>
        <v/>
      </c>
      <c r="L160" s="117" t="str">
        <f t="shared" ca="1" si="18"/>
        <v/>
      </c>
      <c r="M160" s="110"/>
      <c r="N160" s="116" t="str">
        <f t="shared" ca="1" si="19"/>
        <v/>
      </c>
      <c r="O160" s="111" t="str">
        <f t="shared" ca="1" si="20"/>
        <v/>
      </c>
      <c r="P160" s="126" t="str">
        <f t="shared" ca="1" si="21"/>
        <v/>
      </c>
      <c r="Q160" s="111" t="str">
        <f t="shared" ca="1" si="22"/>
        <v/>
      </c>
      <c r="R160" s="111" t="str">
        <f t="shared" ca="1" si="23"/>
        <v/>
      </c>
      <c r="S160" s="117" t="str">
        <f t="shared" ca="1" si="24"/>
        <v/>
      </c>
      <c r="T160" s="110"/>
    </row>
    <row r="161" spans="1:20" ht="14.25" customHeight="1" x14ac:dyDescent="0.25">
      <c r="A161" s="111">
        <v>174</v>
      </c>
      <c r="B161" s="109"/>
      <c r="C161" s="109"/>
      <c r="D161" s="109"/>
      <c r="E161" s="109"/>
      <c r="F161" s="110"/>
      <c r="G161" s="116" t="str">
        <f t="shared" ca="1" si="13"/>
        <v/>
      </c>
      <c r="H161" s="111" t="str">
        <f t="shared" ca="1" si="14"/>
        <v/>
      </c>
      <c r="I161" s="126" t="str">
        <f t="shared" ca="1" si="15"/>
        <v/>
      </c>
      <c r="J161" s="111" t="str">
        <f t="shared" ca="1" si="16"/>
        <v/>
      </c>
      <c r="K161" s="111" t="str">
        <f t="shared" ca="1" si="17"/>
        <v/>
      </c>
      <c r="L161" s="117" t="str">
        <f t="shared" ca="1" si="18"/>
        <v/>
      </c>
      <c r="M161" s="110"/>
      <c r="N161" s="116" t="str">
        <f t="shared" ca="1" si="19"/>
        <v/>
      </c>
      <c r="O161" s="111" t="str">
        <f t="shared" ca="1" si="20"/>
        <v/>
      </c>
      <c r="P161" s="126" t="str">
        <f t="shared" ca="1" si="21"/>
        <v/>
      </c>
      <c r="Q161" s="111" t="str">
        <f t="shared" ca="1" si="22"/>
        <v/>
      </c>
      <c r="R161" s="111" t="str">
        <f t="shared" ca="1" si="23"/>
        <v/>
      </c>
      <c r="S161" s="117" t="str">
        <f t="shared" ca="1" si="24"/>
        <v/>
      </c>
      <c r="T161" s="110"/>
    </row>
    <row r="162" spans="1:20" ht="14.25" customHeight="1" x14ac:dyDescent="0.25">
      <c r="A162" s="111">
        <v>175</v>
      </c>
      <c r="B162" s="109"/>
      <c r="C162" s="109"/>
      <c r="D162" s="109"/>
      <c r="E162" s="109"/>
      <c r="F162" s="110"/>
      <c r="G162" s="116" t="str">
        <f t="shared" ca="1" si="13"/>
        <v/>
      </c>
      <c r="H162" s="111" t="str">
        <f t="shared" ca="1" si="14"/>
        <v/>
      </c>
      <c r="I162" s="126" t="str">
        <f t="shared" ca="1" si="15"/>
        <v/>
      </c>
      <c r="J162" s="111" t="str">
        <f t="shared" ca="1" si="16"/>
        <v/>
      </c>
      <c r="K162" s="111" t="str">
        <f t="shared" ca="1" si="17"/>
        <v/>
      </c>
      <c r="L162" s="117" t="str">
        <f t="shared" ca="1" si="18"/>
        <v/>
      </c>
      <c r="M162" s="110"/>
      <c r="N162" s="116" t="str">
        <f t="shared" ca="1" si="19"/>
        <v/>
      </c>
      <c r="O162" s="111" t="str">
        <f t="shared" ca="1" si="20"/>
        <v/>
      </c>
      <c r="P162" s="126" t="str">
        <f t="shared" ca="1" si="21"/>
        <v/>
      </c>
      <c r="Q162" s="111" t="str">
        <f t="shared" ca="1" si="22"/>
        <v/>
      </c>
      <c r="R162" s="111" t="str">
        <f t="shared" ca="1" si="23"/>
        <v/>
      </c>
      <c r="S162" s="117" t="str">
        <f t="shared" ca="1" si="24"/>
        <v/>
      </c>
      <c r="T162" s="110"/>
    </row>
    <row r="163" spans="1:20" ht="14.25" customHeight="1" x14ac:dyDescent="0.25">
      <c r="A163" s="111">
        <v>176</v>
      </c>
      <c r="B163" s="109"/>
      <c r="C163" s="109"/>
      <c r="D163" s="109"/>
      <c r="E163" s="109"/>
      <c r="F163" s="110"/>
      <c r="G163" s="116" t="str">
        <f t="shared" ca="1" si="13"/>
        <v/>
      </c>
      <c r="H163" s="111" t="str">
        <f t="shared" ca="1" si="14"/>
        <v/>
      </c>
      <c r="I163" s="126" t="str">
        <f t="shared" ca="1" si="15"/>
        <v/>
      </c>
      <c r="J163" s="111" t="str">
        <f t="shared" ca="1" si="16"/>
        <v/>
      </c>
      <c r="K163" s="111" t="str">
        <f t="shared" ca="1" si="17"/>
        <v/>
      </c>
      <c r="L163" s="117" t="str">
        <f t="shared" ca="1" si="18"/>
        <v/>
      </c>
      <c r="M163" s="110"/>
      <c r="N163" s="116" t="str">
        <f t="shared" ca="1" si="19"/>
        <v/>
      </c>
      <c r="O163" s="111" t="str">
        <f t="shared" ca="1" si="20"/>
        <v/>
      </c>
      <c r="P163" s="126" t="str">
        <f t="shared" ca="1" si="21"/>
        <v/>
      </c>
      <c r="Q163" s="111" t="str">
        <f t="shared" ca="1" si="22"/>
        <v/>
      </c>
      <c r="R163" s="111" t="str">
        <f t="shared" ca="1" si="23"/>
        <v/>
      </c>
      <c r="S163" s="117" t="str">
        <f t="shared" ca="1" si="24"/>
        <v/>
      </c>
      <c r="T163" s="110"/>
    </row>
    <row r="164" spans="1:20" ht="14.25" customHeight="1" x14ac:dyDescent="0.25">
      <c r="A164" s="111">
        <v>177</v>
      </c>
      <c r="B164" s="109"/>
      <c r="C164" s="109"/>
      <c r="D164" s="109"/>
      <c r="E164" s="109"/>
      <c r="F164" s="110"/>
      <c r="G164" s="116" t="str">
        <f t="shared" ca="1" si="13"/>
        <v/>
      </c>
      <c r="H164" s="111" t="str">
        <f t="shared" ca="1" si="14"/>
        <v/>
      </c>
      <c r="I164" s="126" t="str">
        <f t="shared" ca="1" si="15"/>
        <v/>
      </c>
      <c r="J164" s="111" t="str">
        <f t="shared" ca="1" si="16"/>
        <v/>
      </c>
      <c r="K164" s="111" t="str">
        <f t="shared" ca="1" si="17"/>
        <v/>
      </c>
      <c r="L164" s="117" t="str">
        <f t="shared" ca="1" si="18"/>
        <v/>
      </c>
      <c r="M164" s="110"/>
      <c r="N164" s="116" t="str">
        <f t="shared" ca="1" si="19"/>
        <v/>
      </c>
      <c r="O164" s="111" t="str">
        <f t="shared" ca="1" si="20"/>
        <v/>
      </c>
      <c r="P164" s="126" t="str">
        <f t="shared" ca="1" si="21"/>
        <v/>
      </c>
      <c r="Q164" s="111" t="str">
        <f t="shared" ca="1" si="22"/>
        <v/>
      </c>
      <c r="R164" s="111" t="str">
        <f t="shared" ca="1" si="23"/>
        <v/>
      </c>
      <c r="S164" s="117" t="str">
        <f t="shared" ca="1" si="24"/>
        <v/>
      </c>
      <c r="T164" s="110"/>
    </row>
    <row r="165" spans="1:20" ht="14.25" customHeight="1" x14ac:dyDescent="0.25">
      <c r="A165" s="111">
        <v>178</v>
      </c>
      <c r="B165" s="109"/>
      <c r="C165" s="109"/>
      <c r="D165" s="109"/>
      <c r="E165" s="109"/>
      <c r="F165" s="110"/>
      <c r="G165" s="116" t="str">
        <f t="shared" ca="1" si="13"/>
        <v/>
      </c>
      <c r="H165" s="111" t="str">
        <f t="shared" ca="1" si="14"/>
        <v/>
      </c>
      <c r="I165" s="126" t="str">
        <f t="shared" ca="1" si="15"/>
        <v/>
      </c>
      <c r="J165" s="111" t="str">
        <f t="shared" ca="1" si="16"/>
        <v/>
      </c>
      <c r="K165" s="111" t="str">
        <f t="shared" ca="1" si="17"/>
        <v/>
      </c>
      <c r="L165" s="117" t="str">
        <f t="shared" ca="1" si="18"/>
        <v/>
      </c>
      <c r="M165" s="110"/>
      <c r="N165" s="116" t="str">
        <f t="shared" ca="1" si="19"/>
        <v/>
      </c>
      <c r="O165" s="111" t="str">
        <f t="shared" ca="1" si="20"/>
        <v/>
      </c>
      <c r="P165" s="126" t="str">
        <f t="shared" ca="1" si="21"/>
        <v/>
      </c>
      <c r="Q165" s="111" t="str">
        <f t="shared" ca="1" si="22"/>
        <v/>
      </c>
      <c r="R165" s="111" t="str">
        <f t="shared" ca="1" si="23"/>
        <v/>
      </c>
      <c r="S165" s="117" t="str">
        <f t="shared" ca="1" si="24"/>
        <v/>
      </c>
      <c r="T165" s="110"/>
    </row>
    <row r="166" spans="1:20" ht="14.25" customHeight="1" x14ac:dyDescent="0.25">
      <c r="A166" s="111">
        <v>179</v>
      </c>
      <c r="B166" s="109"/>
      <c r="C166" s="109"/>
      <c r="D166" s="109"/>
      <c r="E166" s="109"/>
      <c r="F166" s="110"/>
      <c r="G166" s="116" t="str">
        <f t="shared" ca="1" si="13"/>
        <v/>
      </c>
      <c r="H166" s="111" t="str">
        <f t="shared" ca="1" si="14"/>
        <v/>
      </c>
      <c r="I166" s="126" t="str">
        <f t="shared" ca="1" si="15"/>
        <v/>
      </c>
      <c r="J166" s="111" t="str">
        <f t="shared" ca="1" si="16"/>
        <v/>
      </c>
      <c r="K166" s="111" t="str">
        <f t="shared" ca="1" si="17"/>
        <v/>
      </c>
      <c r="L166" s="117" t="str">
        <f t="shared" ca="1" si="18"/>
        <v/>
      </c>
      <c r="M166" s="110"/>
      <c r="N166" s="116" t="str">
        <f t="shared" ca="1" si="19"/>
        <v/>
      </c>
      <c r="O166" s="111" t="str">
        <f t="shared" ca="1" si="20"/>
        <v/>
      </c>
      <c r="P166" s="126" t="str">
        <f t="shared" ca="1" si="21"/>
        <v/>
      </c>
      <c r="Q166" s="111" t="str">
        <f t="shared" ca="1" si="22"/>
        <v/>
      </c>
      <c r="R166" s="111" t="str">
        <f t="shared" ca="1" si="23"/>
        <v/>
      </c>
      <c r="S166" s="117" t="str">
        <f t="shared" ca="1" si="24"/>
        <v/>
      </c>
      <c r="T166" s="110"/>
    </row>
    <row r="167" spans="1:20" ht="14.25" customHeight="1" x14ac:dyDescent="0.25">
      <c r="A167" s="111">
        <v>180</v>
      </c>
      <c r="B167" s="109"/>
      <c r="C167" s="109"/>
      <c r="D167" s="109"/>
      <c r="E167" s="109"/>
      <c r="F167" s="110"/>
      <c r="G167" s="116" t="str">
        <f t="shared" ca="1" si="13"/>
        <v/>
      </c>
      <c r="H167" s="111" t="str">
        <f t="shared" ca="1" si="14"/>
        <v/>
      </c>
      <c r="I167" s="126" t="str">
        <f t="shared" ca="1" si="15"/>
        <v/>
      </c>
      <c r="J167" s="111" t="str">
        <f t="shared" ca="1" si="16"/>
        <v/>
      </c>
      <c r="K167" s="111" t="str">
        <f t="shared" ca="1" si="17"/>
        <v/>
      </c>
      <c r="L167" s="117" t="str">
        <f t="shared" ca="1" si="18"/>
        <v/>
      </c>
      <c r="M167" s="110"/>
      <c r="N167" s="116" t="str">
        <f t="shared" ca="1" si="19"/>
        <v/>
      </c>
      <c r="O167" s="111" t="str">
        <f t="shared" ca="1" si="20"/>
        <v/>
      </c>
      <c r="P167" s="126" t="str">
        <f t="shared" ca="1" si="21"/>
        <v/>
      </c>
      <c r="Q167" s="111" t="str">
        <f t="shared" ca="1" si="22"/>
        <v/>
      </c>
      <c r="R167" s="111" t="str">
        <f t="shared" ca="1" si="23"/>
        <v/>
      </c>
      <c r="S167" s="117" t="str">
        <f t="shared" ca="1" si="24"/>
        <v/>
      </c>
      <c r="T167" s="110"/>
    </row>
    <row r="168" spans="1:20" ht="14.25" customHeight="1" x14ac:dyDescent="0.25">
      <c r="A168" s="111">
        <v>181</v>
      </c>
      <c r="B168" s="109"/>
      <c r="C168" s="109"/>
      <c r="D168" s="109"/>
      <c r="E168" s="109"/>
      <c r="F168" s="110"/>
      <c r="G168" s="116" t="str">
        <f t="shared" ca="1" si="13"/>
        <v/>
      </c>
      <c r="H168" s="111" t="str">
        <f t="shared" ca="1" si="14"/>
        <v/>
      </c>
      <c r="I168" s="126" t="str">
        <f t="shared" ca="1" si="15"/>
        <v/>
      </c>
      <c r="J168" s="111" t="str">
        <f t="shared" ca="1" si="16"/>
        <v/>
      </c>
      <c r="K168" s="111" t="str">
        <f t="shared" ca="1" si="17"/>
        <v/>
      </c>
      <c r="L168" s="117" t="str">
        <f t="shared" ca="1" si="18"/>
        <v/>
      </c>
      <c r="M168" s="110"/>
      <c r="N168" s="116" t="str">
        <f t="shared" ca="1" si="19"/>
        <v/>
      </c>
      <c r="O168" s="111" t="str">
        <f t="shared" ca="1" si="20"/>
        <v/>
      </c>
      <c r="P168" s="126" t="str">
        <f t="shared" ca="1" si="21"/>
        <v/>
      </c>
      <c r="Q168" s="111" t="str">
        <f t="shared" ca="1" si="22"/>
        <v/>
      </c>
      <c r="R168" s="111" t="str">
        <f t="shared" ca="1" si="23"/>
        <v/>
      </c>
      <c r="S168" s="117" t="str">
        <f t="shared" ca="1" si="24"/>
        <v/>
      </c>
      <c r="T168" s="110"/>
    </row>
    <row r="169" spans="1:20" ht="14.25" customHeight="1" x14ac:dyDescent="0.25">
      <c r="A169" s="111">
        <v>182</v>
      </c>
      <c r="B169" s="109"/>
      <c r="C169" s="109"/>
      <c r="D169" s="109"/>
      <c r="E169" s="109"/>
      <c r="F169" s="110"/>
      <c r="G169" s="116" t="str">
        <f t="shared" ca="1" si="13"/>
        <v/>
      </c>
      <c r="H169" s="111" t="str">
        <f t="shared" ca="1" si="14"/>
        <v/>
      </c>
      <c r="I169" s="126" t="str">
        <f t="shared" ca="1" si="15"/>
        <v/>
      </c>
      <c r="J169" s="111" t="str">
        <f t="shared" ca="1" si="16"/>
        <v/>
      </c>
      <c r="K169" s="111" t="str">
        <f t="shared" ca="1" si="17"/>
        <v/>
      </c>
      <c r="L169" s="117" t="str">
        <f t="shared" ca="1" si="18"/>
        <v/>
      </c>
      <c r="M169" s="110"/>
      <c r="N169" s="116" t="str">
        <f t="shared" ca="1" si="19"/>
        <v/>
      </c>
      <c r="O169" s="111" t="str">
        <f t="shared" ca="1" si="20"/>
        <v/>
      </c>
      <c r="P169" s="126" t="str">
        <f t="shared" ca="1" si="21"/>
        <v/>
      </c>
      <c r="Q169" s="111" t="str">
        <f t="shared" ca="1" si="22"/>
        <v/>
      </c>
      <c r="R169" s="111" t="str">
        <f t="shared" ca="1" si="23"/>
        <v/>
      </c>
      <c r="S169" s="117" t="str">
        <f t="shared" ca="1" si="24"/>
        <v/>
      </c>
      <c r="T169" s="110"/>
    </row>
    <row r="170" spans="1:20" ht="14.25" customHeight="1" x14ac:dyDescent="0.25">
      <c r="A170" s="111">
        <v>183</v>
      </c>
      <c r="B170" s="109"/>
      <c r="C170" s="109"/>
      <c r="D170" s="109"/>
      <c r="E170" s="109"/>
      <c r="F170" s="110"/>
      <c r="G170" s="116" t="str">
        <f t="shared" ca="1" si="13"/>
        <v/>
      </c>
      <c r="H170" s="111" t="str">
        <f t="shared" ca="1" si="14"/>
        <v/>
      </c>
      <c r="I170" s="126" t="str">
        <f t="shared" ca="1" si="15"/>
        <v/>
      </c>
      <c r="J170" s="111" t="str">
        <f t="shared" ca="1" si="16"/>
        <v/>
      </c>
      <c r="K170" s="111" t="str">
        <f t="shared" ca="1" si="17"/>
        <v/>
      </c>
      <c r="L170" s="117" t="str">
        <f t="shared" ca="1" si="18"/>
        <v/>
      </c>
      <c r="M170" s="110"/>
      <c r="N170" s="116" t="str">
        <f t="shared" ca="1" si="19"/>
        <v/>
      </c>
      <c r="O170" s="111" t="str">
        <f t="shared" ca="1" si="20"/>
        <v/>
      </c>
      <c r="P170" s="126" t="str">
        <f t="shared" ca="1" si="21"/>
        <v/>
      </c>
      <c r="Q170" s="111" t="str">
        <f t="shared" ca="1" si="22"/>
        <v/>
      </c>
      <c r="R170" s="111" t="str">
        <f t="shared" ca="1" si="23"/>
        <v/>
      </c>
      <c r="S170" s="117" t="str">
        <f t="shared" ca="1" si="24"/>
        <v/>
      </c>
      <c r="T170" s="110"/>
    </row>
    <row r="171" spans="1:20" ht="14.25" customHeight="1" x14ac:dyDescent="0.25">
      <c r="A171" s="111">
        <v>184</v>
      </c>
      <c r="B171" s="109"/>
      <c r="C171" s="109"/>
      <c r="D171" s="109"/>
      <c r="E171" s="109"/>
      <c r="F171" s="110"/>
      <c r="G171" s="116" t="str">
        <f t="shared" ca="1" si="13"/>
        <v/>
      </c>
      <c r="H171" s="111" t="str">
        <f t="shared" ca="1" si="14"/>
        <v/>
      </c>
      <c r="I171" s="126" t="str">
        <f t="shared" ca="1" si="15"/>
        <v/>
      </c>
      <c r="J171" s="111" t="str">
        <f t="shared" ca="1" si="16"/>
        <v/>
      </c>
      <c r="K171" s="111" t="str">
        <f t="shared" ca="1" si="17"/>
        <v/>
      </c>
      <c r="L171" s="117" t="str">
        <f t="shared" ca="1" si="18"/>
        <v/>
      </c>
      <c r="M171" s="110"/>
      <c r="N171" s="116" t="str">
        <f t="shared" ca="1" si="19"/>
        <v/>
      </c>
      <c r="O171" s="111" t="str">
        <f t="shared" ca="1" si="20"/>
        <v/>
      </c>
      <c r="P171" s="126" t="str">
        <f t="shared" ca="1" si="21"/>
        <v/>
      </c>
      <c r="Q171" s="111" t="str">
        <f t="shared" ca="1" si="22"/>
        <v/>
      </c>
      <c r="R171" s="111" t="str">
        <f t="shared" ca="1" si="23"/>
        <v/>
      </c>
      <c r="S171" s="117" t="str">
        <f t="shared" ca="1" si="24"/>
        <v/>
      </c>
      <c r="T171" s="110"/>
    </row>
    <row r="172" spans="1:20" ht="14.25" customHeight="1" x14ac:dyDescent="0.25">
      <c r="A172" s="111">
        <v>185</v>
      </c>
      <c r="B172" s="109"/>
      <c r="C172" s="109"/>
      <c r="D172" s="109"/>
      <c r="E172" s="109"/>
      <c r="F172" s="110"/>
      <c r="G172" s="116" t="str">
        <f t="shared" ca="1" si="13"/>
        <v/>
      </c>
      <c r="H172" s="111" t="str">
        <f t="shared" ca="1" si="14"/>
        <v/>
      </c>
      <c r="I172" s="126" t="str">
        <f t="shared" ca="1" si="15"/>
        <v/>
      </c>
      <c r="J172" s="111" t="str">
        <f t="shared" ca="1" si="16"/>
        <v/>
      </c>
      <c r="K172" s="111" t="str">
        <f t="shared" ca="1" si="17"/>
        <v/>
      </c>
      <c r="L172" s="117" t="str">
        <f t="shared" ca="1" si="18"/>
        <v/>
      </c>
      <c r="M172" s="110"/>
      <c r="N172" s="116" t="str">
        <f t="shared" ca="1" si="19"/>
        <v/>
      </c>
      <c r="O172" s="111" t="str">
        <f t="shared" ca="1" si="20"/>
        <v/>
      </c>
      <c r="P172" s="126" t="str">
        <f t="shared" ca="1" si="21"/>
        <v/>
      </c>
      <c r="Q172" s="111" t="str">
        <f t="shared" ca="1" si="22"/>
        <v/>
      </c>
      <c r="R172" s="111" t="str">
        <f t="shared" ca="1" si="23"/>
        <v/>
      </c>
      <c r="S172" s="117" t="str">
        <f t="shared" ca="1" si="24"/>
        <v/>
      </c>
      <c r="T172" s="110"/>
    </row>
    <row r="173" spans="1:20" ht="14.25" customHeight="1" x14ac:dyDescent="0.25">
      <c r="A173" s="111">
        <v>186</v>
      </c>
      <c r="B173" s="109"/>
      <c r="C173" s="109"/>
      <c r="D173" s="109"/>
      <c r="E173" s="109"/>
      <c r="F173" s="110"/>
      <c r="G173" s="116" t="str">
        <f t="shared" ca="1" si="13"/>
        <v/>
      </c>
      <c r="H173" s="111" t="str">
        <f t="shared" ca="1" si="14"/>
        <v/>
      </c>
      <c r="I173" s="126" t="str">
        <f t="shared" ca="1" si="15"/>
        <v/>
      </c>
      <c r="J173" s="111" t="str">
        <f t="shared" ca="1" si="16"/>
        <v/>
      </c>
      <c r="K173" s="111" t="str">
        <f t="shared" ca="1" si="17"/>
        <v/>
      </c>
      <c r="L173" s="117" t="str">
        <f t="shared" ca="1" si="18"/>
        <v/>
      </c>
      <c r="M173" s="110"/>
      <c r="N173" s="116" t="str">
        <f t="shared" ca="1" si="19"/>
        <v/>
      </c>
      <c r="O173" s="111" t="str">
        <f t="shared" ca="1" si="20"/>
        <v/>
      </c>
      <c r="P173" s="126" t="str">
        <f t="shared" ca="1" si="21"/>
        <v/>
      </c>
      <c r="Q173" s="111" t="str">
        <f t="shared" ca="1" si="22"/>
        <v/>
      </c>
      <c r="R173" s="111" t="str">
        <f t="shared" ca="1" si="23"/>
        <v/>
      </c>
      <c r="S173" s="117" t="str">
        <f t="shared" ca="1" si="24"/>
        <v/>
      </c>
      <c r="T173" s="110"/>
    </row>
    <row r="174" spans="1:20" ht="14.25" customHeight="1" x14ac:dyDescent="0.25">
      <c r="A174" s="111">
        <v>187</v>
      </c>
      <c r="B174" s="109"/>
      <c r="C174" s="109"/>
      <c r="D174" s="109"/>
      <c r="E174" s="109"/>
      <c r="F174" s="110"/>
      <c r="G174" s="116" t="str">
        <f t="shared" ca="1" si="13"/>
        <v/>
      </c>
      <c r="H174" s="111" t="str">
        <f t="shared" ca="1" si="14"/>
        <v/>
      </c>
      <c r="I174" s="126" t="str">
        <f t="shared" ca="1" si="15"/>
        <v/>
      </c>
      <c r="J174" s="111" t="str">
        <f t="shared" ca="1" si="16"/>
        <v/>
      </c>
      <c r="K174" s="111" t="str">
        <f t="shared" ca="1" si="17"/>
        <v/>
      </c>
      <c r="L174" s="117" t="str">
        <f t="shared" ca="1" si="18"/>
        <v/>
      </c>
      <c r="M174" s="110"/>
      <c r="N174" s="116" t="str">
        <f t="shared" ca="1" si="19"/>
        <v/>
      </c>
      <c r="O174" s="111" t="str">
        <f t="shared" ca="1" si="20"/>
        <v/>
      </c>
      <c r="P174" s="126" t="str">
        <f t="shared" ca="1" si="21"/>
        <v/>
      </c>
      <c r="Q174" s="111" t="str">
        <f t="shared" ca="1" si="22"/>
        <v/>
      </c>
      <c r="R174" s="111" t="str">
        <f t="shared" ca="1" si="23"/>
        <v/>
      </c>
      <c r="S174" s="117" t="str">
        <f t="shared" ca="1" si="24"/>
        <v/>
      </c>
      <c r="T174" s="110"/>
    </row>
    <row r="175" spans="1:20" ht="14.25" customHeight="1" x14ac:dyDescent="0.25">
      <c r="A175" s="111">
        <v>188</v>
      </c>
      <c r="B175" s="109"/>
      <c r="C175" s="109"/>
      <c r="D175" s="109"/>
      <c r="E175" s="109"/>
      <c r="F175" s="110"/>
      <c r="G175" s="116" t="str">
        <f t="shared" ca="1" si="13"/>
        <v/>
      </c>
      <c r="H175" s="111" t="str">
        <f t="shared" ca="1" si="14"/>
        <v/>
      </c>
      <c r="I175" s="126" t="str">
        <f t="shared" ca="1" si="15"/>
        <v/>
      </c>
      <c r="J175" s="111" t="str">
        <f t="shared" ca="1" si="16"/>
        <v/>
      </c>
      <c r="K175" s="111" t="str">
        <f t="shared" ca="1" si="17"/>
        <v/>
      </c>
      <c r="L175" s="117" t="str">
        <f t="shared" ca="1" si="18"/>
        <v/>
      </c>
      <c r="M175" s="110"/>
      <c r="N175" s="116" t="str">
        <f t="shared" ca="1" si="19"/>
        <v/>
      </c>
      <c r="O175" s="111" t="str">
        <f t="shared" ca="1" si="20"/>
        <v/>
      </c>
      <c r="P175" s="126" t="str">
        <f t="shared" ca="1" si="21"/>
        <v/>
      </c>
      <c r="Q175" s="111" t="str">
        <f t="shared" ca="1" si="22"/>
        <v/>
      </c>
      <c r="R175" s="111" t="str">
        <f t="shared" ca="1" si="23"/>
        <v/>
      </c>
      <c r="S175" s="117" t="str">
        <f t="shared" ca="1" si="24"/>
        <v/>
      </c>
      <c r="T175" s="110"/>
    </row>
    <row r="176" spans="1:20" ht="14.25" customHeight="1" x14ac:dyDescent="0.25">
      <c r="A176" s="111">
        <v>189</v>
      </c>
      <c r="B176" s="109"/>
      <c r="C176" s="109"/>
      <c r="D176" s="109"/>
      <c r="E176" s="109"/>
      <c r="F176" s="110"/>
      <c r="G176" s="116" t="str">
        <f t="shared" ca="1" si="13"/>
        <v/>
      </c>
      <c r="H176" s="111" t="str">
        <f t="shared" ca="1" si="14"/>
        <v/>
      </c>
      <c r="I176" s="126" t="str">
        <f t="shared" ca="1" si="15"/>
        <v/>
      </c>
      <c r="J176" s="111" t="str">
        <f t="shared" ca="1" si="16"/>
        <v/>
      </c>
      <c r="K176" s="111" t="str">
        <f t="shared" ca="1" si="17"/>
        <v/>
      </c>
      <c r="L176" s="117" t="str">
        <f t="shared" ca="1" si="18"/>
        <v/>
      </c>
      <c r="M176" s="110"/>
      <c r="N176" s="116" t="str">
        <f t="shared" ca="1" si="19"/>
        <v/>
      </c>
      <c r="O176" s="111" t="str">
        <f t="shared" ca="1" si="20"/>
        <v/>
      </c>
      <c r="P176" s="126" t="str">
        <f t="shared" ca="1" si="21"/>
        <v/>
      </c>
      <c r="Q176" s="111" t="str">
        <f t="shared" ca="1" si="22"/>
        <v/>
      </c>
      <c r="R176" s="111" t="str">
        <f t="shared" ca="1" si="23"/>
        <v/>
      </c>
      <c r="S176" s="117" t="str">
        <f t="shared" ca="1" si="24"/>
        <v/>
      </c>
      <c r="T176" s="110"/>
    </row>
    <row r="177" spans="1:20" ht="14.25" customHeight="1" x14ac:dyDescent="0.25">
      <c r="A177" s="111">
        <v>190</v>
      </c>
      <c r="B177" s="109"/>
      <c r="C177" s="109"/>
      <c r="D177" s="109"/>
      <c r="E177" s="109"/>
      <c r="F177" s="110"/>
      <c r="G177" s="116" t="str">
        <f t="shared" ca="1" si="13"/>
        <v/>
      </c>
      <c r="H177" s="111" t="str">
        <f t="shared" ca="1" si="14"/>
        <v/>
      </c>
      <c r="I177" s="126" t="str">
        <f t="shared" ca="1" si="15"/>
        <v/>
      </c>
      <c r="J177" s="111" t="str">
        <f t="shared" ca="1" si="16"/>
        <v/>
      </c>
      <c r="K177" s="111" t="str">
        <f t="shared" ca="1" si="17"/>
        <v/>
      </c>
      <c r="L177" s="117" t="str">
        <f t="shared" ca="1" si="18"/>
        <v/>
      </c>
      <c r="M177" s="110"/>
      <c r="N177" s="116" t="str">
        <f t="shared" ca="1" si="19"/>
        <v/>
      </c>
      <c r="O177" s="111" t="str">
        <f t="shared" ca="1" si="20"/>
        <v/>
      </c>
      <c r="P177" s="126" t="str">
        <f t="shared" ca="1" si="21"/>
        <v/>
      </c>
      <c r="Q177" s="111" t="str">
        <f t="shared" ca="1" si="22"/>
        <v/>
      </c>
      <c r="R177" s="111" t="str">
        <f t="shared" ca="1" si="23"/>
        <v/>
      </c>
      <c r="S177" s="117" t="str">
        <f t="shared" ca="1" si="24"/>
        <v/>
      </c>
      <c r="T177" s="110"/>
    </row>
    <row r="178" spans="1:20" ht="14.25" customHeight="1" x14ac:dyDescent="0.25">
      <c r="A178" s="111">
        <v>191</v>
      </c>
      <c r="B178" s="109"/>
      <c r="C178" s="109"/>
      <c r="D178" s="109"/>
      <c r="E178" s="109"/>
      <c r="F178" s="110"/>
      <c r="G178" s="116" t="str">
        <f t="shared" ca="1" si="13"/>
        <v/>
      </c>
      <c r="H178" s="111" t="str">
        <f t="shared" ca="1" si="14"/>
        <v/>
      </c>
      <c r="I178" s="126" t="str">
        <f t="shared" ca="1" si="15"/>
        <v/>
      </c>
      <c r="J178" s="111" t="str">
        <f t="shared" ca="1" si="16"/>
        <v/>
      </c>
      <c r="K178" s="111" t="str">
        <f t="shared" ca="1" si="17"/>
        <v/>
      </c>
      <c r="L178" s="117" t="str">
        <f t="shared" ca="1" si="18"/>
        <v/>
      </c>
      <c r="M178" s="110"/>
      <c r="N178" s="116" t="str">
        <f t="shared" ca="1" si="19"/>
        <v/>
      </c>
      <c r="O178" s="111" t="str">
        <f t="shared" ca="1" si="20"/>
        <v/>
      </c>
      <c r="P178" s="126" t="str">
        <f t="shared" ca="1" si="21"/>
        <v/>
      </c>
      <c r="Q178" s="111" t="str">
        <f t="shared" ca="1" si="22"/>
        <v/>
      </c>
      <c r="R178" s="111" t="str">
        <f t="shared" ca="1" si="23"/>
        <v/>
      </c>
      <c r="S178" s="117" t="str">
        <f t="shared" ca="1" si="24"/>
        <v/>
      </c>
      <c r="T178" s="110"/>
    </row>
    <row r="179" spans="1:20" ht="14.25" customHeight="1" x14ac:dyDescent="0.25">
      <c r="A179" s="111">
        <v>192</v>
      </c>
      <c r="B179" s="109"/>
      <c r="C179" s="109"/>
      <c r="D179" s="109"/>
      <c r="E179" s="109"/>
      <c r="F179" s="110"/>
      <c r="G179" s="116" t="str">
        <f t="shared" ca="1" si="13"/>
        <v/>
      </c>
      <c r="H179" s="111" t="str">
        <f t="shared" ca="1" si="14"/>
        <v/>
      </c>
      <c r="I179" s="126" t="str">
        <f t="shared" ca="1" si="15"/>
        <v/>
      </c>
      <c r="J179" s="111" t="str">
        <f t="shared" ca="1" si="16"/>
        <v/>
      </c>
      <c r="K179" s="111" t="str">
        <f t="shared" ca="1" si="17"/>
        <v/>
      </c>
      <c r="L179" s="117" t="str">
        <f t="shared" ca="1" si="18"/>
        <v/>
      </c>
      <c r="M179" s="110"/>
      <c r="N179" s="116" t="str">
        <f t="shared" ca="1" si="19"/>
        <v/>
      </c>
      <c r="O179" s="111" t="str">
        <f t="shared" ca="1" si="20"/>
        <v/>
      </c>
      <c r="P179" s="126" t="str">
        <f t="shared" ca="1" si="21"/>
        <v/>
      </c>
      <c r="Q179" s="111" t="str">
        <f t="shared" ca="1" si="22"/>
        <v/>
      </c>
      <c r="R179" s="111" t="str">
        <f t="shared" ca="1" si="23"/>
        <v/>
      </c>
      <c r="S179" s="117" t="str">
        <f t="shared" ca="1" si="24"/>
        <v/>
      </c>
      <c r="T179" s="110"/>
    </row>
    <row r="180" spans="1:20" ht="14.25" customHeight="1" x14ac:dyDescent="0.25">
      <c r="A180" s="111">
        <v>193</v>
      </c>
      <c r="B180" s="109"/>
      <c r="C180" s="109"/>
      <c r="D180" s="109"/>
      <c r="E180" s="109"/>
      <c r="F180" s="110"/>
      <c r="G180" s="116" t="str">
        <f t="shared" ca="1" si="13"/>
        <v/>
      </c>
      <c r="H180" s="111" t="str">
        <f t="shared" ca="1" si="14"/>
        <v/>
      </c>
      <c r="I180" s="126" t="str">
        <f t="shared" ca="1" si="15"/>
        <v/>
      </c>
      <c r="J180" s="111" t="str">
        <f t="shared" ca="1" si="16"/>
        <v/>
      </c>
      <c r="K180" s="111" t="str">
        <f t="shared" ca="1" si="17"/>
        <v/>
      </c>
      <c r="L180" s="117" t="str">
        <f t="shared" ca="1" si="18"/>
        <v/>
      </c>
      <c r="M180" s="110"/>
      <c r="N180" s="116" t="str">
        <f t="shared" ca="1" si="19"/>
        <v/>
      </c>
      <c r="O180" s="111" t="str">
        <f t="shared" ca="1" si="20"/>
        <v/>
      </c>
      <c r="P180" s="126" t="str">
        <f t="shared" ca="1" si="21"/>
        <v/>
      </c>
      <c r="Q180" s="111" t="str">
        <f t="shared" ca="1" si="22"/>
        <v/>
      </c>
      <c r="R180" s="111" t="str">
        <f t="shared" ca="1" si="23"/>
        <v/>
      </c>
      <c r="S180" s="117" t="str">
        <f t="shared" ca="1" si="24"/>
        <v/>
      </c>
      <c r="T180" s="110"/>
    </row>
    <row r="181" spans="1:20" ht="14.25" customHeight="1" x14ac:dyDescent="0.25">
      <c r="A181" s="111">
        <v>194</v>
      </c>
      <c r="B181" s="109"/>
      <c r="C181" s="109"/>
      <c r="D181" s="109"/>
      <c r="E181" s="109"/>
      <c r="F181" s="110"/>
      <c r="G181" s="116" t="str">
        <f t="shared" ca="1" si="13"/>
        <v/>
      </c>
      <c r="H181" s="111" t="str">
        <f t="shared" ca="1" si="14"/>
        <v/>
      </c>
      <c r="I181" s="126" t="str">
        <f t="shared" ca="1" si="15"/>
        <v/>
      </c>
      <c r="J181" s="111" t="str">
        <f t="shared" ca="1" si="16"/>
        <v/>
      </c>
      <c r="K181" s="111" t="str">
        <f t="shared" ca="1" si="17"/>
        <v/>
      </c>
      <c r="L181" s="117" t="str">
        <f t="shared" ca="1" si="18"/>
        <v/>
      </c>
      <c r="M181" s="110"/>
      <c r="N181" s="116" t="str">
        <f t="shared" ca="1" si="19"/>
        <v/>
      </c>
      <c r="O181" s="111" t="str">
        <f t="shared" ca="1" si="20"/>
        <v/>
      </c>
      <c r="P181" s="126" t="str">
        <f t="shared" ca="1" si="21"/>
        <v/>
      </c>
      <c r="Q181" s="111" t="str">
        <f t="shared" ca="1" si="22"/>
        <v/>
      </c>
      <c r="R181" s="111" t="str">
        <f t="shared" ca="1" si="23"/>
        <v/>
      </c>
      <c r="S181" s="117" t="str">
        <f t="shared" ca="1" si="24"/>
        <v/>
      </c>
      <c r="T181" s="110"/>
    </row>
    <row r="182" spans="1:20" ht="14.25" customHeight="1" x14ac:dyDescent="0.25">
      <c r="A182" s="111">
        <v>195</v>
      </c>
      <c r="B182" s="109"/>
      <c r="C182" s="109"/>
      <c r="D182" s="109"/>
      <c r="E182" s="109"/>
      <c r="F182" s="110"/>
      <c r="G182" s="116" t="str">
        <f t="shared" ca="1" si="13"/>
        <v/>
      </c>
      <c r="H182" s="111" t="str">
        <f t="shared" ca="1" si="14"/>
        <v/>
      </c>
      <c r="I182" s="126" t="str">
        <f t="shared" ca="1" si="15"/>
        <v/>
      </c>
      <c r="J182" s="111" t="str">
        <f t="shared" ca="1" si="16"/>
        <v/>
      </c>
      <c r="K182" s="111" t="str">
        <f t="shared" ca="1" si="17"/>
        <v/>
      </c>
      <c r="L182" s="117" t="str">
        <f t="shared" ca="1" si="18"/>
        <v/>
      </c>
      <c r="M182" s="110"/>
      <c r="N182" s="116" t="str">
        <f t="shared" ca="1" si="19"/>
        <v/>
      </c>
      <c r="O182" s="111" t="str">
        <f t="shared" ca="1" si="20"/>
        <v/>
      </c>
      <c r="P182" s="126" t="str">
        <f t="shared" ca="1" si="21"/>
        <v/>
      </c>
      <c r="Q182" s="111" t="str">
        <f t="shared" ca="1" si="22"/>
        <v/>
      </c>
      <c r="R182" s="111" t="str">
        <f t="shared" ca="1" si="23"/>
        <v/>
      </c>
      <c r="S182" s="117" t="str">
        <f t="shared" ca="1" si="24"/>
        <v/>
      </c>
      <c r="T182" s="110"/>
    </row>
    <row r="183" spans="1:20" ht="14.25" customHeight="1" x14ac:dyDescent="0.25">
      <c r="A183" s="111">
        <v>196</v>
      </c>
      <c r="B183" s="109"/>
      <c r="C183" s="109"/>
      <c r="D183" s="109"/>
      <c r="E183" s="109"/>
      <c r="F183" s="110"/>
      <c r="G183" s="116" t="str">
        <f t="shared" ca="1" si="13"/>
        <v/>
      </c>
      <c r="H183" s="111" t="str">
        <f t="shared" ca="1" si="14"/>
        <v/>
      </c>
      <c r="I183" s="126" t="str">
        <f t="shared" ca="1" si="15"/>
        <v/>
      </c>
      <c r="J183" s="111" t="str">
        <f t="shared" ca="1" si="16"/>
        <v/>
      </c>
      <c r="K183" s="111" t="str">
        <f t="shared" ca="1" si="17"/>
        <v/>
      </c>
      <c r="L183" s="117" t="str">
        <f t="shared" ca="1" si="18"/>
        <v/>
      </c>
      <c r="M183" s="110"/>
      <c r="N183" s="116" t="str">
        <f t="shared" ca="1" si="19"/>
        <v/>
      </c>
      <c r="O183" s="111" t="str">
        <f t="shared" ca="1" si="20"/>
        <v/>
      </c>
      <c r="P183" s="126" t="str">
        <f t="shared" ca="1" si="21"/>
        <v/>
      </c>
      <c r="Q183" s="111" t="str">
        <f t="shared" ca="1" si="22"/>
        <v/>
      </c>
      <c r="R183" s="111" t="str">
        <f t="shared" ca="1" si="23"/>
        <v/>
      </c>
      <c r="S183" s="117" t="str">
        <f t="shared" ca="1" si="24"/>
        <v/>
      </c>
      <c r="T183" s="110"/>
    </row>
    <row r="184" spans="1:20" ht="14.25" customHeight="1" x14ac:dyDescent="0.25">
      <c r="A184" s="111">
        <v>197</v>
      </c>
      <c r="B184" s="109"/>
      <c r="C184" s="109"/>
      <c r="D184" s="109"/>
      <c r="E184" s="109"/>
      <c r="F184" s="110"/>
      <c r="G184" s="116" t="str">
        <f t="shared" ca="1" si="13"/>
        <v/>
      </c>
      <c r="H184" s="111" t="str">
        <f t="shared" ca="1" si="14"/>
        <v/>
      </c>
      <c r="I184" s="126" t="str">
        <f t="shared" ca="1" si="15"/>
        <v/>
      </c>
      <c r="J184" s="111" t="str">
        <f t="shared" ca="1" si="16"/>
        <v/>
      </c>
      <c r="K184" s="111" t="str">
        <f t="shared" ca="1" si="17"/>
        <v/>
      </c>
      <c r="L184" s="117" t="str">
        <f t="shared" ca="1" si="18"/>
        <v/>
      </c>
      <c r="M184" s="110"/>
      <c r="N184" s="116" t="str">
        <f t="shared" ca="1" si="19"/>
        <v/>
      </c>
      <c r="O184" s="111" t="str">
        <f t="shared" ca="1" si="20"/>
        <v/>
      </c>
      <c r="P184" s="126" t="str">
        <f t="shared" ca="1" si="21"/>
        <v/>
      </c>
      <c r="Q184" s="111" t="str">
        <f t="shared" ca="1" si="22"/>
        <v/>
      </c>
      <c r="R184" s="111" t="str">
        <f t="shared" ca="1" si="23"/>
        <v/>
      </c>
      <c r="S184" s="117" t="str">
        <f t="shared" ca="1" si="24"/>
        <v/>
      </c>
      <c r="T184" s="110"/>
    </row>
    <row r="185" spans="1:20" ht="14.25" customHeight="1" x14ac:dyDescent="0.25">
      <c r="A185" s="111">
        <v>198</v>
      </c>
      <c r="B185" s="109"/>
      <c r="C185" s="109"/>
      <c r="D185" s="109"/>
      <c r="E185" s="109"/>
      <c r="F185" s="110"/>
      <c r="G185" s="116" t="str">
        <f t="shared" ca="1" si="13"/>
        <v/>
      </c>
      <c r="H185" s="111" t="str">
        <f t="shared" ca="1" si="14"/>
        <v/>
      </c>
      <c r="I185" s="126" t="str">
        <f t="shared" ca="1" si="15"/>
        <v/>
      </c>
      <c r="J185" s="111" t="str">
        <f t="shared" ca="1" si="16"/>
        <v/>
      </c>
      <c r="K185" s="111" t="str">
        <f t="shared" ca="1" si="17"/>
        <v/>
      </c>
      <c r="L185" s="117" t="str">
        <f t="shared" ca="1" si="18"/>
        <v/>
      </c>
      <c r="M185" s="110"/>
      <c r="N185" s="116" t="str">
        <f t="shared" ca="1" si="19"/>
        <v/>
      </c>
      <c r="O185" s="111" t="str">
        <f t="shared" ca="1" si="20"/>
        <v/>
      </c>
      <c r="P185" s="126" t="str">
        <f t="shared" ca="1" si="21"/>
        <v/>
      </c>
      <c r="Q185" s="111" t="str">
        <f t="shared" ca="1" si="22"/>
        <v/>
      </c>
      <c r="R185" s="111" t="str">
        <f t="shared" ca="1" si="23"/>
        <v/>
      </c>
      <c r="S185" s="117" t="str">
        <f t="shared" ca="1" si="24"/>
        <v/>
      </c>
      <c r="T185" s="110"/>
    </row>
    <row r="186" spans="1:20" ht="14.25" customHeight="1" x14ac:dyDescent="0.25">
      <c r="A186" s="111">
        <v>199</v>
      </c>
      <c r="B186" s="109"/>
      <c r="C186" s="109"/>
      <c r="D186" s="109"/>
      <c r="E186" s="109"/>
      <c r="F186" s="110"/>
      <c r="G186" s="116" t="str">
        <f t="shared" ca="1" si="13"/>
        <v/>
      </c>
      <c r="H186" s="111" t="str">
        <f t="shared" ca="1" si="14"/>
        <v/>
      </c>
      <c r="I186" s="126" t="str">
        <f t="shared" ca="1" si="15"/>
        <v/>
      </c>
      <c r="J186" s="111" t="str">
        <f t="shared" ca="1" si="16"/>
        <v/>
      </c>
      <c r="K186" s="111" t="str">
        <f t="shared" ca="1" si="17"/>
        <v/>
      </c>
      <c r="L186" s="117" t="str">
        <f t="shared" ca="1" si="18"/>
        <v/>
      </c>
      <c r="M186" s="110"/>
      <c r="N186" s="116" t="str">
        <f t="shared" ca="1" si="19"/>
        <v/>
      </c>
      <c r="O186" s="111" t="str">
        <f t="shared" ca="1" si="20"/>
        <v/>
      </c>
      <c r="P186" s="126" t="str">
        <f t="shared" ca="1" si="21"/>
        <v/>
      </c>
      <c r="Q186" s="111" t="str">
        <f t="shared" ca="1" si="22"/>
        <v/>
      </c>
      <c r="R186" s="111" t="str">
        <f t="shared" ca="1" si="23"/>
        <v/>
      </c>
      <c r="S186" s="117" t="str">
        <f t="shared" ca="1" si="24"/>
        <v/>
      </c>
      <c r="T186" s="110"/>
    </row>
    <row r="187" spans="1:20" ht="14.25" customHeight="1" x14ac:dyDescent="0.25">
      <c r="A187" s="111">
        <v>200</v>
      </c>
      <c r="B187" s="109"/>
      <c r="C187" s="109"/>
      <c r="D187" s="109"/>
      <c r="E187" s="109"/>
      <c r="F187" s="110"/>
      <c r="G187" s="116" t="str">
        <f t="shared" ca="1" si="13"/>
        <v/>
      </c>
      <c r="H187" s="111" t="str">
        <f t="shared" ca="1" si="14"/>
        <v/>
      </c>
      <c r="I187" s="126" t="str">
        <f t="shared" ca="1" si="15"/>
        <v/>
      </c>
      <c r="J187" s="111" t="str">
        <f t="shared" ca="1" si="16"/>
        <v/>
      </c>
      <c r="K187" s="111" t="str">
        <f t="shared" ca="1" si="17"/>
        <v/>
      </c>
      <c r="L187" s="117" t="str">
        <f t="shared" ca="1" si="18"/>
        <v/>
      </c>
      <c r="M187" s="110"/>
      <c r="N187" s="116" t="str">
        <f t="shared" ca="1" si="19"/>
        <v/>
      </c>
      <c r="O187" s="111" t="str">
        <f t="shared" ca="1" si="20"/>
        <v/>
      </c>
      <c r="P187" s="126" t="str">
        <f t="shared" ca="1" si="21"/>
        <v/>
      </c>
      <c r="Q187" s="111" t="str">
        <f t="shared" ca="1" si="22"/>
        <v/>
      </c>
      <c r="R187" s="111" t="str">
        <f t="shared" ca="1" si="23"/>
        <v/>
      </c>
      <c r="S187" s="117" t="str">
        <f t="shared" ca="1" si="24"/>
        <v/>
      </c>
      <c r="T187" s="110"/>
    </row>
    <row r="188" spans="1:20" ht="14.25" customHeight="1" x14ac:dyDescent="0.25">
      <c r="A188" s="111">
        <v>201</v>
      </c>
      <c r="B188" s="109"/>
      <c r="C188" s="109"/>
      <c r="D188" s="109"/>
      <c r="E188" s="109"/>
      <c r="F188" s="110"/>
      <c r="G188" s="116" t="str">
        <f t="shared" ca="1" si="13"/>
        <v/>
      </c>
      <c r="H188" s="111" t="str">
        <f t="shared" ca="1" si="14"/>
        <v/>
      </c>
      <c r="I188" s="126" t="str">
        <f t="shared" ca="1" si="15"/>
        <v/>
      </c>
      <c r="J188" s="111" t="str">
        <f t="shared" ca="1" si="16"/>
        <v/>
      </c>
      <c r="K188" s="111" t="str">
        <f t="shared" ca="1" si="17"/>
        <v/>
      </c>
      <c r="L188" s="117" t="str">
        <f t="shared" ca="1" si="18"/>
        <v/>
      </c>
      <c r="M188" s="110"/>
      <c r="N188" s="116" t="str">
        <f t="shared" ca="1" si="19"/>
        <v/>
      </c>
      <c r="O188" s="111" t="str">
        <f t="shared" ca="1" si="20"/>
        <v/>
      </c>
      <c r="P188" s="126" t="str">
        <f t="shared" ca="1" si="21"/>
        <v/>
      </c>
      <c r="Q188" s="111" t="str">
        <f t="shared" ca="1" si="22"/>
        <v/>
      </c>
      <c r="R188" s="111" t="str">
        <f t="shared" ca="1" si="23"/>
        <v/>
      </c>
      <c r="S188" s="117" t="str">
        <f t="shared" ca="1" si="24"/>
        <v/>
      </c>
      <c r="T188" s="110"/>
    </row>
    <row r="189" spans="1:20" ht="14.25" customHeight="1" x14ac:dyDescent="0.25">
      <c r="A189" s="111">
        <v>202</v>
      </c>
      <c r="B189" s="109"/>
      <c r="C189" s="109"/>
      <c r="D189" s="109"/>
      <c r="E189" s="109"/>
      <c r="F189" s="110"/>
      <c r="G189" s="116" t="str">
        <f t="shared" ca="1" si="13"/>
        <v/>
      </c>
      <c r="H189" s="111" t="str">
        <f t="shared" ca="1" si="14"/>
        <v/>
      </c>
      <c r="I189" s="126" t="str">
        <f t="shared" ca="1" si="15"/>
        <v/>
      </c>
      <c r="J189" s="111" t="str">
        <f t="shared" ca="1" si="16"/>
        <v/>
      </c>
      <c r="K189" s="111" t="str">
        <f t="shared" ca="1" si="17"/>
        <v/>
      </c>
      <c r="L189" s="117" t="str">
        <f t="shared" ca="1" si="18"/>
        <v/>
      </c>
      <c r="M189" s="110"/>
      <c r="N189" s="116" t="str">
        <f t="shared" ca="1" si="19"/>
        <v/>
      </c>
      <c r="O189" s="111" t="str">
        <f t="shared" ca="1" si="20"/>
        <v/>
      </c>
      <c r="P189" s="126" t="str">
        <f t="shared" ca="1" si="21"/>
        <v/>
      </c>
      <c r="Q189" s="111" t="str">
        <f t="shared" ca="1" si="22"/>
        <v/>
      </c>
      <c r="R189" s="111" t="str">
        <f t="shared" ca="1" si="23"/>
        <v/>
      </c>
      <c r="S189" s="117" t="str">
        <f t="shared" ca="1" si="24"/>
        <v/>
      </c>
      <c r="T189" s="110"/>
    </row>
    <row r="190" spans="1:20" ht="14.25" customHeight="1" x14ac:dyDescent="0.25">
      <c r="A190" s="111">
        <v>203</v>
      </c>
      <c r="B190" s="109"/>
      <c r="C190" s="109"/>
      <c r="D190" s="109"/>
      <c r="E190" s="109"/>
      <c r="F190" s="110"/>
      <c r="G190" s="116" t="str">
        <f t="shared" ca="1" si="13"/>
        <v/>
      </c>
      <c r="H190" s="111" t="str">
        <f t="shared" ca="1" si="14"/>
        <v/>
      </c>
      <c r="I190" s="126" t="str">
        <f t="shared" ca="1" si="15"/>
        <v/>
      </c>
      <c r="J190" s="111" t="str">
        <f t="shared" ca="1" si="16"/>
        <v/>
      </c>
      <c r="K190" s="111" t="str">
        <f t="shared" ca="1" si="17"/>
        <v/>
      </c>
      <c r="L190" s="117" t="str">
        <f t="shared" ca="1" si="18"/>
        <v/>
      </c>
      <c r="M190" s="110"/>
      <c r="N190" s="116" t="str">
        <f t="shared" ca="1" si="19"/>
        <v/>
      </c>
      <c r="O190" s="111" t="str">
        <f t="shared" ca="1" si="20"/>
        <v/>
      </c>
      <c r="P190" s="126" t="str">
        <f t="shared" ca="1" si="21"/>
        <v/>
      </c>
      <c r="Q190" s="111" t="str">
        <f t="shared" ca="1" si="22"/>
        <v/>
      </c>
      <c r="R190" s="111" t="str">
        <f t="shared" ca="1" si="23"/>
        <v/>
      </c>
      <c r="S190" s="117" t="str">
        <f t="shared" ca="1" si="24"/>
        <v/>
      </c>
      <c r="T190" s="110"/>
    </row>
    <row r="191" spans="1:20" ht="14.25" customHeight="1" x14ac:dyDescent="0.25">
      <c r="A191" s="111">
        <v>204</v>
      </c>
      <c r="B191" s="109"/>
      <c r="C191" s="109"/>
      <c r="D191" s="109"/>
      <c r="E191" s="109"/>
      <c r="F191" s="110"/>
      <c r="G191" s="116" t="str">
        <f t="shared" ca="1" si="13"/>
        <v/>
      </c>
      <c r="H191" s="111" t="str">
        <f t="shared" ca="1" si="14"/>
        <v/>
      </c>
      <c r="I191" s="126" t="str">
        <f t="shared" ca="1" si="15"/>
        <v/>
      </c>
      <c r="J191" s="111" t="str">
        <f t="shared" ca="1" si="16"/>
        <v/>
      </c>
      <c r="K191" s="111" t="str">
        <f t="shared" ca="1" si="17"/>
        <v/>
      </c>
      <c r="L191" s="117" t="str">
        <f t="shared" ca="1" si="18"/>
        <v/>
      </c>
      <c r="M191" s="110"/>
      <c r="N191" s="116" t="str">
        <f t="shared" ca="1" si="19"/>
        <v/>
      </c>
      <c r="O191" s="111" t="str">
        <f t="shared" ca="1" si="20"/>
        <v/>
      </c>
      <c r="P191" s="126" t="str">
        <f t="shared" ca="1" si="21"/>
        <v/>
      </c>
      <c r="Q191" s="111" t="str">
        <f t="shared" ca="1" si="22"/>
        <v/>
      </c>
      <c r="R191" s="111" t="str">
        <f t="shared" ca="1" si="23"/>
        <v/>
      </c>
      <c r="S191" s="117" t="str">
        <f t="shared" ca="1" si="24"/>
        <v/>
      </c>
      <c r="T191" s="110"/>
    </row>
    <row r="192" spans="1:20" ht="14.25" customHeight="1" x14ac:dyDescent="0.25">
      <c r="A192" s="111">
        <v>205</v>
      </c>
      <c r="B192" s="109"/>
      <c r="C192" s="109"/>
      <c r="D192" s="109"/>
      <c r="E192" s="109"/>
      <c r="F192" s="110"/>
      <c r="G192" s="116" t="str">
        <f t="shared" ca="1" si="13"/>
        <v/>
      </c>
      <c r="H192" s="111" t="str">
        <f t="shared" ca="1" si="14"/>
        <v/>
      </c>
      <c r="I192" s="126" t="str">
        <f t="shared" ca="1" si="15"/>
        <v/>
      </c>
      <c r="J192" s="111" t="str">
        <f t="shared" ca="1" si="16"/>
        <v/>
      </c>
      <c r="K192" s="111" t="str">
        <f t="shared" ca="1" si="17"/>
        <v/>
      </c>
      <c r="L192" s="117" t="str">
        <f t="shared" ca="1" si="18"/>
        <v/>
      </c>
      <c r="M192" s="110"/>
      <c r="N192" s="116" t="str">
        <f t="shared" ca="1" si="19"/>
        <v/>
      </c>
      <c r="O192" s="111" t="str">
        <f t="shared" ca="1" si="20"/>
        <v/>
      </c>
      <c r="P192" s="126" t="str">
        <f t="shared" ca="1" si="21"/>
        <v/>
      </c>
      <c r="Q192" s="111" t="str">
        <f t="shared" ca="1" si="22"/>
        <v/>
      </c>
      <c r="R192" s="111" t="str">
        <f t="shared" ca="1" si="23"/>
        <v/>
      </c>
      <c r="S192" s="117" t="str">
        <f t="shared" ca="1" si="24"/>
        <v/>
      </c>
      <c r="T192" s="110"/>
    </row>
    <row r="193" spans="1:20" ht="14.25" customHeight="1" x14ac:dyDescent="0.25">
      <c r="A193" s="111">
        <v>206</v>
      </c>
      <c r="B193" s="109"/>
      <c r="C193" s="109"/>
      <c r="D193" s="109"/>
      <c r="E193" s="109"/>
      <c r="F193" s="110"/>
      <c r="G193" s="116" t="str">
        <f t="shared" ca="1" si="13"/>
        <v/>
      </c>
      <c r="H193" s="111" t="str">
        <f t="shared" ca="1" si="14"/>
        <v/>
      </c>
      <c r="I193" s="126" t="str">
        <f t="shared" ca="1" si="15"/>
        <v/>
      </c>
      <c r="J193" s="111" t="str">
        <f t="shared" ca="1" si="16"/>
        <v/>
      </c>
      <c r="K193" s="111" t="str">
        <f t="shared" ca="1" si="17"/>
        <v/>
      </c>
      <c r="L193" s="117" t="str">
        <f t="shared" ca="1" si="18"/>
        <v/>
      </c>
      <c r="M193" s="110"/>
      <c r="N193" s="116" t="str">
        <f t="shared" ca="1" si="19"/>
        <v/>
      </c>
      <c r="O193" s="111" t="str">
        <f t="shared" ca="1" si="20"/>
        <v/>
      </c>
      <c r="P193" s="126" t="str">
        <f t="shared" ca="1" si="21"/>
        <v/>
      </c>
      <c r="Q193" s="111" t="str">
        <f t="shared" ca="1" si="22"/>
        <v/>
      </c>
      <c r="R193" s="111" t="str">
        <f t="shared" ca="1" si="23"/>
        <v/>
      </c>
      <c r="S193" s="117" t="str">
        <f t="shared" ca="1" si="24"/>
        <v/>
      </c>
      <c r="T193" s="110"/>
    </row>
    <row r="194" spans="1:20" ht="14.25" customHeight="1" x14ac:dyDescent="0.25">
      <c r="A194" s="111">
        <v>207</v>
      </c>
      <c r="B194" s="109"/>
      <c r="C194" s="109"/>
      <c r="D194" s="109"/>
      <c r="E194" s="109"/>
      <c r="F194" s="110"/>
      <c r="G194" s="116" t="str">
        <f t="shared" ca="1" si="13"/>
        <v/>
      </c>
      <c r="H194" s="111" t="str">
        <f t="shared" ca="1" si="14"/>
        <v/>
      </c>
      <c r="I194" s="126" t="str">
        <f t="shared" ca="1" si="15"/>
        <v/>
      </c>
      <c r="J194" s="111" t="str">
        <f t="shared" ca="1" si="16"/>
        <v/>
      </c>
      <c r="K194" s="111" t="str">
        <f t="shared" ca="1" si="17"/>
        <v/>
      </c>
      <c r="L194" s="117" t="str">
        <f t="shared" ca="1" si="18"/>
        <v/>
      </c>
      <c r="M194" s="110"/>
      <c r="N194" s="116" t="str">
        <f t="shared" ca="1" si="19"/>
        <v/>
      </c>
      <c r="O194" s="111" t="str">
        <f t="shared" ca="1" si="20"/>
        <v/>
      </c>
      <c r="P194" s="126" t="str">
        <f t="shared" ca="1" si="21"/>
        <v/>
      </c>
      <c r="Q194" s="111" t="str">
        <f t="shared" ca="1" si="22"/>
        <v/>
      </c>
      <c r="R194" s="111" t="str">
        <f t="shared" ca="1" si="23"/>
        <v/>
      </c>
      <c r="S194" s="117" t="str">
        <f t="shared" ca="1" si="24"/>
        <v/>
      </c>
      <c r="T194" s="110"/>
    </row>
    <row r="195" spans="1:20" ht="14.25" customHeight="1" x14ac:dyDescent="0.25">
      <c r="A195" s="111">
        <v>208</v>
      </c>
      <c r="B195" s="109"/>
      <c r="C195" s="109"/>
      <c r="D195" s="109"/>
      <c r="E195" s="109"/>
      <c r="F195" s="110"/>
      <c r="G195" s="116" t="str">
        <f t="shared" ca="1" si="13"/>
        <v/>
      </c>
      <c r="H195" s="111" t="str">
        <f t="shared" ca="1" si="14"/>
        <v/>
      </c>
      <c r="I195" s="126" t="str">
        <f t="shared" ca="1" si="15"/>
        <v/>
      </c>
      <c r="J195" s="111" t="str">
        <f t="shared" ca="1" si="16"/>
        <v/>
      </c>
      <c r="K195" s="111" t="str">
        <f t="shared" ca="1" si="17"/>
        <v/>
      </c>
      <c r="L195" s="117" t="str">
        <f t="shared" ca="1" si="18"/>
        <v/>
      </c>
      <c r="M195" s="110"/>
      <c r="N195" s="116" t="str">
        <f t="shared" ca="1" si="19"/>
        <v/>
      </c>
      <c r="O195" s="111" t="str">
        <f t="shared" ca="1" si="20"/>
        <v/>
      </c>
      <c r="P195" s="126" t="str">
        <f t="shared" ca="1" si="21"/>
        <v/>
      </c>
      <c r="Q195" s="111" t="str">
        <f t="shared" ca="1" si="22"/>
        <v/>
      </c>
      <c r="R195" s="111" t="str">
        <f t="shared" ca="1" si="23"/>
        <v/>
      </c>
      <c r="S195" s="117" t="str">
        <f t="shared" ca="1" si="24"/>
        <v/>
      </c>
      <c r="T195" s="110"/>
    </row>
    <row r="196" spans="1:20" ht="14.25" customHeight="1" x14ac:dyDescent="0.25">
      <c r="A196" s="111">
        <v>209</v>
      </c>
      <c r="B196" s="109"/>
      <c r="C196" s="109"/>
      <c r="D196" s="109"/>
      <c r="E196" s="109"/>
      <c r="F196" s="110"/>
      <c r="G196" s="116" t="str">
        <f t="shared" ca="1" si="13"/>
        <v/>
      </c>
      <c r="H196" s="111" t="str">
        <f t="shared" ca="1" si="14"/>
        <v/>
      </c>
      <c r="I196" s="126" t="str">
        <f t="shared" ca="1" si="15"/>
        <v/>
      </c>
      <c r="J196" s="111" t="str">
        <f t="shared" ca="1" si="16"/>
        <v/>
      </c>
      <c r="K196" s="111" t="str">
        <f t="shared" ca="1" si="17"/>
        <v/>
      </c>
      <c r="L196" s="117" t="str">
        <f t="shared" ca="1" si="18"/>
        <v/>
      </c>
      <c r="M196" s="110"/>
      <c r="N196" s="116" t="str">
        <f t="shared" ca="1" si="19"/>
        <v/>
      </c>
      <c r="O196" s="111" t="str">
        <f t="shared" ca="1" si="20"/>
        <v/>
      </c>
      <c r="P196" s="126" t="str">
        <f t="shared" ca="1" si="21"/>
        <v/>
      </c>
      <c r="Q196" s="111" t="str">
        <f t="shared" ca="1" si="22"/>
        <v/>
      </c>
      <c r="R196" s="111" t="str">
        <f t="shared" ca="1" si="23"/>
        <v/>
      </c>
      <c r="S196" s="117" t="str">
        <f t="shared" ca="1" si="24"/>
        <v/>
      </c>
      <c r="T196" s="110"/>
    </row>
    <row r="197" spans="1:20" ht="14.25" customHeight="1" x14ac:dyDescent="0.25">
      <c r="A197" s="111">
        <v>210</v>
      </c>
      <c r="B197" s="109"/>
      <c r="C197" s="109"/>
      <c r="D197" s="109"/>
      <c r="E197" s="109"/>
      <c r="F197" s="110"/>
      <c r="G197" s="116" t="str">
        <f t="shared" ca="1" si="13"/>
        <v/>
      </c>
      <c r="H197" s="111" t="str">
        <f t="shared" ca="1" si="14"/>
        <v/>
      </c>
      <c r="I197" s="126" t="str">
        <f t="shared" ca="1" si="15"/>
        <v/>
      </c>
      <c r="J197" s="111" t="str">
        <f t="shared" ca="1" si="16"/>
        <v/>
      </c>
      <c r="K197" s="111" t="str">
        <f t="shared" ca="1" si="17"/>
        <v/>
      </c>
      <c r="L197" s="117" t="str">
        <f t="shared" ca="1" si="18"/>
        <v/>
      </c>
      <c r="M197" s="110"/>
      <c r="N197" s="116" t="str">
        <f t="shared" ca="1" si="19"/>
        <v/>
      </c>
      <c r="O197" s="111" t="str">
        <f t="shared" ca="1" si="20"/>
        <v/>
      </c>
      <c r="P197" s="126" t="str">
        <f t="shared" ca="1" si="21"/>
        <v/>
      </c>
      <c r="Q197" s="111" t="str">
        <f t="shared" ca="1" si="22"/>
        <v/>
      </c>
      <c r="R197" s="111" t="str">
        <f t="shared" ca="1" si="23"/>
        <v/>
      </c>
      <c r="S197" s="117" t="str">
        <f t="shared" ca="1" si="24"/>
        <v/>
      </c>
      <c r="T197" s="110"/>
    </row>
    <row r="198" spans="1:20" ht="14.25" customHeight="1" x14ac:dyDescent="0.25">
      <c r="A198" s="111">
        <v>211</v>
      </c>
      <c r="B198" s="109"/>
      <c r="C198" s="109"/>
      <c r="D198" s="109"/>
      <c r="E198" s="109"/>
      <c r="F198" s="110"/>
      <c r="G198" s="116" t="str">
        <f t="shared" ca="1" si="13"/>
        <v/>
      </c>
      <c r="H198" s="111" t="str">
        <f t="shared" ca="1" si="14"/>
        <v/>
      </c>
      <c r="I198" s="126" t="str">
        <f t="shared" ca="1" si="15"/>
        <v/>
      </c>
      <c r="J198" s="111" t="str">
        <f t="shared" ca="1" si="16"/>
        <v/>
      </c>
      <c r="K198" s="111" t="str">
        <f t="shared" ca="1" si="17"/>
        <v/>
      </c>
      <c r="L198" s="117" t="str">
        <f t="shared" ca="1" si="18"/>
        <v/>
      </c>
      <c r="M198" s="110"/>
      <c r="N198" s="116" t="str">
        <f t="shared" ca="1" si="19"/>
        <v/>
      </c>
      <c r="O198" s="111" t="str">
        <f t="shared" ca="1" si="20"/>
        <v/>
      </c>
      <c r="P198" s="126" t="str">
        <f t="shared" ca="1" si="21"/>
        <v/>
      </c>
      <c r="Q198" s="111" t="str">
        <f t="shared" ca="1" si="22"/>
        <v/>
      </c>
      <c r="R198" s="111" t="str">
        <f t="shared" ca="1" si="23"/>
        <v/>
      </c>
      <c r="S198" s="117" t="str">
        <f t="shared" ca="1" si="24"/>
        <v/>
      </c>
      <c r="T198" s="110"/>
    </row>
    <row r="199" spans="1:20" ht="14.25" customHeight="1" x14ac:dyDescent="0.25">
      <c r="A199" s="111">
        <v>212</v>
      </c>
      <c r="B199" s="109"/>
      <c r="C199" s="109"/>
      <c r="D199" s="109"/>
      <c r="E199" s="109"/>
      <c r="F199" s="110"/>
      <c r="G199" s="116" t="str">
        <f t="shared" ca="1" si="13"/>
        <v/>
      </c>
      <c r="H199" s="111" t="str">
        <f t="shared" ca="1" si="14"/>
        <v/>
      </c>
      <c r="I199" s="126" t="str">
        <f t="shared" ca="1" si="15"/>
        <v/>
      </c>
      <c r="J199" s="111" t="str">
        <f t="shared" ca="1" si="16"/>
        <v/>
      </c>
      <c r="K199" s="111" t="str">
        <f t="shared" ca="1" si="17"/>
        <v/>
      </c>
      <c r="L199" s="117" t="str">
        <f t="shared" ca="1" si="18"/>
        <v/>
      </c>
      <c r="M199" s="110"/>
      <c r="N199" s="116" t="str">
        <f t="shared" ca="1" si="19"/>
        <v/>
      </c>
      <c r="O199" s="111" t="str">
        <f t="shared" ca="1" si="20"/>
        <v/>
      </c>
      <c r="P199" s="126" t="str">
        <f t="shared" ca="1" si="21"/>
        <v/>
      </c>
      <c r="Q199" s="111" t="str">
        <f t="shared" ca="1" si="22"/>
        <v/>
      </c>
      <c r="R199" s="111" t="str">
        <f t="shared" ca="1" si="23"/>
        <v/>
      </c>
      <c r="S199" s="117" t="str">
        <f t="shared" ca="1" si="24"/>
        <v/>
      </c>
      <c r="T199" s="110"/>
    </row>
    <row r="200" spans="1:20" ht="14.25" customHeight="1" x14ac:dyDescent="0.25">
      <c r="A200" s="111">
        <v>213</v>
      </c>
      <c r="B200" s="109"/>
      <c r="C200" s="109"/>
      <c r="D200" s="109"/>
      <c r="E200" s="109"/>
      <c r="F200" s="110"/>
      <c r="G200" s="116" t="str">
        <f t="shared" ca="1" si="13"/>
        <v/>
      </c>
      <c r="H200" s="111" t="str">
        <f t="shared" ca="1" si="14"/>
        <v/>
      </c>
      <c r="I200" s="126" t="str">
        <f t="shared" ca="1" si="15"/>
        <v/>
      </c>
      <c r="J200" s="111" t="str">
        <f t="shared" ca="1" si="16"/>
        <v/>
      </c>
      <c r="K200" s="111" t="str">
        <f t="shared" ca="1" si="17"/>
        <v/>
      </c>
      <c r="L200" s="117" t="str">
        <f t="shared" ca="1" si="18"/>
        <v/>
      </c>
      <c r="M200" s="110"/>
      <c r="N200" s="116" t="str">
        <f t="shared" ca="1" si="19"/>
        <v/>
      </c>
      <c r="O200" s="111" t="str">
        <f t="shared" ca="1" si="20"/>
        <v/>
      </c>
      <c r="P200" s="126" t="str">
        <f t="shared" ca="1" si="21"/>
        <v/>
      </c>
      <c r="Q200" s="111" t="str">
        <f t="shared" ca="1" si="22"/>
        <v/>
      </c>
      <c r="R200" s="111" t="str">
        <f t="shared" ca="1" si="23"/>
        <v/>
      </c>
      <c r="S200" s="117" t="str">
        <f t="shared" ca="1" si="24"/>
        <v/>
      </c>
      <c r="T200" s="110"/>
    </row>
    <row r="201" spans="1:20" ht="14.25" customHeight="1" x14ac:dyDescent="0.25">
      <c r="A201" s="111">
        <v>214</v>
      </c>
      <c r="B201" s="109"/>
      <c r="C201" s="109"/>
      <c r="D201" s="109"/>
      <c r="E201" s="109"/>
      <c r="F201" s="110"/>
      <c r="G201" s="116" t="str">
        <f t="shared" ca="1" si="13"/>
        <v/>
      </c>
      <c r="H201" s="111" t="str">
        <f t="shared" ca="1" si="14"/>
        <v/>
      </c>
      <c r="I201" s="126" t="str">
        <f t="shared" ca="1" si="15"/>
        <v/>
      </c>
      <c r="J201" s="111" t="str">
        <f t="shared" ca="1" si="16"/>
        <v/>
      </c>
      <c r="K201" s="111" t="str">
        <f t="shared" ca="1" si="17"/>
        <v/>
      </c>
      <c r="L201" s="117" t="str">
        <f t="shared" ca="1" si="18"/>
        <v/>
      </c>
      <c r="M201" s="110"/>
      <c r="N201" s="116" t="str">
        <f t="shared" ca="1" si="19"/>
        <v/>
      </c>
      <c r="O201" s="111" t="str">
        <f t="shared" ca="1" si="20"/>
        <v/>
      </c>
      <c r="P201" s="126" t="str">
        <f t="shared" ca="1" si="21"/>
        <v/>
      </c>
      <c r="Q201" s="111" t="str">
        <f t="shared" ca="1" si="22"/>
        <v/>
      </c>
      <c r="R201" s="111" t="str">
        <f t="shared" ca="1" si="23"/>
        <v/>
      </c>
      <c r="S201" s="117" t="str">
        <f t="shared" ca="1" si="24"/>
        <v/>
      </c>
      <c r="T201" s="110"/>
    </row>
    <row r="202" spans="1:20" ht="14.25" customHeight="1" x14ac:dyDescent="0.25">
      <c r="A202" s="111">
        <v>215</v>
      </c>
      <c r="B202" s="109"/>
      <c r="C202" s="109"/>
      <c r="D202" s="109"/>
      <c r="E202" s="109"/>
      <c r="F202" s="110"/>
      <c r="G202" s="116" t="str">
        <f t="shared" ca="1" si="13"/>
        <v/>
      </c>
      <c r="H202" s="111" t="str">
        <f t="shared" ca="1" si="14"/>
        <v/>
      </c>
      <c r="I202" s="126" t="str">
        <f t="shared" ca="1" si="15"/>
        <v/>
      </c>
      <c r="J202" s="111" t="str">
        <f t="shared" ca="1" si="16"/>
        <v/>
      </c>
      <c r="K202" s="111" t="str">
        <f t="shared" ca="1" si="17"/>
        <v/>
      </c>
      <c r="L202" s="117" t="str">
        <f t="shared" ca="1" si="18"/>
        <v/>
      </c>
      <c r="M202" s="110"/>
      <c r="N202" s="116" t="str">
        <f t="shared" ca="1" si="19"/>
        <v/>
      </c>
      <c r="O202" s="111" t="str">
        <f t="shared" ca="1" si="20"/>
        <v/>
      </c>
      <c r="P202" s="126" t="str">
        <f t="shared" ca="1" si="21"/>
        <v/>
      </c>
      <c r="Q202" s="111" t="str">
        <f t="shared" ca="1" si="22"/>
        <v/>
      </c>
      <c r="R202" s="111" t="str">
        <f t="shared" ca="1" si="23"/>
        <v/>
      </c>
      <c r="S202" s="117" t="str">
        <f t="shared" ca="1" si="24"/>
        <v/>
      </c>
      <c r="T202" s="110"/>
    </row>
    <row r="203" spans="1:20" ht="14.25" customHeight="1" x14ac:dyDescent="0.25">
      <c r="A203" s="111">
        <v>216</v>
      </c>
      <c r="B203" s="109"/>
      <c r="C203" s="109"/>
      <c r="D203" s="109"/>
      <c r="E203" s="109"/>
      <c r="F203" s="110"/>
      <c r="G203" s="116" t="str">
        <f t="shared" ca="1" si="13"/>
        <v/>
      </c>
      <c r="H203" s="111" t="str">
        <f t="shared" ca="1" si="14"/>
        <v/>
      </c>
      <c r="I203" s="126" t="str">
        <f t="shared" ca="1" si="15"/>
        <v/>
      </c>
      <c r="J203" s="111" t="str">
        <f t="shared" ca="1" si="16"/>
        <v/>
      </c>
      <c r="K203" s="111" t="str">
        <f t="shared" ca="1" si="17"/>
        <v/>
      </c>
      <c r="L203" s="117" t="str">
        <f t="shared" ca="1" si="18"/>
        <v/>
      </c>
      <c r="M203" s="110"/>
      <c r="N203" s="116" t="str">
        <f t="shared" ca="1" si="19"/>
        <v/>
      </c>
      <c r="O203" s="111" t="str">
        <f t="shared" ca="1" si="20"/>
        <v/>
      </c>
      <c r="P203" s="126" t="str">
        <f t="shared" ca="1" si="21"/>
        <v/>
      </c>
      <c r="Q203" s="111" t="str">
        <f t="shared" ca="1" si="22"/>
        <v/>
      </c>
      <c r="R203" s="111" t="str">
        <f t="shared" ca="1" si="23"/>
        <v/>
      </c>
      <c r="S203" s="117" t="str">
        <f t="shared" ca="1" si="24"/>
        <v/>
      </c>
      <c r="T203" s="110"/>
    </row>
    <row r="204" spans="1:20" ht="14.25" customHeight="1" x14ac:dyDescent="0.25">
      <c r="A204" s="111">
        <v>217</v>
      </c>
      <c r="B204" s="109"/>
      <c r="C204" s="109"/>
      <c r="D204" s="109"/>
      <c r="E204" s="109"/>
      <c r="F204" s="110"/>
      <c r="G204" s="116" t="str">
        <f t="shared" ca="1" si="13"/>
        <v/>
      </c>
      <c r="H204" s="111" t="str">
        <f t="shared" ca="1" si="14"/>
        <v/>
      </c>
      <c r="I204" s="126" t="str">
        <f t="shared" ca="1" si="15"/>
        <v/>
      </c>
      <c r="J204" s="111" t="str">
        <f t="shared" ca="1" si="16"/>
        <v/>
      </c>
      <c r="K204" s="111" t="str">
        <f t="shared" ca="1" si="17"/>
        <v/>
      </c>
      <c r="L204" s="117" t="str">
        <f t="shared" ca="1" si="18"/>
        <v/>
      </c>
      <c r="M204" s="110"/>
      <c r="N204" s="116" t="str">
        <f t="shared" ca="1" si="19"/>
        <v/>
      </c>
      <c r="O204" s="111" t="str">
        <f t="shared" ca="1" si="20"/>
        <v/>
      </c>
      <c r="P204" s="126" t="str">
        <f t="shared" ca="1" si="21"/>
        <v/>
      </c>
      <c r="Q204" s="111" t="str">
        <f t="shared" ca="1" si="22"/>
        <v/>
      </c>
      <c r="R204" s="111" t="str">
        <f t="shared" ca="1" si="23"/>
        <v/>
      </c>
      <c r="S204" s="117" t="str">
        <f t="shared" ca="1" si="24"/>
        <v/>
      </c>
      <c r="T204" s="110"/>
    </row>
    <row r="205" spans="1:20" ht="14.25" customHeight="1" x14ac:dyDescent="0.25">
      <c r="A205" s="111">
        <v>218</v>
      </c>
      <c r="B205" s="109"/>
      <c r="C205" s="109"/>
      <c r="D205" s="109"/>
      <c r="E205" s="109"/>
      <c r="F205" s="110"/>
      <c r="G205" s="116" t="str">
        <f t="shared" ca="1" si="13"/>
        <v/>
      </c>
      <c r="H205" s="111" t="str">
        <f t="shared" ca="1" si="14"/>
        <v/>
      </c>
      <c r="I205" s="126" t="str">
        <f t="shared" ca="1" si="15"/>
        <v/>
      </c>
      <c r="J205" s="111" t="str">
        <f t="shared" ca="1" si="16"/>
        <v/>
      </c>
      <c r="K205" s="111" t="str">
        <f t="shared" ca="1" si="17"/>
        <v/>
      </c>
      <c r="L205" s="117" t="str">
        <f t="shared" ca="1" si="18"/>
        <v/>
      </c>
      <c r="M205" s="110"/>
      <c r="N205" s="116" t="str">
        <f t="shared" ca="1" si="19"/>
        <v/>
      </c>
      <c r="O205" s="111" t="str">
        <f t="shared" ca="1" si="20"/>
        <v/>
      </c>
      <c r="P205" s="126" t="str">
        <f t="shared" ca="1" si="21"/>
        <v/>
      </c>
      <c r="Q205" s="111" t="str">
        <f t="shared" ca="1" si="22"/>
        <v/>
      </c>
      <c r="R205" s="111" t="str">
        <f t="shared" ca="1" si="23"/>
        <v/>
      </c>
      <c r="S205" s="117" t="str">
        <f t="shared" ca="1" si="24"/>
        <v/>
      </c>
      <c r="T205" s="110"/>
    </row>
    <row r="206" spans="1:20" ht="14.25" customHeight="1" x14ac:dyDescent="0.25">
      <c r="A206" s="111">
        <v>219</v>
      </c>
      <c r="B206" s="109"/>
      <c r="C206" s="109"/>
      <c r="D206" s="109"/>
      <c r="E206" s="109"/>
      <c r="F206" s="110"/>
      <c r="G206" s="116" t="str">
        <f t="shared" ca="1" si="13"/>
        <v/>
      </c>
      <c r="H206" s="111" t="str">
        <f t="shared" ca="1" si="14"/>
        <v/>
      </c>
      <c r="I206" s="126" t="str">
        <f t="shared" ca="1" si="15"/>
        <v/>
      </c>
      <c r="J206" s="111" t="str">
        <f t="shared" ca="1" si="16"/>
        <v/>
      </c>
      <c r="K206" s="111" t="str">
        <f t="shared" ca="1" si="17"/>
        <v/>
      </c>
      <c r="L206" s="117" t="str">
        <f t="shared" ca="1" si="18"/>
        <v/>
      </c>
      <c r="M206" s="110"/>
      <c r="N206" s="116" t="str">
        <f t="shared" ca="1" si="19"/>
        <v/>
      </c>
      <c r="O206" s="111" t="str">
        <f t="shared" ca="1" si="20"/>
        <v/>
      </c>
      <c r="P206" s="126" t="str">
        <f t="shared" ca="1" si="21"/>
        <v/>
      </c>
      <c r="Q206" s="111" t="str">
        <f t="shared" ca="1" si="22"/>
        <v/>
      </c>
      <c r="R206" s="111" t="str">
        <f t="shared" ca="1" si="23"/>
        <v/>
      </c>
      <c r="S206" s="117" t="str">
        <f t="shared" ca="1" si="24"/>
        <v/>
      </c>
      <c r="T206" s="110"/>
    </row>
    <row r="207" spans="1:20" ht="14.25" customHeight="1" x14ac:dyDescent="0.25">
      <c r="A207" s="111">
        <v>220</v>
      </c>
      <c r="B207" s="109"/>
      <c r="C207" s="109"/>
      <c r="D207" s="109"/>
      <c r="E207" s="109"/>
      <c r="F207" s="110"/>
      <c r="G207" s="116" t="str">
        <f t="shared" ca="1" si="13"/>
        <v/>
      </c>
      <c r="H207" s="111" t="str">
        <f t="shared" ca="1" si="14"/>
        <v/>
      </c>
      <c r="I207" s="126" t="str">
        <f t="shared" ca="1" si="15"/>
        <v/>
      </c>
      <c r="J207" s="111" t="str">
        <f t="shared" ca="1" si="16"/>
        <v/>
      </c>
      <c r="K207" s="111" t="str">
        <f t="shared" ca="1" si="17"/>
        <v/>
      </c>
      <c r="L207" s="117" t="str">
        <f t="shared" ca="1" si="18"/>
        <v/>
      </c>
      <c r="M207" s="110"/>
      <c r="N207" s="116" t="str">
        <f t="shared" ca="1" si="19"/>
        <v/>
      </c>
      <c r="O207" s="111" t="str">
        <f t="shared" ca="1" si="20"/>
        <v/>
      </c>
      <c r="P207" s="126" t="str">
        <f t="shared" ca="1" si="21"/>
        <v/>
      </c>
      <c r="Q207" s="111" t="str">
        <f t="shared" ca="1" si="22"/>
        <v/>
      </c>
      <c r="R207" s="111" t="str">
        <f t="shared" ca="1" si="23"/>
        <v/>
      </c>
      <c r="S207" s="117" t="str">
        <f t="shared" ca="1" si="24"/>
        <v/>
      </c>
      <c r="T207" s="110"/>
    </row>
    <row r="208" spans="1:20" ht="14.25" customHeight="1" x14ac:dyDescent="0.25">
      <c r="A208" s="111">
        <v>221</v>
      </c>
      <c r="B208" s="109"/>
      <c r="C208" s="109"/>
      <c r="D208" s="109"/>
      <c r="E208" s="109"/>
      <c r="F208" s="110"/>
      <c r="G208" s="116" t="str">
        <f t="shared" ca="1" si="13"/>
        <v/>
      </c>
      <c r="H208" s="111" t="str">
        <f t="shared" ca="1" si="14"/>
        <v/>
      </c>
      <c r="I208" s="126" t="str">
        <f t="shared" ca="1" si="15"/>
        <v/>
      </c>
      <c r="J208" s="111" t="str">
        <f t="shared" ca="1" si="16"/>
        <v/>
      </c>
      <c r="K208" s="111" t="str">
        <f t="shared" ca="1" si="17"/>
        <v/>
      </c>
      <c r="L208" s="117" t="str">
        <f t="shared" ca="1" si="18"/>
        <v/>
      </c>
      <c r="M208" s="110"/>
      <c r="N208" s="116" t="str">
        <f t="shared" ca="1" si="19"/>
        <v/>
      </c>
      <c r="O208" s="111" t="str">
        <f t="shared" ca="1" si="20"/>
        <v/>
      </c>
      <c r="P208" s="126" t="str">
        <f t="shared" ca="1" si="21"/>
        <v/>
      </c>
      <c r="Q208" s="111" t="str">
        <f t="shared" ca="1" si="22"/>
        <v/>
      </c>
      <c r="R208" s="111" t="str">
        <f t="shared" ca="1" si="23"/>
        <v/>
      </c>
      <c r="S208" s="117" t="str">
        <f t="shared" ca="1" si="24"/>
        <v/>
      </c>
      <c r="T208" s="110"/>
    </row>
    <row r="209" spans="1:20" ht="14.25" customHeight="1" x14ac:dyDescent="0.25">
      <c r="A209" s="111">
        <v>222</v>
      </c>
      <c r="B209" s="109"/>
      <c r="C209" s="109"/>
      <c r="D209" s="109"/>
      <c r="E209" s="109"/>
      <c r="F209" s="110"/>
      <c r="G209" s="116" t="str">
        <f t="shared" ca="1" si="13"/>
        <v/>
      </c>
      <c r="H209" s="111" t="str">
        <f t="shared" ca="1" si="14"/>
        <v/>
      </c>
      <c r="I209" s="126" t="str">
        <f t="shared" ca="1" si="15"/>
        <v/>
      </c>
      <c r="J209" s="111" t="str">
        <f t="shared" ca="1" si="16"/>
        <v/>
      </c>
      <c r="K209" s="111" t="str">
        <f t="shared" ca="1" si="17"/>
        <v/>
      </c>
      <c r="L209" s="117" t="str">
        <f t="shared" ca="1" si="18"/>
        <v/>
      </c>
      <c r="M209" s="110"/>
      <c r="N209" s="116" t="str">
        <f t="shared" ca="1" si="19"/>
        <v/>
      </c>
      <c r="O209" s="111" t="str">
        <f t="shared" ca="1" si="20"/>
        <v/>
      </c>
      <c r="P209" s="126" t="str">
        <f t="shared" ca="1" si="21"/>
        <v/>
      </c>
      <c r="Q209" s="111" t="str">
        <f t="shared" ca="1" si="22"/>
        <v/>
      </c>
      <c r="R209" s="111" t="str">
        <f t="shared" ca="1" si="23"/>
        <v/>
      </c>
      <c r="S209" s="117" t="str">
        <f t="shared" ca="1" si="24"/>
        <v/>
      </c>
      <c r="T209" s="110"/>
    </row>
    <row r="210" spans="1:20" ht="14.25" customHeight="1" x14ac:dyDescent="0.25">
      <c r="A210" s="111">
        <v>223</v>
      </c>
      <c r="B210" s="109"/>
      <c r="C210" s="109"/>
      <c r="D210" s="109"/>
      <c r="E210" s="109"/>
      <c r="F210" s="110"/>
      <c r="G210" s="116" t="str">
        <f t="shared" ca="1" si="13"/>
        <v/>
      </c>
      <c r="H210" s="111" t="str">
        <f t="shared" ca="1" si="14"/>
        <v/>
      </c>
      <c r="I210" s="126" t="str">
        <f t="shared" ca="1" si="15"/>
        <v/>
      </c>
      <c r="J210" s="111" t="str">
        <f t="shared" ca="1" si="16"/>
        <v/>
      </c>
      <c r="K210" s="111" t="str">
        <f t="shared" ca="1" si="17"/>
        <v/>
      </c>
      <c r="L210" s="117" t="str">
        <f t="shared" ca="1" si="18"/>
        <v/>
      </c>
      <c r="M210" s="110"/>
      <c r="N210" s="116" t="str">
        <f t="shared" ca="1" si="19"/>
        <v/>
      </c>
      <c r="O210" s="111" t="str">
        <f t="shared" ca="1" si="20"/>
        <v/>
      </c>
      <c r="P210" s="126" t="str">
        <f t="shared" ca="1" si="21"/>
        <v/>
      </c>
      <c r="Q210" s="111" t="str">
        <f t="shared" ca="1" si="22"/>
        <v/>
      </c>
      <c r="R210" s="111" t="str">
        <f t="shared" ca="1" si="23"/>
        <v/>
      </c>
      <c r="S210" s="117" t="str">
        <f t="shared" ca="1" si="24"/>
        <v/>
      </c>
      <c r="T210" s="110"/>
    </row>
    <row r="211" spans="1:20" ht="14.25" customHeight="1" x14ac:dyDescent="0.25">
      <c r="A211" s="111">
        <v>224</v>
      </c>
      <c r="B211" s="109"/>
      <c r="C211" s="109"/>
      <c r="D211" s="109"/>
      <c r="E211" s="109"/>
      <c r="F211" s="110"/>
      <c r="G211" s="116" t="str">
        <f t="shared" ca="1" si="13"/>
        <v/>
      </c>
      <c r="H211" s="111" t="str">
        <f t="shared" ca="1" si="14"/>
        <v/>
      </c>
      <c r="I211" s="126" t="str">
        <f t="shared" ca="1" si="15"/>
        <v/>
      </c>
      <c r="J211" s="111" t="str">
        <f t="shared" ca="1" si="16"/>
        <v/>
      </c>
      <c r="K211" s="111" t="str">
        <f t="shared" ca="1" si="17"/>
        <v/>
      </c>
      <c r="L211" s="117" t="str">
        <f t="shared" ca="1" si="18"/>
        <v/>
      </c>
      <c r="M211" s="110"/>
      <c r="N211" s="116" t="str">
        <f t="shared" ca="1" si="19"/>
        <v/>
      </c>
      <c r="O211" s="111" t="str">
        <f t="shared" ca="1" si="20"/>
        <v/>
      </c>
      <c r="P211" s="126" t="str">
        <f t="shared" ca="1" si="21"/>
        <v/>
      </c>
      <c r="Q211" s="111" t="str">
        <f t="shared" ca="1" si="22"/>
        <v/>
      </c>
      <c r="R211" s="111" t="str">
        <f t="shared" ca="1" si="23"/>
        <v/>
      </c>
      <c r="S211" s="117" t="str">
        <f t="shared" ca="1" si="24"/>
        <v/>
      </c>
      <c r="T211" s="110"/>
    </row>
    <row r="212" spans="1:20" ht="14.25" customHeight="1" x14ac:dyDescent="0.25">
      <c r="A212" s="111">
        <v>225</v>
      </c>
      <c r="B212" s="109"/>
      <c r="C212" s="109"/>
      <c r="D212" s="109"/>
      <c r="E212" s="109"/>
      <c r="F212" s="110"/>
      <c r="G212" s="116" t="str">
        <f t="shared" ca="1" si="13"/>
        <v/>
      </c>
      <c r="H212" s="111" t="str">
        <f t="shared" ca="1" si="14"/>
        <v/>
      </c>
      <c r="I212" s="126" t="str">
        <f t="shared" ca="1" si="15"/>
        <v/>
      </c>
      <c r="J212" s="111" t="str">
        <f t="shared" ca="1" si="16"/>
        <v/>
      </c>
      <c r="K212" s="111" t="str">
        <f t="shared" ca="1" si="17"/>
        <v/>
      </c>
      <c r="L212" s="117" t="str">
        <f t="shared" ca="1" si="18"/>
        <v/>
      </c>
      <c r="M212" s="110"/>
      <c r="N212" s="116" t="str">
        <f t="shared" ca="1" si="19"/>
        <v/>
      </c>
      <c r="O212" s="111" t="str">
        <f t="shared" ca="1" si="20"/>
        <v/>
      </c>
      <c r="P212" s="126" t="str">
        <f t="shared" ca="1" si="21"/>
        <v/>
      </c>
      <c r="Q212" s="111" t="str">
        <f t="shared" ca="1" si="22"/>
        <v/>
      </c>
      <c r="R212" s="111" t="str">
        <f t="shared" ca="1" si="23"/>
        <v/>
      </c>
      <c r="S212" s="117" t="str">
        <f t="shared" ca="1" si="24"/>
        <v/>
      </c>
      <c r="T212" s="110"/>
    </row>
    <row r="213" spans="1:20" ht="14.25" customHeight="1" x14ac:dyDescent="0.25">
      <c r="A213" s="111">
        <v>226</v>
      </c>
      <c r="B213" s="109"/>
      <c r="C213" s="109"/>
      <c r="D213" s="109"/>
      <c r="E213" s="109"/>
      <c r="F213" s="110"/>
      <c r="G213" s="116" t="str">
        <f t="shared" ca="1" si="13"/>
        <v/>
      </c>
      <c r="H213" s="111" t="str">
        <f t="shared" ca="1" si="14"/>
        <v/>
      </c>
      <c r="I213" s="126" t="str">
        <f t="shared" ca="1" si="15"/>
        <v/>
      </c>
      <c r="J213" s="111" t="str">
        <f t="shared" ca="1" si="16"/>
        <v/>
      </c>
      <c r="K213" s="111" t="str">
        <f t="shared" ca="1" si="17"/>
        <v/>
      </c>
      <c r="L213" s="117" t="str">
        <f t="shared" ca="1" si="18"/>
        <v/>
      </c>
      <c r="M213" s="110"/>
      <c r="N213" s="116" t="str">
        <f t="shared" ca="1" si="19"/>
        <v/>
      </c>
      <c r="O213" s="111" t="str">
        <f t="shared" ca="1" si="20"/>
        <v/>
      </c>
      <c r="P213" s="126" t="str">
        <f t="shared" ca="1" si="21"/>
        <v/>
      </c>
      <c r="Q213" s="111" t="str">
        <f t="shared" ca="1" si="22"/>
        <v/>
      </c>
      <c r="R213" s="111" t="str">
        <f t="shared" ca="1" si="23"/>
        <v/>
      </c>
      <c r="S213" s="117" t="str">
        <f t="shared" ca="1" si="24"/>
        <v/>
      </c>
      <c r="T213" s="110"/>
    </row>
    <row r="214" spans="1:20" ht="14.25" customHeight="1" x14ac:dyDescent="0.25">
      <c r="A214" s="111">
        <v>227</v>
      </c>
      <c r="B214" s="109"/>
      <c r="C214" s="109"/>
      <c r="D214" s="109"/>
      <c r="E214" s="109"/>
      <c r="F214" s="110"/>
      <c r="G214" s="116" t="str">
        <f t="shared" ca="1" si="13"/>
        <v/>
      </c>
      <c r="H214" s="111" t="str">
        <f t="shared" ca="1" si="14"/>
        <v/>
      </c>
      <c r="I214" s="126" t="str">
        <f t="shared" ca="1" si="15"/>
        <v/>
      </c>
      <c r="J214" s="111" t="str">
        <f t="shared" ca="1" si="16"/>
        <v/>
      </c>
      <c r="K214" s="111" t="str">
        <f t="shared" ca="1" si="17"/>
        <v/>
      </c>
      <c r="L214" s="117" t="str">
        <f t="shared" ca="1" si="18"/>
        <v/>
      </c>
      <c r="M214" s="110"/>
      <c r="N214" s="116" t="str">
        <f t="shared" ca="1" si="19"/>
        <v/>
      </c>
      <c r="O214" s="111" t="str">
        <f t="shared" ca="1" si="20"/>
        <v/>
      </c>
      <c r="P214" s="126" t="str">
        <f t="shared" ca="1" si="21"/>
        <v/>
      </c>
      <c r="Q214" s="111" t="str">
        <f t="shared" ca="1" si="22"/>
        <v/>
      </c>
      <c r="R214" s="111" t="str">
        <f t="shared" ca="1" si="23"/>
        <v/>
      </c>
      <c r="S214" s="117" t="str">
        <f t="shared" ca="1" si="24"/>
        <v/>
      </c>
      <c r="T214" s="110"/>
    </row>
    <row r="215" spans="1:20" ht="14.25" customHeight="1" x14ac:dyDescent="0.25">
      <c r="A215" s="111">
        <v>228</v>
      </c>
      <c r="B215" s="109"/>
      <c r="C215" s="109"/>
      <c r="D215" s="109"/>
      <c r="E215" s="109"/>
      <c r="F215" s="110"/>
      <c r="G215" s="116" t="str">
        <f t="shared" ca="1" si="13"/>
        <v/>
      </c>
      <c r="H215" s="111" t="str">
        <f t="shared" ca="1" si="14"/>
        <v/>
      </c>
      <c r="I215" s="126" t="str">
        <f t="shared" ca="1" si="15"/>
        <v/>
      </c>
      <c r="J215" s="111" t="str">
        <f t="shared" ca="1" si="16"/>
        <v/>
      </c>
      <c r="K215" s="111" t="str">
        <f t="shared" ca="1" si="17"/>
        <v/>
      </c>
      <c r="L215" s="117" t="str">
        <f t="shared" ca="1" si="18"/>
        <v/>
      </c>
      <c r="M215" s="110"/>
      <c r="N215" s="116" t="str">
        <f t="shared" ca="1" si="19"/>
        <v/>
      </c>
      <c r="O215" s="111" t="str">
        <f t="shared" ca="1" si="20"/>
        <v/>
      </c>
      <c r="P215" s="126" t="str">
        <f t="shared" ca="1" si="21"/>
        <v/>
      </c>
      <c r="Q215" s="111" t="str">
        <f t="shared" ca="1" si="22"/>
        <v/>
      </c>
      <c r="R215" s="111" t="str">
        <f t="shared" ca="1" si="23"/>
        <v/>
      </c>
      <c r="S215" s="117" t="str">
        <f t="shared" ca="1" si="24"/>
        <v/>
      </c>
      <c r="T215" s="110"/>
    </row>
    <row r="216" spans="1:20" ht="14.25" customHeight="1" x14ac:dyDescent="0.25">
      <c r="A216" s="111">
        <v>229</v>
      </c>
      <c r="B216" s="109"/>
      <c r="C216" s="109"/>
      <c r="D216" s="109"/>
      <c r="E216" s="109"/>
      <c r="F216" s="110"/>
      <c r="G216" s="116" t="str">
        <f t="shared" ca="1" si="13"/>
        <v/>
      </c>
      <c r="H216" s="111" t="str">
        <f t="shared" ca="1" si="14"/>
        <v/>
      </c>
      <c r="I216" s="126" t="str">
        <f t="shared" ca="1" si="15"/>
        <v/>
      </c>
      <c r="J216" s="111" t="str">
        <f t="shared" ca="1" si="16"/>
        <v/>
      </c>
      <c r="K216" s="111" t="str">
        <f t="shared" ca="1" si="17"/>
        <v/>
      </c>
      <c r="L216" s="117" t="str">
        <f t="shared" ca="1" si="18"/>
        <v/>
      </c>
      <c r="M216" s="110"/>
      <c r="N216" s="116" t="str">
        <f t="shared" ca="1" si="19"/>
        <v/>
      </c>
      <c r="O216" s="111" t="str">
        <f t="shared" ca="1" si="20"/>
        <v/>
      </c>
      <c r="P216" s="126" t="str">
        <f t="shared" ca="1" si="21"/>
        <v/>
      </c>
      <c r="Q216" s="111" t="str">
        <f t="shared" ca="1" si="22"/>
        <v/>
      </c>
      <c r="R216" s="111" t="str">
        <f t="shared" ca="1" si="23"/>
        <v/>
      </c>
      <c r="S216" s="117" t="str">
        <f t="shared" ca="1" si="24"/>
        <v/>
      </c>
      <c r="T216" s="110"/>
    </row>
    <row r="217" spans="1:20" ht="14.25" customHeight="1" x14ac:dyDescent="0.25">
      <c r="A217" s="111">
        <v>230</v>
      </c>
      <c r="B217" s="109"/>
      <c r="C217" s="109"/>
      <c r="D217" s="109"/>
      <c r="E217" s="109"/>
      <c r="F217" s="110"/>
      <c r="G217" s="116" t="str">
        <f t="shared" ca="1" si="13"/>
        <v/>
      </c>
      <c r="H217" s="111" t="str">
        <f t="shared" ca="1" si="14"/>
        <v/>
      </c>
      <c r="I217" s="126" t="str">
        <f t="shared" ca="1" si="15"/>
        <v/>
      </c>
      <c r="J217" s="111" t="str">
        <f t="shared" ca="1" si="16"/>
        <v/>
      </c>
      <c r="K217" s="111" t="str">
        <f t="shared" ca="1" si="17"/>
        <v/>
      </c>
      <c r="L217" s="117" t="str">
        <f t="shared" ca="1" si="18"/>
        <v/>
      </c>
      <c r="M217" s="110"/>
      <c r="N217" s="116" t="str">
        <f t="shared" ca="1" si="19"/>
        <v/>
      </c>
      <c r="O217" s="111" t="str">
        <f t="shared" ca="1" si="20"/>
        <v/>
      </c>
      <c r="P217" s="126" t="str">
        <f t="shared" ca="1" si="21"/>
        <v/>
      </c>
      <c r="Q217" s="111" t="str">
        <f t="shared" ca="1" si="22"/>
        <v/>
      </c>
      <c r="R217" s="111" t="str">
        <f t="shared" ca="1" si="23"/>
        <v/>
      </c>
      <c r="S217" s="117" t="str">
        <f t="shared" ca="1" si="24"/>
        <v/>
      </c>
      <c r="T217" s="110"/>
    </row>
    <row r="218" spans="1:20" ht="14.25" customHeight="1" x14ac:dyDescent="0.25">
      <c r="A218" s="111">
        <v>231</v>
      </c>
      <c r="B218" s="109"/>
      <c r="C218" s="109"/>
      <c r="D218" s="109"/>
      <c r="E218" s="109"/>
      <c r="F218" s="110"/>
      <c r="G218" s="116" t="str">
        <f t="shared" ca="1" si="13"/>
        <v/>
      </c>
      <c r="H218" s="111" t="str">
        <f t="shared" ca="1" si="14"/>
        <v/>
      </c>
      <c r="I218" s="126" t="str">
        <f t="shared" ca="1" si="15"/>
        <v/>
      </c>
      <c r="J218" s="111" t="str">
        <f t="shared" ca="1" si="16"/>
        <v/>
      </c>
      <c r="K218" s="111" t="str">
        <f t="shared" ca="1" si="17"/>
        <v/>
      </c>
      <c r="L218" s="117" t="str">
        <f t="shared" ca="1" si="18"/>
        <v/>
      </c>
      <c r="M218" s="110"/>
      <c r="N218" s="116" t="str">
        <f t="shared" ca="1" si="19"/>
        <v/>
      </c>
      <c r="O218" s="111" t="str">
        <f t="shared" ca="1" si="20"/>
        <v/>
      </c>
      <c r="P218" s="126" t="str">
        <f t="shared" ca="1" si="21"/>
        <v/>
      </c>
      <c r="Q218" s="111" t="str">
        <f t="shared" ca="1" si="22"/>
        <v/>
      </c>
      <c r="R218" s="111" t="str">
        <f t="shared" ca="1" si="23"/>
        <v/>
      </c>
      <c r="S218" s="117" t="str">
        <f t="shared" ca="1" si="24"/>
        <v/>
      </c>
      <c r="T218" s="110"/>
    </row>
    <row r="219" spans="1:20" ht="14.25" customHeight="1" x14ac:dyDescent="0.25">
      <c r="B219" s="109"/>
      <c r="C219" s="109"/>
      <c r="D219" s="109"/>
      <c r="E219" s="109"/>
      <c r="F219" s="110"/>
      <c r="G219" s="116"/>
      <c r="M219" s="110"/>
      <c r="N219" s="116"/>
      <c r="T219" s="110"/>
    </row>
    <row r="220" spans="1:20" ht="14.25" customHeight="1" x14ac:dyDescent="0.25">
      <c r="B220" s="109"/>
      <c r="C220" s="109"/>
      <c r="D220" s="109"/>
      <c r="E220" s="109"/>
      <c r="F220" s="110"/>
      <c r="G220" s="116"/>
      <c r="M220" s="110"/>
      <c r="N220" s="116"/>
      <c r="T220" s="110"/>
    </row>
    <row r="221" spans="1:20" ht="14.25" customHeight="1" x14ac:dyDescent="0.25">
      <c r="B221" s="109"/>
      <c r="C221" s="109"/>
      <c r="D221" s="109"/>
      <c r="E221" s="109"/>
      <c r="F221" s="110"/>
      <c r="G221" s="116"/>
      <c r="M221" s="110"/>
      <c r="N221" s="116"/>
      <c r="T221" s="110"/>
    </row>
    <row r="222" spans="1:20" ht="14.25" customHeight="1" x14ac:dyDescent="0.25">
      <c r="B222" s="109"/>
      <c r="C222" s="109"/>
      <c r="D222" s="109"/>
      <c r="E222" s="109"/>
      <c r="F222" s="110"/>
      <c r="G222" s="116"/>
      <c r="M222" s="110"/>
      <c r="N222" s="116"/>
      <c r="T222" s="110"/>
    </row>
    <row r="223" spans="1:20" ht="14.25" customHeight="1" x14ac:dyDescent="0.25">
      <c r="B223" s="109"/>
      <c r="C223" s="109"/>
      <c r="D223" s="109"/>
      <c r="E223" s="109"/>
      <c r="F223" s="110"/>
      <c r="G223" s="116"/>
      <c r="M223" s="110"/>
      <c r="N223" s="116"/>
      <c r="T223" s="110"/>
    </row>
    <row r="224" spans="1:20" ht="14.25" customHeight="1" x14ac:dyDescent="0.25">
      <c r="B224" s="109"/>
      <c r="C224" s="109"/>
      <c r="D224" s="109"/>
      <c r="E224" s="109"/>
      <c r="F224" s="110"/>
      <c r="G224" s="116"/>
      <c r="M224" s="110"/>
      <c r="N224" s="116"/>
      <c r="T224" s="110"/>
    </row>
    <row r="225" spans="2:20" ht="14.25" customHeight="1" x14ac:dyDescent="0.25">
      <c r="B225" s="109"/>
      <c r="C225" s="109"/>
      <c r="D225" s="109"/>
      <c r="E225" s="109"/>
      <c r="F225" s="110"/>
      <c r="G225" s="116"/>
      <c r="M225" s="110"/>
      <c r="N225" s="116"/>
      <c r="T225" s="110"/>
    </row>
    <row r="226" spans="2:20" ht="14.25" customHeight="1" x14ac:dyDescent="0.25">
      <c r="B226" s="109"/>
      <c r="C226" s="109"/>
      <c r="D226" s="109"/>
      <c r="E226" s="109"/>
      <c r="F226" s="110"/>
      <c r="G226" s="116"/>
      <c r="M226" s="110"/>
      <c r="N226" s="116"/>
      <c r="T226" s="110"/>
    </row>
    <row r="227" spans="2:20" ht="14.25" customHeight="1" x14ac:dyDescent="0.25">
      <c r="B227" s="109"/>
      <c r="C227" s="109"/>
      <c r="D227" s="109"/>
      <c r="E227" s="109"/>
      <c r="F227" s="110"/>
      <c r="G227" s="116"/>
      <c r="M227" s="110"/>
      <c r="N227" s="116"/>
      <c r="T227" s="110"/>
    </row>
    <row r="228" spans="2:20" ht="14.25" customHeight="1" x14ac:dyDescent="0.25">
      <c r="B228" s="109"/>
      <c r="C228" s="109"/>
      <c r="D228" s="109"/>
      <c r="E228" s="109"/>
      <c r="F228" s="110"/>
      <c r="G228" s="116"/>
      <c r="M228" s="110"/>
      <c r="N228" s="116"/>
      <c r="T228" s="110"/>
    </row>
    <row r="229" spans="2:20" ht="14.25" customHeight="1" x14ac:dyDescent="0.25">
      <c r="B229" s="109"/>
      <c r="C229" s="109"/>
      <c r="D229" s="109"/>
      <c r="E229" s="109"/>
      <c r="F229" s="110"/>
      <c r="G229" s="116"/>
      <c r="M229" s="110"/>
      <c r="N229" s="116"/>
      <c r="T229" s="110"/>
    </row>
    <row r="230" spans="2:20" ht="14.25" customHeight="1" x14ac:dyDescent="0.25">
      <c r="B230" s="109"/>
      <c r="C230" s="109"/>
      <c r="D230" s="109"/>
      <c r="E230" s="109"/>
      <c r="F230" s="110"/>
      <c r="G230" s="116"/>
      <c r="M230" s="110"/>
      <c r="N230" s="116"/>
      <c r="T230" s="110"/>
    </row>
    <row r="231" spans="2:20" ht="14.25" customHeight="1" x14ac:dyDescent="0.25">
      <c r="B231" s="109"/>
      <c r="C231" s="109"/>
      <c r="D231" s="109"/>
      <c r="E231" s="109"/>
      <c r="F231" s="110"/>
      <c r="G231" s="116"/>
      <c r="M231" s="110"/>
      <c r="N231" s="116"/>
      <c r="T231" s="110"/>
    </row>
    <row r="232" spans="2:20" ht="14.25" customHeight="1" x14ac:dyDescent="0.25">
      <c r="B232" s="109"/>
      <c r="C232" s="109"/>
      <c r="D232" s="109"/>
      <c r="E232" s="109"/>
      <c r="F232" s="110"/>
      <c r="G232" s="116"/>
      <c r="M232" s="110"/>
      <c r="N232" s="116"/>
      <c r="T232" s="110"/>
    </row>
    <row r="233" spans="2:20" ht="14.25" customHeight="1" x14ac:dyDescent="0.25">
      <c r="B233" s="109"/>
      <c r="C233" s="109"/>
      <c r="D233" s="109"/>
      <c r="E233" s="109"/>
      <c r="F233" s="110"/>
      <c r="G233" s="116"/>
      <c r="M233" s="110"/>
      <c r="N233" s="116"/>
      <c r="T233" s="110"/>
    </row>
    <row r="234" spans="2:20" ht="14.25" customHeight="1" x14ac:dyDescent="0.25">
      <c r="B234" s="109"/>
      <c r="C234" s="109"/>
      <c r="D234" s="109"/>
      <c r="E234" s="109"/>
      <c r="F234" s="110"/>
      <c r="G234" s="116"/>
      <c r="M234" s="110"/>
      <c r="N234" s="116"/>
      <c r="T234" s="110"/>
    </row>
    <row r="235" spans="2:20" ht="14.25" customHeight="1" x14ac:dyDescent="0.25">
      <c r="B235" s="109"/>
      <c r="C235" s="109"/>
      <c r="D235" s="109"/>
      <c r="E235" s="109"/>
      <c r="F235" s="110"/>
      <c r="G235" s="116"/>
      <c r="M235" s="110"/>
      <c r="N235" s="116"/>
      <c r="T235" s="110"/>
    </row>
    <row r="236" spans="2:20" ht="14.25" customHeight="1" x14ac:dyDescent="0.25">
      <c r="B236" s="109"/>
      <c r="C236" s="109"/>
      <c r="D236" s="109"/>
      <c r="E236" s="109"/>
      <c r="F236" s="110"/>
      <c r="G236" s="116"/>
      <c r="M236" s="110"/>
      <c r="N236" s="116"/>
      <c r="T236" s="110"/>
    </row>
    <row r="237" spans="2:20" ht="14.25" customHeight="1" x14ac:dyDescent="0.25">
      <c r="B237" s="109"/>
      <c r="C237" s="109"/>
      <c r="D237" s="109"/>
      <c r="E237" s="109"/>
      <c r="F237" s="110"/>
      <c r="G237" s="116"/>
      <c r="M237" s="110"/>
      <c r="N237" s="116"/>
      <c r="T237" s="110"/>
    </row>
    <row r="238" spans="2:20" ht="14.25" customHeight="1" x14ac:dyDescent="0.25">
      <c r="B238" s="109"/>
      <c r="C238" s="109"/>
      <c r="D238" s="109"/>
      <c r="E238" s="109"/>
      <c r="F238" s="110"/>
      <c r="G238" s="116"/>
      <c r="M238" s="110"/>
      <c r="N238" s="116"/>
      <c r="T238" s="110"/>
    </row>
    <row r="239" spans="2:20" ht="14.25" customHeight="1" x14ac:dyDescent="0.25">
      <c r="B239" s="109"/>
      <c r="C239" s="109"/>
      <c r="D239" s="109"/>
      <c r="E239" s="109"/>
      <c r="F239" s="110"/>
      <c r="G239" s="116"/>
      <c r="M239" s="110"/>
      <c r="N239" s="116"/>
      <c r="T239" s="110"/>
    </row>
    <row r="240" spans="2:20" ht="14.25" customHeight="1" x14ac:dyDescent="0.25">
      <c r="B240" s="109"/>
      <c r="C240" s="109"/>
      <c r="D240" s="109"/>
      <c r="E240" s="109"/>
      <c r="F240" s="110"/>
      <c r="G240" s="116"/>
      <c r="M240" s="110"/>
      <c r="N240" s="116"/>
      <c r="T240" s="110"/>
    </row>
    <row r="241" spans="2:20" ht="14.25" customHeight="1" x14ac:dyDescent="0.25">
      <c r="B241" s="109"/>
      <c r="C241" s="109"/>
      <c r="D241" s="109"/>
      <c r="E241" s="109"/>
      <c r="F241" s="110"/>
      <c r="G241" s="116"/>
      <c r="M241" s="110"/>
      <c r="N241" s="116"/>
      <c r="T241" s="110"/>
    </row>
    <row r="242" spans="2:20" ht="14.25" customHeight="1" x14ac:dyDescent="0.25">
      <c r="B242" s="109"/>
      <c r="C242" s="109"/>
      <c r="D242" s="109"/>
      <c r="E242" s="109"/>
      <c r="F242" s="110"/>
      <c r="G242" s="116"/>
      <c r="M242" s="110"/>
      <c r="N242" s="116"/>
      <c r="T242" s="110"/>
    </row>
    <row r="243" spans="2:20" ht="14.25" customHeight="1" x14ac:dyDescent="0.25">
      <c r="B243" s="109"/>
      <c r="C243" s="109"/>
      <c r="D243" s="109"/>
      <c r="E243" s="109"/>
      <c r="F243" s="110"/>
      <c r="G243" s="116"/>
      <c r="M243" s="110"/>
      <c r="N243" s="116"/>
      <c r="T243" s="110"/>
    </row>
    <row r="244" spans="2:20" ht="14.25" customHeight="1" x14ac:dyDescent="0.25">
      <c r="B244" s="109"/>
      <c r="C244" s="109"/>
      <c r="D244" s="109"/>
      <c r="E244" s="109"/>
      <c r="F244" s="110"/>
      <c r="G244" s="116"/>
      <c r="M244" s="110"/>
      <c r="N244" s="116"/>
      <c r="T244" s="110"/>
    </row>
    <row r="245" spans="2:20" ht="14.25" customHeight="1" x14ac:dyDescent="0.25">
      <c r="B245" s="109"/>
      <c r="C245" s="109"/>
      <c r="D245" s="109"/>
      <c r="E245" s="109"/>
      <c r="F245" s="110"/>
      <c r="G245" s="116"/>
      <c r="M245" s="110"/>
      <c r="N245" s="116"/>
      <c r="T245" s="110"/>
    </row>
    <row r="246" spans="2:20" ht="14.25" customHeight="1" x14ac:dyDescent="0.25">
      <c r="B246" s="109"/>
      <c r="C246" s="109"/>
      <c r="D246" s="109"/>
      <c r="E246" s="109"/>
      <c r="F246" s="110"/>
      <c r="G246" s="116"/>
      <c r="M246" s="110"/>
      <c r="N246" s="116"/>
      <c r="T246" s="110"/>
    </row>
    <row r="247" spans="2:20" ht="14.25" customHeight="1" x14ac:dyDescent="0.25">
      <c r="B247" s="109"/>
      <c r="C247" s="109"/>
      <c r="D247" s="109"/>
      <c r="E247" s="109"/>
      <c r="F247" s="110"/>
      <c r="G247" s="116"/>
      <c r="M247" s="110"/>
      <c r="N247" s="116"/>
      <c r="T247" s="110"/>
    </row>
    <row r="248" spans="2:20" ht="14.25" customHeight="1" x14ac:dyDescent="0.25">
      <c r="B248" s="109"/>
      <c r="C248" s="109"/>
      <c r="D248" s="109"/>
      <c r="E248" s="109"/>
      <c r="F248" s="110"/>
      <c r="G248" s="116"/>
      <c r="M248" s="110"/>
      <c r="N248" s="116"/>
      <c r="T248" s="110"/>
    </row>
    <row r="249" spans="2:20" ht="14.25" customHeight="1" x14ac:dyDescent="0.25">
      <c r="B249" s="109"/>
      <c r="C249" s="109"/>
      <c r="D249" s="109"/>
      <c r="E249" s="109"/>
      <c r="F249" s="110"/>
      <c r="G249" s="116"/>
      <c r="M249" s="110"/>
      <c r="N249" s="116"/>
      <c r="T249" s="110"/>
    </row>
    <row r="250" spans="2:20" ht="14.25" customHeight="1" x14ac:dyDescent="0.25">
      <c r="B250" s="109"/>
      <c r="C250" s="109"/>
      <c r="D250" s="109"/>
      <c r="E250" s="109"/>
      <c r="F250" s="110"/>
      <c r="G250" s="116"/>
      <c r="M250" s="110"/>
      <c r="N250" s="116"/>
      <c r="T250" s="110"/>
    </row>
    <row r="251" spans="2:20" ht="14.25" customHeight="1" x14ac:dyDescent="0.25">
      <c r="B251" s="109"/>
      <c r="C251" s="109"/>
      <c r="D251" s="109"/>
      <c r="E251" s="109"/>
      <c r="F251" s="110"/>
      <c r="G251" s="116"/>
      <c r="M251" s="110"/>
      <c r="N251" s="116"/>
      <c r="T251" s="110"/>
    </row>
    <row r="252" spans="2:20" ht="14.25" customHeight="1" x14ac:dyDescent="0.25">
      <c r="B252" s="109"/>
      <c r="C252" s="109"/>
      <c r="D252" s="109"/>
      <c r="E252" s="109"/>
      <c r="F252" s="110"/>
      <c r="G252" s="116"/>
      <c r="M252" s="110"/>
      <c r="N252" s="116"/>
      <c r="T252" s="110"/>
    </row>
    <row r="253" spans="2:20" ht="14.25" customHeight="1" x14ac:dyDescent="0.25">
      <c r="B253" s="109"/>
      <c r="C253" s="109"/>
      <c r="D253" s="109"/>
      <c r="E253" s="109"/>
      <c r="F253" s="110"/>
      <c r="G253" s="116"/>
      <c r="M253" s="110"/>
      <c r="N253" s="116"/>
      <c r="T253" s="110"/>
    </row>
    <row r="254" spans="2:20" ht="14.25" customHeight="1" x14ac:dyDescent="0.25">
      <c r="B254" s="109"/>
      <c r="C254" s="109"/>
      <c r="D254" s="109"/>
      <c r="E254" s="109"/>
      <c r="F254" s="110"/>
      <c r="G254" s="116"/>
      <c r="M254" s="110"/>
      <c r="N254" s="116"/>
      <c r="T254" s="110"/>
    </row>
    <row r="255" spans="2:20" ht="14.25" customHeight="1" x14ac:dyDescent="0.25">
      <c r="B255" s="109"/>
      <c r="C255" s="109"/>
      <c r="D255" s="109"/>
      <c r="E255" s="109"/>
      <c r="F255" s="110"/>
      <c r="G255" s="116"/>
      <c r="M255" s="110"/>
      <c r="N255" s="116"/>
      <c r="T255" s="110"/>
    </row>
    <row r="256" spans="2:20" ht="14.25" customHeight="1" x14ac:dyDescent="0.25">
      <c r="B256" s="109"/>
      <c r="C256" s="109"/>
      <c r="D256" s="109"/>
      <c r="E256" s="109"/>
      <c r="F256" s="110"/>
      <c r="G256" s="116"/>
      <c r="M256" s="110"/>
      <c r="N256" s="116"/>
      <c r="T256" s="110"/>
    </row>
    <row r="257" spans="2:20" ht="14.25" customHeight="1" x14ac:dyDescent="0.25">
      <c r="B257" s="109"/>
      <c r="C257" s="109"/>
      <c r="D257" s="109"/>
      <c r="E257" s="109"/>
      <c r="F257" s="110"/>
      <c r="G257" s="116"/>
      <c r="M257" s="110"/>
      <c r="N257" s="116"/>
      <c r="T257" s="110"/>
    </row>
    <row r="258" spans="2:20" ht="14.25" customHeight="1" x14ac:dyDescent="0.25">
      <c r="B258" s="109"/>
      <c r="C258" s="109"/>
      <c r="D258" s="109"/>
      <c r="E258" s="109"/>
      <c r="F258" s="110"/>
      <c r="G258" s="116"/>
      <c r="M258" s="110"/>
      <c r="N258" s="116"/>
      <c r="T258" s="110"/>
    </row>
    <row r="259" spans="2:20" ht="14.25" customHeight="1" x14ac:dyDescent="0.25">
      <c r="B259" s="109"/>
      <c r="C259" s="109"/>
      <c r="D259" s="109"/>
      <c r="E259" s="109"/>
      <c r="F259" s="110"/>
      <c r="G259" s="116"/>
      <c r="M259" s="110"/>
      <c r="N259" s="116"/>
      <c r="T259" s="110"/>
    </row>
    <row r="260" spans="2:20" ht="14.25" customHeight="1" x14ac:dyDescent="0.25">
      <c r="B260" s="109"/>
      <c r="C260" s="109"/>
      <c r="D260" s="109"/>
      <c r="E260" s="109"/>
      <c r="F260" s="110"/>
      <c r="G260" s="116"/>
      <c r="M260" s="110"/>
      <c r="N260" s="116"/>
      <c r="T260" s="110"/>
    </row>
    <row r="261" spans="2:20" ht="14.25" customHeight="1" x14ac:dyDescent="0.25">
      <c r="B261" s="109"/>
      <c r="C261" s="109"/>
      <c r="D261" s="109"/>
      <c r="E261" s="109"/>
      <c r="F261" s="110"/>
      <c r="G261" s="116"/>
      <c r="M261" s="110"/>
      <c r="N261" s="116"/>
      <c r="T261" s="110"/>
    </row>
    <row r="262" spans="2:20" ht="14.25" customHeight="1" x14ac:dyDescent="0.25">
      <c r="B262" s="109"/>
      <c r="C262" s="109"/>
      <c r="D262" s="109"/>
      <c r="E262" s="109"/>
      <c r="F262" s="110"/>
      <c r="G262" s="116"/>
      <c r="M262" s="110"/>
      <c r="N262" s="116"/>
      <c r="T262" s="110"/>
    </row>
    <row r="263" spans="2:20" ht="14.25" customHeight="1" x14ac:dyDescent="0.25">
      <c r="B263" s="109"/>
      <c r="C263" s="109"/>
      <c r="D263" s="109"/>
      <c r="E263" s="109"/>
      <c r="F263" s="110"/>
      <c r="G263" s="116"/>
      <c r="M263" s="110"/>
      <c r="N263" s="116"/>
      <c r="T263" s="110"/>
    </row>
    <row r="264" spans="2:20" ht="14.25" customHeight="1" x14ac:dyDescent="0.25">
      <c r="B264" s="109"/>
      <c r="C264" s="109"/>
      <c r="D264" s="109"/>
      <c r="E264" s="109"/>
      <c r="F264" s="110"/>
      <c r="G264" s="116"/>
      <c r="M264" s="110"/>
      <c r="N264" s="116"/>
      <c r="T264" s="110"/>
    </row>
    <row r="265" spans="2:20" ht="14.25" customHeight="1" x14ac:dyDescent="0.25">
      <c r="B265" s="109"/>
      <c r="C265" s="109"/>
      <c r="D265" s="109"/>
      <c r="E265" s="109"/>
      <c r="F265" s="110"/>
      <c r="G265" s="116"/>
      <c r="M265" s="110"/>
      <c r="N265" s="116"/>
      <c r="T265" s="110"/>
    </row>
    <row r="266" spans="2:20" ht="14.25" customHeight="1" x14ac:dyDescent="0.25">
      <c r="B266" s="109"/>
      <c r="C266" s="109"/>
      <c r="D266" s="109"/>
      <c r="E266" s="109"/>
      <c r="F266" s="110"/>
      <c r="G266" s="116"/>
      <c r="M266" s="110"/>
      <c r="N266" s="116"/>
      <c r="T266" s="110"/>
    </row>
    <row r="267" spans="2:20" ht="14.25" customHeight="1" x14ac:dyDescent="0.25">
      <c r="B267" s="109"/>
      <c r="C267" s="109"/>
      <c r="D267" s="109"/>
      <c r="E267" s="109"/>
      <c r="F267" s="110"/>
      <c r="G267" s="116"/>
      <c r="M267" s="110"/>
      <c r="N267" s="116"/>
      <c r="T267" s="110"/>
    </row>
    <row r="268" spans="2:20" ht="14.25" customHeight="1" x14ac:dyDescent="0.25">
      <c r="B268" s="109"/>
      <c r="C268" s="109"/>
      <c r="D268" s="109"/>
      <c r="E268" s="109"/>
      <c r="F268" s="110"/>
      <c r="G268" s="116"/>
      <c r="M268" s="110"/>
      <c r="N268" s="116"/>
      <c r="T268" s="110"/>
    </row>
    <row r="269" spans="2:20" ht="14.25" customHeight="1" x14ac:dyDescent="0.25">
      <c r="B269" s="109"/>
      <c r="C269" s="109"/>
      <c r="D269" s="109"/>
      <c r="E269" s="109"/>
      <c r="F269" s="110"/>
      <c r="G269" s="116"/>
      <c r="M269" s="110"/>
      <c r="N269" s="116"/>
      <c r="T269" s="110"/>
    </row>
    <row r="270" spans="2:20" ht="14.25" customHeight="1" x14ac:dyDescent="0.25">
      <c r="B270" s="109"/>
      <c r="C270" s="109"/>
      <c r="D270" s="109"/>
      <c r="E270" s="109"/>
      <c r="F270" s="110"/>
      <c r="G270" s="116"/>
      <c r="M270" s="110"/>
      <c r="N270" s="116"/>
      <c r="T270" s="110"/>
    </row>
    <row r="271" spans="2:20" ht="14.25" customHeight="1" x14ac:dyDescent="0.25">
      <c r="B271" s="109"/>
      <c r="C271" s="109"/>
      <c r="D271" s="109"/>
      <c r="E271" s="109"/>
      <c r="F271" s="110"/>
      <c r="G271" s="116"/>
      <c r="M271" s="110"/>
      <c r="N271" s="116"/>
      <c r="T271" s="110"/>
    </row>
    <row r="272" spans="2:20" ht="14.25" customHeight="1" x14ac:dyDescent="0.25">
      <c r="B272" s="109"/>
      <c r="C272" s="109"/>
      <c r="D272" s="109"/>
      <c r="E272" s="109"/>
      <c r="F272" s="110"/>
      <c r="G272" s="116"/>
      <c r="M272" s="110"/>
      <c r="N272" s="116"/>
      <c r="T272" s="110"/>
    </row>
    <row r="273" spans="2:20" ht="14.25" customHeight="1" x14ac:dyDescent="0.25">
      <c r="B273" s="109"/>
      <c r="C273" s="109"/>
      <c r="D273" s="109"/>
      <c r="E273" s="109"/>
      <c r="F273" s="110"/>
      <c r="G273" s="116"/>
      <c r="M273" s="110"/>
      <c r="N273" s="116"/>
      <c r="T273" s="110"/>
    </row>
    <row r="274" spans="2:20" ht="14.25" customHeight="1" x14ac:dyDescent="0.25">
      <c r="B274" s="109"/>
      <c r="C274" s="109"/>
      <c r="D274" s="109"/>
      <c r="E274" s="109"/>
      <c r="F274" s="110"/>
      <c r="G274" s="116"/>
      <c r="M274" s="110"/>
      <c r="N274" s="116"/>
      <c r="T274" s="110"/>
    </row>
    <row r="275" spans="2:20" ht="14.25" customHeight="1" x14ac:dyDescent="0.25">
      <c r="B275" s="109"/>
      <c r="C275" s="109"/>
      <c r="D275" s="109"/>
      <c r="E275" s="109"/>
      <c r="F275" s="110"/>
      <c r="G275" s="116"/>
      <c r="M275" s="110"/>
      <c r="N275" s="116"/>
      <c r="T275" s="110"/>
    </row>
    <row r="276" spans="2:20" ht="14.25" customHeight="1" x14ac:dyDescent="0.25">
      <c r="B276" s="109"/>
      <c r="C276" s="109"/>
      <c r="D276" s="109"/>
      <c r="E276" s="109"/>
      <c r="F276" s="110"/>
      <c r="G276" s="116"/>
      <c r="M276" s="110"/>
      <c r="N276" s="116"/>
      <c r="T276" s="110"/>
    </row>
    <row r="277" spans="2:20" ht="14.25" customHeight="1" x14ac:dyDescent="0.25">
      <c r="B277" s="109"/>
      <c r="C277" s="109"/>
      <c r="D277" s="109"/>
      <c r="E277" s="109"/>
      <c r="F277" s="110"/>
      <c r="G277" s="116"/>
      <c r="M277" s="110"/>
      <c r="N277" s="116"/>
      <c r="T277" s="110"/>
    </row>
    <row r="278" spans="2:20" ht="14.25" customHeight="1" x14ac:dyDescent="0.25">
      <c r="B278" s="109"/>
      <c r="C278" s="109"/>
      <c r="D278" s="109"/>
      <c r="E278" s="109"/>
      <c r="F278" s="110"/>
      <c r="G278" s="116"/>
      <c r="M278" s="110"/>
      <c r="N278" s="116"/>
      <c r="T278" s="110"/>
    </row>
    <row r="279" spans="2:20" ht="14.25" customHeight="1" x14ac:dyDescent="0.25">
      <c r="B279" s="109"/>
      <c r="C279" s="109"/>
      <c r="D279" s="109"/>
      <c r="E279" s="109"/>
      <c r="F279" s="110"/>
      <c r="G279" s="116"/>
      <c r="M279" s="110"/>
      <c r="N279" s="116"/>
      <c r="T279" s="110"/>
    </row>
    <row r="280" spans="2:20" ht="14.25" customHeight="1" x14ac:dyDescent="0.25">
      <c r="B280" s="109"/>
      <c r="C280" s="109"/>
      <c r="D280" s="109"/>
      <c r="E280" s="109"/>
      <c r="F280" s="110"/>
      <c r="G280" s="116"/>
      <c r="M280" s="110"/>
      <c r="N280" s="116"/>
      <c r="T280" s="110"/>
    </row>
    <row r="281" spans="2:20" ht="14.25" customHeight="1" x14ac:dyDescent="0.25">
      <c r="B281" s="109"/>
      <c r="C281" s="109"/>
      <c r="D281" s="109"/>
      <c r="E281" s="109"/>
      <c r="F281" s="110"/>
      <c r="G281" s="116"/>
      <c r="M281" s="110"/>
      <c r="N281" s="116"/>
      <c r="T281" s="110"/>
    </row>
    <row r="282" spans="2:20" ht="14.25" customHeight="1" x14ac:dyDescent="0.25">
      <c r="B282" s="109"/>
      <c r="C282" s="109"/>
      <c r="D282" s="109"/>
      <c r="E282" s="109"/>
      <c r="F282" s="110"/>
      <c r="G282" s="116"/>
      <c r="M282" s="110"/>
      <c r="N282" s="116"/>
      <c r="T282" s="110"/>
    </row>
    <row r="283" spans="2:20" ht="14.25" customHeight="1" x14ac:dyDescent="0.25">
      <c r="B283" s="109"/>
      <c r="C283" s="109"/>
      <c r="D283" s="109"/>
      <c r="E283" s="109"/>
      <c r="F283" s="110"/>
      <c r="G283" s="116"/>
      <c r="M283" s="110"/>
      <c r="N283" s="116"/>
      <c r="T283" s="110"/>
    </row>
    <row r="284" spans="2:20" ht="14.25" customHeight="1" x14ac:dyDescent="0.25">
      <c r="B284" s="109"/>
      <c r="C284" s="109"/>
      <c r="D284" s="109"/>
      <c r="E284" s="109"/>
      <c r="F284" s="110"/>
      <c r="G284" s="116"/>
      <c r="M284" s="110"/>
      <c r="N284" s="116"/>
      <c r="T284" s="110"/>
    </row>
    <row r="285" spans="2:20" ht="14.25" customHeight="1" x14ac:dyDescent="0.25">
      <c r="B285" s="109"/>
      <c r="C285" s="109"/>
      <c r="D285" s="109"/>
      <c r="E285" s="109"/>
      <c r="F285" s="110"/>
      <c r="G285" s="116"/>
      <c r="M285" s="110"/>
      <c r="N285" s="116"/>
      <c r="T285" s="110"/>
    </row>
    <row r="286" spans="2:20" ht="14.25" customHeight="1" x14ac:dyDescent="0.25">
      <c r="B286" s="109"/>
      <c r="C286" s="109"/>
      <c r="D286" s="109"/>
      <c r="E286" s="109"/>
      <c r="F286" s="110"/>
      <c r="G286" s="116"/>
      <c r="M286" s="110"/>
      <c r="N286" s="116"/>
      <c r="T286" s="110"/>
    </row>
    <row r="287" spans="2:20" ht="14.25" customHeight="1" x14ac:dyDescent="0.25">
      <c r="B287" s="109"/>
      <c r="C287" s="109"/>
      <c r="D287" s="109"/>
      <c r="E287" s="109"/>
      <c r="F287" s="110"/>
      <c r="G287" s="116"/>
      <c r="M287" s="110"/>
      <c r="N287" s="116"/>
      <c r="T287" s="110"/>
    </row>
    <row r="288" spans="2:20" ht="14.25" customHeight="1" x14ac:dyDescent="0.25">
      <c r="B288" s="109"/>
      <c r="C288" s="109"/>
      <c r="D288" s="109"/>
      <c r="E288" s="109"/>
      <c r="F288" s="110"/>
      <c r="G288" s="116"/>
      <c r="M288" s="110"/>
      <c r="N288" s="116"/>
      <c r="T288" s="110"/>
    </row>
    <row r="289" spans="2:20" ht="14.25" customHeight="1" x14ac:dyDescent="0.25">
      <c r="B289" s="109"/>
      <c r="C289" s="109"/>
      <c r="D289" s="109"/>
      <c r="E289" s="109"/>
      <c r="F289" s="110"/>
      <c r="G289" s="116"/>
      <c r="M289" s="110"/>
      <c r="N289" s="116"/>
      <c r="T289" s="110"/>
    </row>
    <row r="290" spans="2:20" ht="14.25" customHeight="1" x14ac:dyDescent="0.25">
      <c r="B290" s="109"/>
      <c r="C290" s="109"/>
      <c r="D290" s="109"/>
      <c r="E290" s="109"/>
      <c r="F290" s="110"/>
      <c r="G290" s="116"/>
      <c r="M290" s="110"/>
      <c r="N290" s="116"/>
      <c r="T290" s="110"/>
    </row>
    <row r="291" spans="2:20" ht="14.25" customHeight="1" x14ac:dyDescent="0.25">
      <c r="B291" s="109"/>
      <c r="C291" s="109"/>
      <c r="D291" s="109"/>
      <c r="E291" s="109"/>
      <c r="F291" s="110"/>
      <c r="G291" s="116"/>
      <c r="M291" s="110"/>
      <c r="N291" s="116"/>
      <c r="T291" s="110"/>
    </row>
    <row r="292" spans="2:20" ht="14.25" customHeight="1" x14ac:dyDescent="0.25">
      <c r="B292" s="109"/>
      <c r="C292" s="109"/>
      <c r="D292" s="109"/>
      <c r="E292" s="109"/>
      <c r="F292" s="110"/>
      <c r="G292" s="116"/>
      <c r="M292" s="110"/>
      <c r="N292" s="116"/>
      <c r="T292" s="110"/>
    </row>
    <row r="293" spans="2:20" ht="14.25" customHeight="1" x14ac:dyDescent="0.25">
      <c r="B293" s="109"/>
      <c r="C293" s="109"/>
      <c r="D293" s="109"/>
      <c r="E293" s="109"/>
      <c r="F293" s="110"/>
      <c r="G293" s="116"/>
      <c r="M293" s="110"/>
      <c r="N293" s="116"/>
      <c r="T293" s="110"/>
    </row>
    <row r="294" spans="2:20" ht="14.25" customHeight="1" x14ac:dyDescent="0.25">
      <c r="B294" s="109"/>
      <c r="C294" s="109"/>
      <c r="D294" s="109"/>
      <c r="E294" s="109"/>
      <c r="F294" s="110"/>
      <c r="G294" s="116"/>
      <c r="M294" s="110"/>
      <c r="N294" s="116"/>
      <c r="T294" s="110"/>
    </row>
    <row r="295" spans="2:20" ht="14.25" customHeight="1" x14ac:dyDescent="0.25">
      <c r="B295" s="109"/>
      <c r="C295" s="109"/>
      <c r="D295" s="109"/>
      <c r="E295" s="109"/>
      <c r="F295" s="110"/>
      <c r="G295" s="116"/>
      <c r="M295" s="110"/>
      <c r="N295" s="116"/>
      <c r="T295" s="110"/>
    </row>
    <row r="296" spans="2:20" ht="14.25" customHeight="1" x14ac:dyDescent="0.25">
      <c r="B296" s="109"/>
      <c r="C296" s="109"/>
      <c r="D296" s="109"/>
      <c r="E296" s="109"/>
      <c r="F296" s="110"/>
      <c r="G296" s="116"/>
      <c r="M296" s="110"/>
      <c r="N296" s="116"/>
      <c r="T296" s="110"/>
    </row>
    <row r="297" spans="2:20" ht="14.25" customHeight="1" x14ac:dyDescent="0.25">
      <c r="B297" s="109"/>
      <c r="C297" s="109"/>
      <c r="D297" s="109"/>
      <c r="E297" s="109"/>
      <c r="F297" s="110"/>
      <c r="G297" s="116"/>
      <c r="M297" s="110"/>
      <c r="N297" s="116"/>
      <c r="T297" s="110"/>
    </row>
    <row r="298" spans="2:20" ht="14.25" customHeight="1" x14ac:dyDescent="0.25">
      <c r="B298" s="109"/>
      <c r="C298" s="109"/>
      <c r="D298" s="109"/>
      <c r="E298" s="109"/>
      <c r="F298" s="110"/>
      <c r="G298" s="116"/>
      <c r="M298" s="110"/>
      <c r="N298" s="116"/>
      <c r="T298" s="110"/>
    </row>
    <row r="299" spans="2:20" ht="14.25" customHeight="1" x14ac:dyDescent="0.25">
      <c r="B299" s="109"/>
      <c r="C299" s="109"/>
      <c r="D299" s="109"/>
      <c r="E299" s="109"/>
      <c r="F299" s="110"/>
      <c r="G299" s="116"/>
      <c r="M299" s="110"/>
      <c r="N299" s="116"/>
      <c r="T299" s="110"/>
    </row>
    <row r="300" spans="2:20" ht="14.25" customHeight="1" x14ac:dyDescent="0.25">
      <c r="B300" s="109"/>
      <c r="C300" s="109"/>
      <c r="D300" s="109"/>
      <c r="E300" s="109"/>
      <c r="F300" s="110"/>
      <c r="G300" s="116"/>
      <c r="M300" s="110"/>
      <c r="N300" s="116"/>
      <c r="T300" s="110"/>
    </row>
    <row r="301" spans="2:20" ht="14.25" customHeight="1" x14ac:dyDescent="0.25">
      <c r="B301" s="109"/>
      <c r="C301" s="109"/>
      <c r="D301" s="109"/>
      <c r="E301" s="109"/>
      <c r="F301" s="110"/>
      <c r="G301" s="116"/>
      <c r="M301" s="110"/>
      <c r="N301" s="116"/>
      <c r="T301" s="110"/>
    </row>
    <row r="302" spans="2:20" ht="14.25" customHeight="1" x14ac:dyDescent="0.25">
      <c r="B302" s="109"/>
      <c r="C302" s="109"/>
      <c r="D302" s="109"/>
      <c r="E302" s="109"/>
      <c r="F302" s="110"/>
      <c r="G302" s="116"/>
      <c r="M302" s="110"/>
      <c r="N302" s="116"/>
      <c r="T302" s="110"/>
    </row>
    <row r="303" spans="2:20" ht="14.25" customHeight="1" x14ac:dyDescent="0.25">
      <c r="B303" s="109"/>
      <c r="C303" s="109"/>
      <c r="D303" s="109"/>
      <c r="E303" s="109"/>
      <c r="F303" s="110"/>
      <c r="G303" s="116"/>
      <c r="M303" s="110"/>
      <c r="N303" s="116"/>
      <c r="T303" s="110"/>
    </row>
    <row r="304" spans="2:20" ht="14.25" customHeight="1" x14ac:dyDescent="0.25">
      <c r="B304" s="109"/>
      <c r="C304" s="109"/>
      <c r="D304" s="109"/>
      <c r="E304" s="109"/>
      <c r="F304" s="110"/>
      <c r="G304" s="116"/>
      <c r="M304" s="110"/>
      <c r="N304" s="116"/>
      <c r="T304" s="110"/>
    </row>
    <row r="305" spans="2:20" ht="14.25" customHeight="1" x14ac:dyDescent="0.25">
      <c r="B305" s="109"/>
      <c r="C305" s="109"/>
      <c r="D305" s="109"/>
      <c r="E305" s="109"/>
      <c r="F305" s="110"/>
      <c r="G305" s="116"/>
      <c r="M305" s="110"/>
      <c r="N305" s="116"/>
      <c r="T305" s="110"/>
    </row>
    <row r="306" spans="2:20" ht="14.25" customHeight="1" x14ac:dyDescent="0.25">
      <c r="B306" s="109"/>
      <c r="C306" s="109"/>
      <c r="D306" s="109"/>
      <c r="E306" s="109"/>
      <c r="F306" s="110"/>
      <c r="G306" s="116"/>
      <c r="M306" s="110"/>
      <c r="N306" s="116"/>
      <c r="T306" s="110"/>
    </row>
    <row r="307" spans="2:20" ht="14.25" customHeight="1" x14ac:dyDescent="0.25">
      <c r="B307" s="109"/>
      <c r="C307" s="109"/>
      <c r="D307" s="109"/>
      <c r="E307" s="109"/>
      <c r="F307" s="110"/>
      <c r="G307" s="116"/>
      <c r="M307" s="110"/>
      <c r="N307" s="116"/>
      <c r="T307" s="110"/>
    </row>
    <row r="308" spans="2:20" ht="14.25" customHeight="1" x14ac:dyDescent="0.25">
      <c r="B308" s="109"/>
      <c r="C308" s="109"/>
      <c r="D308" s="109"/>
      <c r="E308" s="109"/>
      <c r="F308" s="110"/>
      <c r="G308" s="116"/>
      <c r="M308" s="110"/>
      <c r="N308" s="116"/>
      <c r="T308" s="110"/>
    </row>
    <row r="309" spans="2:20" ht="14.25" customHeight="1" x14ac:dyDescent="0.25">
      <c r="B309" s="109"/>
      <c r="C309" s="109"/>
      <c r="D309" s="109"/>
      <c r="E309" s="109"/>
      <c r="F309" s="110"/>
      <c r="G309" s="116"/>
      <c r="M309" s="110"/>
      <c r="N309" s="116"/>
      <c r="T309" s="110"/>
    </row>
    <row r="310" spans="2:20" ht="14.25" customHeight="1" x14ac:dyDescent="0.25">
      <c r="B310" s="109"/>
      <c r="C310" s="109"/>
      <c r="D310" s="109"/>
      <c r="E310" s="109"/>
      <c r="F310" s="110"/>
      <c r="G310" s="116"/>
      <c r="M310" s="110"/>
      <c r="N310" s="116"/>
      <c r="T310" s="110"/>
    </row>
    <row r="311" spans="2:20" ht="14.25" customHeight="1" x14ac:dyDescent="0.25">
      <c r="B311" s="109"/>
      <c r="C311" s="109"/>
      <c r="D311" s="109"/>
      <c r="E311" s="109"/>
      <c r="F311" s="110"/>
      <c r="G311" s="116"/>
      <c r="M311" s="110"/>
      <c r="N311" s="116"/>
      <c r="T311" s="110"/>
    </row>
    <row r="312" spans="2:20" ht="14.25" customHeight="1" x14ac:dyDescent="0.25">
      <c r="B312" s="109"/>
      <c r="C312" s="109"/>
      <c r="D312" s="109"/>
      <c r="E312" s="109"/>
      <c r="F312" s="110"/>
      <c r="G312" s="116"/>
      <c r="M312" s="110"/>
      <c r="N312" s="116"/>
      <c r="T312" s="110"/>
    </row>
    <row r="313" spans="2:20" ht="14.25" customHeight="1" x14ac:dyDescent="0.25">
      <c r="B313" s="109"/>
      <c r="C313" s="109"/>
      <c r="D313" s="109"/>
      <c r="E313" s="109"/>
      <c r="F313" s="110"/>
      <c r="G313" s="116"/>
      <c r="M313" s="110"/>
      <c r="N313" s="116"/>
      <c r="T313" s="110"/>
    </row>
    <row r="314" spans="2:20" ht="14.25" customHeight="1" x14ac:dyDescent="0.25">
      <c r="B314" s="109"/>
      <c r="C314" s="109"/>
      <c r="D314" s="109"/>
      <c r="E314" s="109"/>
      <c r="F314" s="110"/>
      <c r="G314" s="116"/>
      <c r="M314" s="110"/>
      <c r="N314" s="116"/>
      <c r="T314" s="110"/>
    </row>
    <row r="315" spans="2:20" ht="14.25" customHeight="1" x14ac:dyDescent="0.25">
      <c r="B315" s="109"/>
      <c r="C315" s="109"/>
      <c r="D315" s="109"/>
      <c r="E315" s="109"/>
      <c r="F315" s="110"/>
      <c r="G315" s="116"/>
      <c r="M315" s="110"/>
      <c r="N315" s="116"/>
      <c r="T315" s="110"/>
    </row>
    <row r="316" spans="2:20" ht="14.25" customHeight="1" x14ac:dyDescent="0.25">
      <c r="B316" s="109"/>
      <c r="C316" s="109"/>
      <c r="D316" s="109"/>
      <c r="E316" s="109"/>
      <c r="F316" s="110"/>
      <c r="G316" s="116"/>
      <c r="M316" s="110"/>
      <c r="N316" s="116"/>
      <c r="T316" s="110"/>
    </row>
    <row r="317" spans="2:20" ht="14.25" customHeight="1" x14ac:dyDescent="0.25">
      <c r="B317" s="109"/>
      <c r="C317" s="109"/>
      <c r="D317" s="109"/>
      <c r="E317" s="109"/>
      <c r="F317" s="110"/>
      <c r="G317" s="116"/>
      <c r="M317" s="110"/>
      <c r="N317" s="116"/>
      <c r="T317" s="110"/>
    </row>
    <row r="318" spans="2:20" ht="14.25" customHeight="1" x14ac:dyDescent="0.25">
      <c r="B318" s="109"/>
      <c r="C318" s="109"/>
      <c r="D318" s="109"/>
      <c r="E318" s="109"/>
      <c r="F318" s="110"/>
      <c r="G318" s="116"/>
      <c r="M318" s="110"/>
      <c r="N318" s="116"/>
      <c r="T318" s="110"/>
    </row>
    <row r="319" spans="2:20" ht="14.25" customHeight="1" x14ac:dyDescent="0.25">
      <c r="B319" s="109"/>
      <c r="C319" s="109"/>
      <c r="D319" s="109"/>
      <c r="E319" s="109"/>
      <c r="F319" s="110"/>
      <c r="G319" s="116"/>
      <c r="M319" s="110"/>
      <c r="N319" s="116"/>
      <c r="T319" s="110"/>
    </row>
    <row r="320" spans="2:20" ht="14.25" customHeight="1" x14ac:dyDescent="0.25">
      <c r="B320" s="109"/>
      <c r="C320" s="109"/>
      <c r="D320" s="109"/>
      <c r="E320" s="109"/>
      <c r="F320" s="110"/>
      <c r="G320" s="116"/>
      <c r="M320" s="110"/>
      <c r="N320" s="116"/>
      <c r="T320" s="110"/>
    </row>
    <row r="321" spans="2:20" ht="14.25" customHeight="1" x14ac:dyDescent="0.25">
      <c r="B321" s="109"/>
      <c r="C321" s="109"/>
      <c r="D321" s="109"/>
      <c r="E321" s="109"/>
      <c r="F321" s="110"/>
      <c r="G321" s="116"/>
      <c r="M321" s="110"/>
      <c r="N321" s="116"/>
      <c r="T321" s="110"/>
    </row>
    <row r="322" spans="2:20" ht="14.25" customHeight="1" x14ac:dyDescent="0.25">
      <c r="B322" s="109"/>
      <c r="C322" s="109"/>
      <c r="D322" s="109"/>
      <c r="E322" s="109"/>
      <c r="F322" s="110"/>
      <c r="G322" s="116"/>
      <c r="M322" s="110"/>
      <c r="N322" s="116"/>
      <c r="T322" s="110"/>
    </row>
    <row r="323" spans="2:20" ht="14.25" customHeight="1" x14ac:dyDescent="0.25">
      <c r="B323" s="109"/>
      <c r="C323" s="109"/>
      <c r="D323" s="109"/>
      <c r="E323" s="109"/>
      <c r="F323" s="110"/>
      <c r="G323" s="116"/>
      <c r="M323" s="110"/>
      <c r="N323" s="116"/>
      <c r="T323" s="110"/>
    </row>
    <row r="324" spans="2:20" ht="14.25" customHeight="1" x14ac:dyDescent="0.25">
      <c r="B324" s="109"/>
      <c r="C324" s="109"/>
      <c r="D324" s="109"/>
      <c r="E324" s="109"/>
      <c r="F324" s="110"/>
      <c r="G324" s="116"/>
      <c r="M324" s="110"/>
      <c r="N324" s="116"/>
      <c r="T324" s="110"/>
    </row>
    <row r="325" spans="2:20" ht="14.25" customHeight="1" x14ac:dyDescent="0.25">
      <c r="B325" s="109"/>
      <c r="C325" s="109"/>
      <c r="D325" s="109"/>
      <c r="E325" s="109"/>
      <c r="F325" s="110"/>
      <c r="G325" s="116"/>
      <c r="M325" s="110"/>
      <c r="N325" s="116"/>
      <c r="T325" s="110"/>
    </row>
    <row r="326" spans="2:20" ht="14.25" customHeight="1" x14ac:dyDescent="0.25">
      <c r="B326" s="109"/>
      <c r="C326" s="109"/>
      <c r="D326" s="109"/>
      <c r="E326" s="109"/>
      <c r="F326" s="110"/>
      <c r="G326" s="116"/>
      <c r="M326" s="110"/>
      <c r="N326" s="116"/>
      <c r="T326" s="110"/>
    </row>
    <row r="327" spans="2:20" ht="14.25" customHeight="1" x14ac:dyDescent="0.25">
      <c r="B327" s="109"/>
      <c r="C327" s="109"/>
      <c r="D327" s="109"/>
      <c r="E327" s="109"/>
      <c r="F327" s="110"/>
      <c r="G327" s="116"/>
      <c r="M327" s="110"/>
      <c r="N327" s="116"/>
      <c r="T327" s="110"/>
    </row>
    <row r="328" spans="2:20" ht="14.25" customHeight="1" x14ac:dyDescent="0.25">
      <c r="B328" s="109"/>
      <c r="C328" s="109"/>
      <c r="D328" s="109"/>
      <c r="E328" s="109"/>
      <c r="F328" s="110"/>
      <c r="G328" s="116"/>
      <c r="M328" s="110"/>
      <c r="N328" s="116"/>
      <c r="T328" s="110"/>
    </row>
    <row r="329" spans="2:20" ht="14.25" customHeight="1" x14ac:dyDescent="0.25">
      <c r="B329" s="109"/>
      <c r="C329" s="109"/>
      <c r="D329" s="109"/>
      <c r="E329" s="109"/>
      <c r="F329" s="110"/>
      <c r="G329" s="116"/>
      <c r="M329" s="110"/>
      <c r="N329" s="116"/>
      <c r="T329" s="110"/>
    </row>
    <row r="330" spans="2:20" ht="14.25" customHeight="1" x14ac:dyDescent="0.25">
      <c r="B330" s="109"/>
      <c r="C330" s="109"/>
      <c r="D330" s="109"/>
      <c r="E330" s="109"/>
      <c r="F330" s="110"/>
      <c r="G330" s="116"/>
      <c r="M330" s="110"/>
      <c r="N330" s="116"/>
      <c r="T330" s="110"/>
    </row>
    <row r="331" spans="2:20" ht="14.25" customHeight="1" x14ac:dyDescent="0.25">
      <c r="B331" s="109"/>
      <c r="C331" s="109"/>
      <c r="D331" s="109"/>
      <c r="E331" s="109"/>
      <c r="F331" s="110"/>
      <c r="G331" s="116"/>
      <c r="M331" s="110"/>
      <c r="N331" s="116"/>
      <c r="T331" s="110"/>
    </row>
    <row r="332" spans="2:20" ht="14.25" customHeight="1" x14ac:dyDescent="0.25">
      <c r="B332" s="109"/>
      <c r="C332" s="109"/>
      <c r="D332" s="109"/>
      <c r="E332" s="109"/>
      <c r="F332" s="110"/>
      <c r="G332" s="116"/>
      <c r="M332" s="110"/>
      <c r="N332" s="116"/>
      <c r="T332" s="110"/>
    </row>
    <row r="333" spans="2:20" ht="14.25" customHeight="1" x14ac:dyDescent="0.25">
      <c r="B333" s="109"/>
      <c r="C333" s="109"/>
      <c r="D333" s="109"/>
      <c r="E333" s="109"/>
      <c r="F333" s="110"/>
      <c r="G333" s="116"/>
      <c r="M333" s="110"/>
      <c r="N333" s="116"/>
      <c r="T333" s="110"/>
    </row>
    <row r="334" spans="2:20" ht="14.25" customHeight="1" x14ac:dyDescent="0.25">
      <c r="B334" s="109"/>
      <c r="C334" s="109"/>
      <c r="D334" s="109"/>
      <c r="E334" s="109"/>
      <c r="F334" s="110"/>
      <c r="G334" s="116"/>
      <c r="M334" s="110"/>
      <c r="N334" s="116"/>
      <c r="T334" s="110"/>
    </row>
    <row r="335" spans="2:20" ht="14.25" customHeight="1" x14ac:dyDescent="0.25">
      <c r="B335" s="109"/>
      <c r="C335" s="109"/>
      <c r="D335" s="109"/>
      <c r="E335" s="109"/>
      <c r="F335" s="110"/>
      <c r="G335" s="116"/>
      <c r="M335" s="110"/>
      <c r="N335" s="116"/>
      <c r="T335" s="110"/>
    </row>
    <row r="336" spans="2:20" ht="14.25" customHeight="1" x14ac:dyDescent="0.25">
      <c r="B336" s="109"/>
      <c r="C336" s="109"/>
      <c r="D336" s="109"/>
      <c r="E336" s="109"/>
      <c r="F336" s="110"/>
      <c r="G336" s="116"/>
      <c r="M336" s="110"/>
      <c r="N336" s="116"/>
      <c r="T336" s="110"/>
    </row>
    <row r="337" spans="2:20" ht="14.25" customHeight="1" x14ac:dyDescent="0.25">
      <c r="B337" s="109"/>
      <c r="C337" s="109"/>
      <c r="D337" s="109"/>
      <c r="E337" s="109"/>
      <c r="F337" s="110"/>
      <c r="G337" s="116"/>
      <c r="M337" s="110"/>
      <c r="N337" s="116"/>
      <c r="T337" s="110"/>
    </row>
    <row r="338" spans="2:20" ht="14.25" customHeight="1" x14ac:dyDescent="0.25">
      <c r="B338" s="109"/>
      <c r="C338" s="109"/>
      <c r="D338" s="109"/>
      <c r="E338" s="109"/>
      <c r="F338" s="110"/>
      <c r="G338" s="116"/>
      <c r="M338" s="110"/>
      <c r="N338" s="116"/>
      <c r="T338" s="110"/>
    </row>
    <row r="339" spans="2:20" ht="14.25" customHeight="1" x14ac:dyDescent="0.25">
      <c r="B339" s="109"/>
      <c r="C339" s="109"/>
      <c r="D339" s="109"/>
      <c r="E339" s="109"/>
      <c r="F339" s="110"/>
      <c r="G339" s="116"/>
      <c r="M339" s="110"/>
      <c r="N339" s="116"/>
      <c r="T339" s="110"/>
    </row>
    <row r="340" spans="2:20" ht="14.25" customHeight="1" x14ac:dyDescent="0.25">
      <c r="B340" s="109"/>
      <c r="C340" s="109"/>
      <c r="D340" s="109"/>
      <c r="E340" s="109"/>
      <c r="F340" s="110"/>
      <c r="G340" s="116"/>
      <c r="M340" s="110"/>
      <c r="N340" s="116"/>
      <c r="T340" s="110"/>
    </row>
    <row r="341" spans="2:20" ht="14.25" customHeight="1" x14ac:dyDescent="0.25">
      <c r="B341" s="109"/>
      <c r="C341" s="109"/>
      <c r="D341" s="109"/>
      <c r="E341" s="109"/>
      <c r="F341" s="110"/>
      <c r="G341" s="116"/>
      <c r="M341" s="110"/>
      <c r="N341" s="116"/>
      <c r="T341" s="110"/>
    </row>
    <row r="342" spans="2:20" ht="14.25" customHeight="1" x14ac:dyDescent="0.25">
      <c r="B342" s="109"/>
      <c r="C342" s="109"/>
      <c r="D342" s="109"/>
      <c r="E342" s="109"/>
      <c r="F342" s="110"/>
      <c r="G342" s="116"/>
      <c r="M342" s="110"/>
      <c r="N342" s="116"/>
      <c r="T342" s="110"/>
    </row>
    <row r="343" spans="2:20" ht="14.25" customHeight="1" x14ac:dyDescent="0.25">
      <c r="B343" s="109"/>
      <c r="C343" s="109"/>
      <c r="D343" s="109"/>
      <c r="E343" s="109"/>
      <c r="F343" s="110"/>
      <c r="G343" s="116"/>
      <c r="M343" s="110"/>
      <c r="N343" s="116"/>
      <c r="T343" s="110"/>
    </row>
    <row r="344" spans="2:20" ht="14.25" customHeight="1" x14ac:dyDescent="0.25">
      <c r="B344" s="109"/>
      <c r="C344" s="109"/>
      <c r="D344" s="109"/>
      <c r="E344" s="109"/>
      <c r="F344" s="110"/>
      <c r="G344" s="116"/>
      <c r="M344" s="110"/>
      <c r="N344" s="116"/>
      <c r="T344" s="110"/>
    </row>
    <row r="345" spans="2:20" ht="14.25" customHeight="1" x14ac:dyDescent="0.25">
      <c r="B345" s="109"/>
      <c r="C345" s="109"/>
      <c r="D345" s="109"/>
      <c r="E345" s="109"/>
      <c r="F345" s="110"/>
      <c r="G345" s="116"/>
      <c r="M345" s="110"/>
      <c r="N345" s="116"/>
      <c r="T345" s="110"/>
    </row>
    <row r="346" spans="2:20" ht="14.25" customHeight="1" x14ac:dyDescent="0.25">
      <c r="B346" s="109"/>
      <c r="C346" s="109"/>
      <c r="D346" s="109"/>
      <c r="E346" s="109"/>
      <c r="F346" s="110"/>
      <c r="G346" s="116"/>
      <c r="M346" s="110"/>
      <c r="N346" s="116"/>
      <c r="T346" s="110"/>
    </row>
    <row r="347" spans="2:20" ht="14.25" customHeight="1" x14ac:dyDescent="0.25">
      <c r="B347" s="109"/>
      <c r="C347" s="109"/>
      <c r="D347" s="109"/>
      <c r="E347" s="109"/>
      <c r="F347" s="110"/>
      <c r="G347" s="116"/>
      <c r="M347" s="110"/>
      <c r="N347" s="116"/>
      <c r="T347" s="110"/>
    </row>
    <row r="348" spans="2:20" ht="14.25" customHeight="1" x14ac:dyDescent="0.25">
      <c r="B348" s="109"/>
      <c r="C348" s="109"/>
      <c r="D348" s="109"/>
      <c r="E348" s="109"/>
      <c r="F348" s="110"/>
      <c r="G348" s="116"/>
      <c r="M348" s="110"/>
      <c r="N348" s="116"/>
      <c r="T348" s="110"/>
    </row>
    <row r="349" spans="2:20" ht="14.25" customHeight="1" x14ac:dyDescent="0.25">
      <c r="B349" s="109"/>
      <c r="C349" s="109"/>
      <c r="D349" s="109"/>
      <c r="E349" s="109"/>
      <c r="F349" s="110"/>
      <c r="G349" s="116"/>
      <c r="M349" s="110"/>
      <c r="N349" s="116"/>
      <c r="T349" s="110"/>
    </row>
    <row r="350" spans="2:20" ht="14.25" customHeight="1" x14ac:dyDescent="0.25">
      <c r="B350" s="109"/>
      <c r="C350" s="109"/>
      <c r="D350" s="109"/>
      <c r="E350" s="109"/>
      <c r="F350" s="110"/>
      <c r="G350" s="116"/>
      <c r="M350" s="110"/>
      <c r="N350" s="116"/>
      <c r="T350" s="110"/>
    </row>
    <row r="351" spans="2:20" ht="14.25" customHeight="1" x14ac:dyDescent="0.25">
      <c r="B351" s="109"/>
      <c r="C351" s="109"/>
      <c r="D351" s="109"/>
      <c r="E351" s="109"/>
      <c r="F351" s="110"/>
      <c r="G351" s="116"/>
      <c r="M351" s="110"/>
      <c r="N351" s="116"/>
      <c r="T351" s="110"/>
    </row>
    <row r="352" spans="2:20" ht="14.25" customHeight="1" x14ac:dyDescent="0.25">
      <c r="B352" s="109"/>
      <c r="C352" s="109"/>
      <c r="D352" s="109"/>
      <c r="E352" s="109"/>
      <c r="F352" s="110"/>
      <c r="G352" s="116"/>
      <c r="M352" s="110"/>
      <c r="N352" s="116"/>
      <c r="T352" s="110"/>
    </row>
    <row r="353" spans="2:20" ht="14.25" customHeight="1" x14ac:dyDescent="0.25">
      <c r="B353" s="109"/>
      <c r="C353" s="109"/>
      <c r="D353" s="109"/>
      <c r="E353" s="109"/>
      <c r="F353" s="110"/>
      <c r="G353" s="116"/>
      <c r="M353" s="110"/>
      <c r="N353" s="116"/>
      <c r="T353" s="110"/>
    </row>
    <row r="354" spans="2:20" ht="14.25" customHeight="1" x14ac:dyDescent="0.25">
      <c r="B354" s="109"/>
      <c r="C354" s="109"/>
      <c r="D354" s="109"/>
      <c r="E354" s="109"/>
      <c r="F354" s="110"/>
      <c r="G354" s="116"/>
      <c r="M354" s="110"/>
      <c r="N354" s="116"/>
      <c r="T354" s="110"/>
    </row>
    <row r="355" spans="2:20" ht="14.25" customHeight="1" x14ac:dyDescent="0.25">
      <c r="B355" s="109"/>
      <c r="C355" s="109"/>
      <c r="D355" s="109"/>
      <c r="E355" s="109"/>
      <c r="F355" s="110"/>
      <c r="G355" s="116"/>
      <c r="M355" s="110"/>
      <c r="N355" s="116"/>
      <c r="T355" s="110"/>
    </row>
    <row r="356" spans="2:20" ht="14.25" customHeight="1" x14ac:dyDescent="0.25">
      <c r="B356" s="109"/>
      <c r="C356" s="109"/>
      <c r="D356" s="109"/>
      <c r="E356" s="109"/>
      <c r="F356" s="110"/>
      <c r="G356" s="116"/>
      <c r="M356" s="110"/>
      <c r="N356" s="116"/>
      <c r="T356" s="110"/>
    </row>
    <row r="357" spans="2:20" ht="14.25" customHeight="1" x14ac:dyDescent="0.25">
      <c r="B357" s="109"/>
      <c r="C357" s="109"/>
      <c r="D357" s="109"/>
      <c r="E357" s="109"/>
      <c r="F357" s="110"/>
      <c r="G357" s="116"/>
      <c r="M357" s="110"/>
      <c r="N357" s="116"/>
      <c r="T357" s="110"/>
    </row>
    <row r="358" spans="2:20" ht="14.25" customHeight="1" x14ac:dyDescent="0.25">
      <c r="B358" s="109"/>
      <c r="C358" s="109"/>
      <c r="D358" s="109"/>
      <c r="E358" s="109"/>
      <c r="F358" s="110"/>
      <c r="G358" s="116"/>
      <c r="M358" s="110"/>
      <c r="N358" s="116"/>
      <c r="T358" s="110"/>
    </row>
    <row r="359" spans="2:20" ht="14.25" customHeight="1" x14ac:dyDescent="0.25">
      <c r="B359" s="109"/>
      <c r="C359" s="109"/>
      <c r="D359" s="109"/>
      <c r="E359" s="109"/>
      <c r="F359" s="110"/>
      <c r="G359" s="116"/>
      <c r="M359" s="110"/>
      <c r="N359" s="116"/>
      <c r="T359" s="110"/>
    </row>
    <row r="360" spans="2:20" ht="14.25" customHeight="1" x14ac:dyDescent="0.25">
      <c r="B360" s="109"/>
      <c r="C360" s="109"/>
      <c r="D360" s="109"/>
      <c r="E360" s="109"/>
      <c r="F360" s="110"/>
      <c r="G360" s="116"/>
      <c r="M360" s="110"/>
      <c r="N360" s="116"/>
      <c r="T360" s="110"/>
    </row>
    <row r="361" spans="2:20" ht="14.25" customHeight="1" x14ac:dyDescent="0.25">
      <c r="B361" s="109"/>
      <c r="C361" s="109"/>
      <c r="D361" s="109"/>
      <c r="E361" s="109"/>
      <c r="F361" s="110"/>
      <c r="G361" s="116"/>
      <c r="M361" s="110"/>
      <c r="N361" s="116"/>
      <c r="T361" s="110"/>
    </row>
    <row r="362" spans="2:20" ht="14.25" customHeight="1" x14ac:dyDescent="0.25">
      <c r="B362" s="109"/>
      <c r="C362" s="109"/>
      <c r="D362" s="109"/>
      <c r="E362" s="109"/>
      <c r="F362" s="110"/>
      <c r="G362" s="116"/>
      <c r="M362" s="110"/>
      <c r="N362" s="116"/>
      <c r="T362" s="110"/>
    </row>
    <row r="363" spans="2:20" ht="14.25" customHeight="1" x14ac:dyDescent="0.25">
      <c r="B363" s="109"/>
      <c r="C363" s="109"/>
      <c r="D363" s="109"/>
      <c r="E363" s="109"/>
      <c r="F363" s="110"/>
      <c r="G363" s="116"/>
      <c r="M363" s="110"/>
      <c r="N363" s="116"/>
      <c r="T363" s="110"/>
    </row>
    <row r="364" spans="2:20" ht="14.25" customHeight="1" x14ac:dyDescent="0.25">
      <c r="B364" s="109"/>
      <c r="C364" s="109"/>
      <c r="D364" s="109"/>
      <c r="E364" s="109"/>
      <c r="F364" s="110"/>
      <c r="G364" s="116"/>
      <c r="M364" s="110"/>
      <c r="N364" s="116"/>
      <c r="T364" s="110"/>
    </row>
    <row r="365" spans="2:20" ht="14.25" customHeight="1" x14ac:dyDescent="0.25">
      <c r="B365" s="109"/>
      <c r="C365" s="109"/>
      <c r="D365" s="109"/>
      <c r="E365" s="109"/>
      <c r="F365" s="110"/>
      <c r="G365" s="116"/>
      <c r="M365" s="110"/>
      <c r="N365" s="116"/>
      <c r="T365" s="110"/>
    </row>
    <row r="366" spans="2:20" ht="14.25" customHeight="1" x14ac:dyDescent="0.25">
      <c r="B366" s="109"/>
      <c r="C366" s="109"/>
      <c r="D366" s="109"/>
      <c r="E366" s="109"/>
      <c r="F366" s="110"/>
      <c r="G366" s="116"/>
      <c r="M366" s="110"/>
      <c r="N366" s="116"/>
      <c r="T366" s="110"/>
    </row>
    <row r="367" spans="2:20" ht="14.25" customHeight="1" x14ac:dyDescent="0.25">
      <c r="B367" s="109"/>
      <c r="C367" s="109"/>
      <c r="D367" s="109"/>
      <c r="E367" s="109"/>
      <c r="F367" s="110"/>
      <c r="G367" s="116"/>
      <c r="M367" s="110"/>
      <c r="N367" s="116"/>
      <c r="T367" s="110"/>
    </row>
    <row r="368" spans="2:20" ht="14.25" customHeight="1" x14ac:dyDescent="0.25">
      <c r="B368" s="109"/>
      <c r="C368" s="109"/>
      <c r="D368" s="109"/>
      <c r="E368" s="109"/>
      <c r="F368" s="110"/>
      <c r="G368" s="116"/>
      <c r="M368" s="110"/>
      <c r="N368" s="116"/>
      <c r="T368" s="110"/>
    </row>
    <row r="369" spans="2:20" ht="14.25" customHeight="1" x14ac:dyDescent="0.25">
      <c r="B369" s="109"/>
      <c r="C369" s="109"/>
      <c r="D369" s="109"/>
      <c r="E369" s="109"/>
      <c r="F369" s="110"/>
      <c r="G369" s="116"/>
      <c r="M369" s="110"/>
      <c r="N369" s="116"/>
      <c r="T369" s="110"/>
    </row>
    <row r="370" spans="2:20" ht="14.25" customHeight="1" x14ac:dyDescent="0.25">
      <c r="B370" s="109"/>
      <c r="C370" s="109"/>
      <c r="D370" s="109"/>
      <c r="E370" s="109"/>
      <c r="F370" s="110"/>
      <c r="G370" s="116"/>
      <c r="M370" s="110"/>
      <c r="N370" s="116"/>
      <c r="T370" s="110"/>
    </row>
    <row r="371" spans="2:20" ht="14.25" customHeight="1" x14ac:dyDescent="0.25">
      <c r="B371" s="109"/>
      <c r="C371" s="109"/>
      <c r="D371" s="109"/>
      <c r="E371" s="109"/>
      <c r="F371" s="110"/>
      <c r="G371" s="116"/>
      <c r="M371" s="110"/>
      <c r="N371" s="116"/>
      <c r="T371" s="110"/>
    </row>
    <row r="372" spans="2:20" ht="14.25" customHeight="1" x14ac:dyDescent="0.25">
      <c r="B372" s="109"/>
      <c r="C372" s="109"/>
      <c r="D372" s="109"/>
      <c r="E372" s="109"/>
      <c r="F372" s="110"/>
      <c r="G372" s="116"/>
      <c r="M372" s="110"/>
      <c r="N372" s="116"/>
      <c r="T372" s="110"/>
    </row>
    <row r="373" spans="2:20" ht="14.25" customHeight="1" x14ac:dyDescent="0.25">
      <c r="B373" s="109"/>
      <c r="C373" s="109"/>
      <c r="D373" s="109"/>
      <c r="E373" s="109"/>
      <c r="F373" s="110"/>
      <c r="G373" s="116"/>
      <c r="M373" s="110"/>
      <c r="N373" s="116"/>
      <c r="T373" s="110"/>
    </row>
    <row r="374" spans="2:20" ht="14.25" customHeight="1" x14ac:dyDescent="0.25">
      <c r="B374" s="109"/>
      <c r="C374" s="109"/>
      <c r="D374" s="109"/>
      <c r="E374" s="109"/>
      <c r="F374" s="110"/>
      <c r="G374" s="116"/>
      <c r="M374" s="110"/>
      <c r="N374" s="116"/>
      <c r="T374" s="110"/>
    </row>
    <row r="375" spans="2:20" ht="14.25" customHeight="1" x14ac:dyDescent="0.25">
      <c r="B375" s="109"/>
      <c r="C375" s="109"/>
      <c r="D375" s="109"/>
      <c r="E375" s="109"/>
      <c r="F375" s="110"/>
      <c r="G375" s="116"/>
      <c r="M375" s="110"/>
      <c r="N375" s="116"/>
      <c r="T375" s="110"/>
    </row>
    <row r="376" spans="2:20" ht="14.25" customHeight="1" x14ac:dyDescent="0.25">
      <c r="B376" s="109"/>
      <c r="C376" s="109"/>
      <c r="D376" s="109"/>
      <c r="E376" s="109"/>
      <c r="F376" s="110"/>
      <c r="G376" s="116"/>
      <c r="M376" s="110"/>
      <c r="N376" s="116"/>
      <c r="T376" s="110"/>
    </row>
    <row r="377" spans="2:20" ht="14.25" customHeight="1" x14ac:dyDescent="0.25">
      <c r="B377" s="109"/>
      <c r="C377" s="109"/>
      <c r="D377" s="109"/>
      <c r="E377" s="109"/>
      <c r="F377" s="110"/>
      <c r="G377" s="116"/>
      <c r="M377" s="110"/>
      <c r="N377" s="116"/>
      <c r="T377" s="110"/>
    </row>
    <row r="378" spans="2:20" ht="14.25" customHeight="1" x14ac:dyDescent="0.25">
      <c r="B378" s="109"/>
      <c r="C378" s="109"/>
      <c r="D378" s="109"/>
      <c r="E378" s="109"/>
      <c r="F378" s="110"/>
      <c r="G378" s="116"/>
      <c r="M378" s="110"/>
      <c r="N378" s="116"/>
      <c r="T378" s="110"/>
    </row>
    <row r="379" spans="2:20" ht="14.25" customHeight="1" x14ac:dyDescent="0.25">
      <c r="B379" s="109"/>
      <c r="C379" s="109"/>
      <c r="D379" s="109"/>
      <c r="E379" s="109"/>
      <c r="F379" s="110"/>
      <c r="G379" s="116"/>
      <c r="M379" s="110"/>
      <c r="N379" s="116"/>
      <c r="T379" s="110"/>
    </row>
    <row r="380" spans="2:20" ht="14.25" customHeight="1" x14ac:dyDescent="0.25">
      <c r="B380" s="109"/>
      <c r="C380" s="109"/>
      <c r="D380" s="109"/>
      <c r="E380" s="109"/>
      <c r="F380" s="110"/>
      <c r="G380" s="116"/>
      <c r="M380" s="110"/>
      <c r="N380" s="116"/>
      <c r="T380" s="110"/>
    </row>
    <row r="381" spans="2:20" ht="14.25" customHeight="1" x14ac:dyDescent="0.25">
      <c r="B381" s="109"/>
      <c r="C381" s="109"/>
      <c r="D381" s="109"/>
      <c r="E381" s="109"/>
      <c r="F381" s="110"/>
      <c r="G381" s="116"/>
      <c r="M381" s="110"/>
      <c r="N381" s="116"/>
      <c r="T381" s="110"/>
    </row>
    <row r="382" spans="2:20" ht="14.25" customHeight="1" x14ac:dyDescent="0.25">
      <c r="B382" s="109"/>
      <c r="C382" s="109"/>
      <c r="D382" s="109"/>
      <c r="E382" s="109"/>
      <c r="F382" s="110"/>
      <c r="G382" s="116"/>
      <c r="M382" s="110"/>
      <c r="N382" s="116"/>
      <c r="T382" s="110"/>
    </row>
    <row r="383" spans="2:20" ht="14.25" customHeight="1" x14ac:dyDescent="0.25">
      <c r="B383" s="109"/>
      <c r="C383" s="109"/>
      <c r="D383" s="109"/>
      <c r="E383" s="109"/>
      <c r="F383" s="110"/>
      <c r="G383" s="116"/>
      <c r="M383" s="110"/>
      <c r="N383" s="116"/>
      <c r="T383" s="110"/>
    </row>
    <row r="384" spans="2:20" ht="14.25" customHeight="1" x14ac:dyDescent="0.25">
      <c r="B384" s="109"/>
      <c r="C384" s="109"/>
      <c r="D384" s="109"/>
      <c r="E384" s="109"/>
      <c r="F384" s="110"/>
      <c r="G384" s="116"/>
      <c r="M384" s="110"/>
      <c r="N384" s="116"/>
      <c r="T384" s="110"/>
    </row>
    <row r="385" spans="2:20" ht="14.25" customHeight="1" x14ac:dyDescent="0.25">
      <c r="B385" s="109"/>
      <c r="C385" s="109"/>
      <c r="D385" s="109"/>
      <c r="E385" s="109"/>
      <c r="F385" s="110"/>
      <c r="G385" s="116"/>
      <c r="M385" s="110"/>
      <c r="N385" s="116"/>
      <c r="T385" s="110"/>
    </row>
    <row r="386" spans="2:20" ht="14.25" customHeight="1" x14ac:dyDescent="0.25">
      <c r="B386" s="109"/>
      <c r="C386" s="109"/>
      <c r="D386" s="109"/>
      <c r="E386" s="109"/>
      <c r="F386" s="110"/>
      <c r="G386" s="116"/>
      <c r="M386" s="110"/>
      <c r="N386" s="116"/>
      <c r="T386" s="110"/>
    </row>
    <row r="387" spans="2:20" ht="14.25" customHeight="1" x14ac:dyDescent="0.25">
      <c r="B387" s="109"/>
      <c r="C387" s="109"/>
      <c r="D387" s="109"/>
      <c r="E387" s="109"/>
      <c r="F387" s="110"/>
      <c r="G387" s="116"/>
      <c r="M387" s="110"/>
      <c r="N387" s="116"/>
      <c r="T387" s="110"/>
    </row>
    <row r="388" spans="2:20" ht="14.25" customHeight="1" x14ac:dyDescent="0.25">
      <c r="B388" s="109"/>
      <c r="C388" s="109"/>
      <c r="D388" s="109"/>
      <c r="E388" s="109"/>
      <c r="F388" s="110"/>
      <c r="G388" s="116"/>
      <c r="M388" s="110"/>
      <c r="N388" s="116"/>
      <c r="T388" s="110"/>
    </row>
    <row r="389" spans="2:20" ht="14.25" customHeight="1" x14ac:dyDescent="0.25">
      <c r="B389" s="109"/>
      <c r="C389" s="109"/>
      <c r="D389" s="109"/>
      <c r="E389" s="109"/>
      <c r="F389" s="110"/>
      <c r="G389" s="116"/>
      <c r="M389" s="110"/>
      <c r="N389" s="116"/>
      <c r="T389" s="110"/>
    </row>
    <row r="390" spans="2:20" ht="14.25" customHeight="1" x14ac:dyDescent="0.25">
      <c r="B390" s="109"/>
      <c r="C390" s="109"/>
      <c r="D390" s="109"/>
      <c r="E390" s="109"/>
      <c r="F390" s="110"/>
      <c r="G390" s="116"/>
      <c r="M390" s="110"/>
      <c r="N390" s="116"/>
      <c r="T390" s="110"/>
    </row>
    <row r="391" spans="2:20" ht="14.25" customHeight="1" x14ac:dyDescent="0.25">
      <c r="B391" s="109"/>
      <c r="C391" s="109"/>
      <c r="D391" s="109"/>
      <c r="E391" s="109"/>
      <c r="F391" s="110"/>
      <c r="G391" s="116"/>
      <c r="M391" s="110"/>
      <c r="N391" s="116"/>
      <c r="T391" s="110"/>
    </row>
    <row r="392" spans="2:20" ht="14.25" customHeight="1" x14ac:dyDescent="0.25">
      <c r="B392" s="109"/>
      <c r="C392" s="109"/>
      <c r="D392" s="109"/>
      <c r="E392" s="109"/>
      <c r="F392" s="110"/>
      <c r="G392" s="116"/>
      <c r="M392" s="110"/>
      <c r="N392" s="116"/>
      <c r="T392" s="110"/>
    </row>
    <row r="393" spans="2:20" ht="14.25" customHeight="1" x14ac:dyDescent="0.25">
      <c r="B393" s="109"/>
      <c r="C393" s="109"/>
      <c r="D393" s="109"/>
      <c r="E393" s="109"/>
      <c r="F393" s="110"/>
      <c r="G393" s="116"/>
      <c r="M393" s="110"/>
      <c r="N393" s="116"/>
      <c r="T393" s="110"/>
    </row>
    <row r="394" spans="2:20" ht="14.25" customHeight="1" x14ac:dyDescent="0.25">
      <c r="B394" s="109"/>
      <c r="C394" s="109"/>
      <c r="D394" s="109"/>
      <c r="E394" s="109"/>
      <c r="F394" s="110"/>
      <c r="G394" s="116"/>
      <c r="M394" s="110"/>
      <c r="N394" s="116"/>
      <c r="T394" s="110"/>
    </row>
    <row r="395" spans="2:20" ht="14.25" customHeight="1" x14ac:dyDescent="0.25">
      <c r="B395" s="109"/>
      <c r="C395" s="109"/>
      <c r="D395" s="109"/>
      <c r="E395" s="109"/>
      <c r="F395" s="110"/>
      <c r="G395" s="116"/>
      <c r="M395" s="110"/>
      <c r="N395" s="116"/>
      <c r="T395" s="110"/>
    </row>
    <row r="396" spans="2:20" ht="14.25" customHeight="1" x14ac:dyDescent="0.25">
      <c r="B396" s="109"/>
      <c r="C396" s="109"/>
      <c r="D396" s="109"/>
      <c r="E396" s="109"/>
      <c r="F396" s="110"/>
      <c r="G396" s="116"/>
      <c r="M396" s="110"/>
      <c r="N396" s="116"/>
      <c r="T396" s="110"/>
    </row>
    <row r="397" spans="2:20" ht="14.25" customHeight="1" x14ac:dyDescent="0.25">
      <c r="B397" s="109"/>
      <c r="C397" s="109"/>
      <c r="D397" s="109"/>
      <c r="E397" s="109"/>
      <c r="F397" s="110"/>
      <c r="G397" s="116"/>
      <c r="M397" s="110"/>
      <c r="N397" s="116"/>
      <c r="T397" s="110"/>
    </row>
    <row r="398" spans="2:20" ht="14.25" customHeight="1" x14ac:dyDescent="0.25">
      <c r="B398" s="109"/>
      <c r="C398" s="109"/>
      <c r="D398" s="109"/>
      <c r="E398" s="109"/>
      <c r="F398" s="110"/>
      <c r="G398" s="116"/>
      <c r="M398" s="110"/>
      <c r="N398" s="116"/>
      <c r="T398" s="110"/>
    </row>
    <row r="399" spans="2:20" ht="14.25" customHeight="1" x14ac:dyDescent="0.25">
      <c r="B399" s="109"/>
      <c r="C399" s="109"/>
      <c r="D399" s="109"/>
      <c r="E399" s="109"/>
      <c r="F399" s="110"/>
      <c r="G399" s="116"/>
      <c r="M399" s="110"/>
      <c r="N399" s="116"/>
      <c r="T399" s="110"/>
    </row>
    <row r="400" spans="2:20" ht="14.25" customHeight="1" x14ac:dyDescent="0.25">
      <c r="B400" s="109"/>
      <c r="C400" s="109"/>
      <c r="D400" s="109"/>
      <c r="E400" s="109"/>
      <c r="F400" s="110"/>
      <c r="G400" s="116"/>
      <c r="M400" s="110"/>
      <c r="N400" s="116"/>
      <c r="T400" s="110"/>
    </row>
    <row r="401" spans="2:20" ht="14.25" customHeight="1" x14ac:dyDescent="0.25">
      <c r="B401" s="109"/>
      <c r="C401" s="109"/>
      <c r="D401" s="109"/>
      <c r="E401" s="109"/>
      <c r="F401" s="110"/>
      <c r="G401" s="116"/>
      <c r="M401" s="110"/>
      <c r="N401" s="116"/>
      <c r="T401" s="110"/>
    </row>
    <row r="402" spans="2:20" ht="14.25" customHeight="1" x14ac:dyDescent="0.25">
      <c r="B402" s="109"/>
      <c r="C402" s="109"/>
      <c r="D402" s="109"/>
      <c r="E402" s="109"/>
      <c r="F402" s="110"/>
      <c r="G402" s="116"/>
      <c r="M402" s="110"/>
      <c r="N402" s="116"/>
      <c r="T402" s="110"/>
    </row>
    <row r="403" spans="2:20" ht="14.25" customHeight="1" x14ac:dyDescent="0.25">
      <c r="B403" s="109"/>
      <c r="C403" s="109"/>
      <c r="D403" s="109"/>
      <c r="E403" s="109"/>
      <c r="F403" s="110"/>
      <c r="G403" s="116"/>
      <c r="M403" s="110"/>
      <c r="N403" s="116"/>
      <c r="T403" s="110"/>
    </row>
    <row r="404" spans="2:20" ht="14.25" customHeight="1" x14ac:dyDescent="0.25">
      <c r="B404" s="109"/>
      <c r="C404" s="109"/>
      <c r="D404" s="109"/>
      <c r="E404" s="109"/>
      <c r="F404" s="110"/>
      <c r="G404" s="116"/>
      <c r="M404" s="110"/>
      <c r="N404" s="116"/>
      <c r="T404" s="110"/>
    </row>
    <row r="405" spans="2:20" ht="14.25" customHeight="1" x14ac:dyDescent="0.25">
      <c r="B405" s="109"/>
      <c r="C405" s="109"/>
      <c r="D405" s="109"/>
      <c r="E405" s="109"/>
      <c r="F405" s="110"/>
      <c r="G405" s="116"/>
      <c r="M405" s="110"/>
      <c r="N405" s="116"/>
      <c r="T405" s="110"/>
    </row>
    <row r="406" spans="2:20" ht="14.25" customHeight="1" x14ac:dyDescent="0.25">
      <c r="B406" s="109"/>
      <c r="C406" s="109"/>
      <c r="D406" s="109"/>
      <c r="E406" s="109"/>
      <c r="F406" s="110"/>
      <c r="G406" s="116"/>
      <c r="M406" s="110"/>
      <c r="N406" s="116"/>
      <c r="T406" s="110"/>
    </row>
    <row r="407" spans="2:20" ht="14.25" customHeight="1" x14ac:dyDescent="0.25">
      <c r="B407" s="109"/>
      <c r="C407" s="109"/>
      <c r="D407" s="109"/>
      <c r="E407" s="109"/>
      <c r="F407" s="110"/>
      <c r="G407" s="116"/>
      <c r="M407" s="110"/>
      <c r="N407" s="116"/>
      <c r="T407" s="110"/>
    </row>
    <row r="408" spans="2:20" ht="14.25" customHeight="1" x14ac:dyDescent="0.25">
      <c r="B408" s="109"/>
      <c r="C408" s="109"/>
      <c r="D408" s="109"/>
      <c r="E408" s="109"/>
      <c r="F408" s="110"/>
      <c r="G408" s="116"/>
      <c r="M408" s="110"/>
      <c r="N408" s="116"/>
      <c r="T408" s="110"/>
    </row>
    <row r="409" spans="2:20" ht="14.25" customHeight="1" x14ac:dyDescent="0.25">
      <c r="B409" s="109"/>
      <c r="C409" s="109"/>
      <c r="D409" s="109"/>
      <c r="E409" s="109"/>
      <c r="F409" s="110"/>
      <c r="G409" s="116"/>
      <c r="M409" s="110"/>
      <c r="N409" s="116"/>
      <c r="T409" s="110"/>
    </row>
    <row r="410" spans="2:20" ht="14.25" customHeight="1" x14ac:dyDescent="0.25">
      <c r="B410" s="109"/>
      <c r="C410" s="109"/>
      <c r="D410" s="109"/>
      <c r="E410" s="109"/>
      <c r="F410" s="110"/>
      <c r="G410" s="116"/>
      <c r="M410" s="110"/>
      <c r="N410" s="116"/>
      <c r="T410" s="110"/>
    </row>
    <row r="411" spans="2:20" ht="14.25" customHeight="1" x14ac:dyDescent="0.25">
      <c r="B411" s="109"/>
      <c r="C411" s="109"/>
      <c r="D411" s="109"/>
      <c r="E411" s="109"/>
      <c r="F411" s="110"/>
      <c r="G411" s="116"/>
      <c r="M411" s="110"/>
      <c r="N411" s="116"/>
      <c r="T411" s="110"/>
    </row>
    <row r="412" spans="2:20" ht="14.25" customHeight="1" x14ac:dyDescent="0.25">
      <c r="B412" s="109"/>
      <c r="C412" s="109"/>
      <c r="D412" s="109"/>
      <c r="E412" s="109"/>
      <c r="F412" s="110"/>
      <c r="G412" s="116"/>
      <c r="M412" s="110"/>
      <c r="N412" s="116"/>
      <c r="T412" s="110"/>
    </row>
    <row r="413" spans="2:20" ht="14.25" customHeight="1" x14ac:dyDescent="0.25">
      <c r="B413" s="109"/>
      <c r="C413" s="109"/>
      <c r="D413" s="109"/>
      <c r="E413" s="109"/>
      <c r="F413" s="110"/>
      <c r="G413" s="116"/>
      <c r="M413" s="110"/>
      <c r="N413" s="116"/>
      <c r="T413" s="110"/>
    </row>
    <row r="414" spans="2:20" ht="14.25" customHeight="1" x14ac:dyDescent="0.25">
      <c r="B414" s="109"/>
      <c r="C414" s="109"/>
      <c r="D414" s="109"/>
      <c r="E414" s="109"/>
      <c r="F414" s="110"/>
      <c r="G414" s="116"/>
      <c r="M414" s="110"/>
      <c r="N414" s="116"/>
      <c r="T414" s="110"/>
    </row>
    <row r="415" spans="2:20" ht="14.25" customHeight="1" x14ac:dyDescent="0.25">
      <c r="B415" s="109"/>
      <c r="C415" s="109"/>
      <c r="D415" s="109"/>
      <c r="E415" s="109"/>
      <c r="F415" s="110"/>
      <c r="G415" s="116"/>
      <c r="M415" s="110"/>
      <c r="N415" s="116"/>
      <c r="T415" s="110"/>
    </row>
    <row r="416" spans="2:20" ht="14.25" customHeight="1" x14ac:dyDescent="0.25">
      <c r="B416" s="109"/>
      <c r="C416" s="109"/>
      <c r="D416" s="109"/>
      <c r="E416" s="109"/>
      <c r="F416" s="110"/>
      <c r="G416" s="116"/>
      <c r="M416" s="110"/>
      <c r="N416" s="116"/>
      <c r="T416" s="110"/>
    </row>
    <row r="417" spans="2:20" ht="14.25" customHeight="1" x14ac:dyDescent="0.25">
      <c r="B417" s="109"/>
      <c r="C417" s="109"/>
      <c r="D417" s="109"/>
      <c r="E417" s="109"/>
      <c r="F417" s="110"/>
      <c r="G417" s="116"/>
      <c r="M417" s="110"/>
      <c r="N417" s="116"/>
      <c r="T417" s="110"/>
    </row>
    <row r="418" spans="2:20" ht="14.25" customHeight="1" x14ac:dyDescent="0.25">
      <c r="B418" s="109"/>
      <c r="C418" s="109"/>
      <c r="D418" s="109"/>
      <c r="E418" s="109"/>
      <c r="F418" s="110"/>
      <c r="G418" s="116"/>
      <c r="M418" s="110"/>
      <c r="N418" s="116"/>
      <c r="T418" s="110"/>
    </row>
    <row r="419" spans="2:20" ht="14.25" customHeight="1" x14ac:dyDescent="0.25">
      <c r="B419" s="109"/>
      <c r="C419" s="109"/>
      <c r="D419" s="109"/>
      <c r="E419" s="109"/>
      <c r="F419" s="110"/>
      <c r="G419" s="116"/>
      <c r="M419" s="110"/>
      <c r="N419" s="116"/>
      <c r="T419" s="110"/>
    </row>
    <row r="420" spans="2:20" ht="14.25" customHeight="1" x14ac:dyDescent="0.25">
      <c r="B420" s="109"/>
      <c r="C420" s="109"/>
      <c r="D420" s="109"/>
      <c r="E420" s="109"/>
      <c r="F420" s="110"/>
      <c r="G420" s="116"/>
      <c r="M420" s="110"/>
      <c r="N420" s="116"/>
      <c r="T420" s="110"/>
    </row>
    <row r="421" spans="2:20" ht="14.25" customHeight="1" x14ac:dyDescent="0.25">
      <c r="B421" s="109"/>
      <c r="C421" s="109"/>
      <c r="D421" s="109"/>
      <c r="E421" s="109"/>
      <c r="F421" s="110"/>
      <c r="G421" s="116"/>
      <c r="M421" s="110"/>
      <c r="N421" s="116"/>
      <c r="T421" s="110"/>
    </row>
    <row r="422" spans="2:20" ht="14.25" customHeight="1" x14ac:dyDescent="0.25">
      <c r="B422" s="109"/>
      <c r="C422" s="109"/>
      <c r="D422" s="109"/>
      <c r="E422" s="109"/>
      <c r="F422" s="110"/>
      <c r="G422" s="116"/>
      <c r="M422" s="110"/>
      <c r="N422" s="116"/>
      <c r="T422" s="110"/>
    </row>
    <row r="423" spans="2:20" ht="14.25" customHeight="1" x14ac:dyDescent="0.25">
      <c r="B423" s="109"/>
      <c r="C423" s="109"/>
      <c r="D423" s="109"/>
      <c r="E423" s="109"/>
      <c r="F423" s="110"/>
      <c r="G423" s="116"/>
      <c r="M423" s="110"/>
      <c r="N423" s="116"/>
      <c r="T423" s="110"/>
    </row>
    <row r="424" spans="2:20" ht="14.25" customHeight="1" x14ac:dyDescent="0.25">
      <c r="B424" s="109"/>
      <c r="C424" s="109"/>
      <c r="D424" s="109"/>
      <c r="E424" s="109"/>
      <c r="F424" s="110"/>
      <c r="G424" s="116"/>
      <c r="M424" s="110"/>
      <c r="N424" s="116"/>
      <c r="T424" s="110"/>
    </row>
    <row r="425" spans="2:20" ht="14.25" customHeight="1" x14ac:dyDescent="0.25">
      <c r="B425" s="109"/>
      <c r="C425" s="109"/>
      <c r="D425" s="109"/>
      <c r="E425" s="109"/>
      <c r="F425" s="110"/>
      <c r="G425" s="116"/>
      <c r="M425" s="110"/>
      <c r="N425" s="116"/>
      <c r="T425" s="110"/>
    </row>
    <row r="426" spans="2:20" ht="14.25" customHeight="1" x14ac:dyDescent="0.25">
      <c r="B426" s="109"/>
      <c r="C426" s="109"/>
      <c r="D426" s="109"/>
      <c r="E426" s="109"/>
      <c r="F426" s="110"/>
      <c r="G426" s="116"/>
      <c r="M426" s="110"/>
      <c r="N426" s="116"/>
      <c r="T426" s="110"/>
    </row>
    <row r="427" spans="2:20" ht="14.25" customHeight="1" x14ac:dyDescent="0.25">
      <c r="B427" s="109"/>
      <c r="C427" s="109"/>
      <c r="D427" s="109"/>
      <c r="E427" s="109"/>
      <c r="F427" s="110"/>
      <c r="G427" s="116"/>
      <c r="M427" s="110"/>
      <c r="N427" s="116"/>
      <c r="T427" s="110"/>
    </row>
    <row r="428" spans="2:20" ht="14.25" customHeight="1" x14ac:dyDescent="0.25">
      <c r="B428" s="109"/>
      <c r="C428" s="109"/>
      <c r="D428" s="109"/>
      <c r="E428" s="109"/>
      <c r="F428" s="110"/>
      <c r="G428" s="116"/>
      <c r="M428" s="110"/>
      <c r="N428" s="116"/>
      <c r="T428" s="110"/>
    </row>
    <row r="429" spans="2:20" ht="14.25" customHeight="1" x14ac:dyDescent="0.25">
      <c r="B429" s="109"/>
      <c r="C429" s="109"/>
      <c r="D429" s="109"/>
      <c r="E429" s="109"/>
      <c r="F429" s="110"/>
      <c r="G429" s="116"/>
      <c r="M429" s="110"/>
      <c r="N429" s="116"/>
      <c r="T429" s="110"/>
    </row>
    <row r="430" spans="2:20" ht="14.25" customHeight="1" x14ac:dyDescent="0.25">
      <c r="B430" s="109"/>
      <c r="C430" s="109"/>
      <c r="D430" s="109"/>
      <c r="E430" s="109"/>
      <c r="F430" s="110"/>
      <c r="G430" s="116"/>
      <c r="M430" s="110"/>
      <c r="N430" s="116"/>
      <c r="T430" s="110"/>
    </row>
    <row r="431" spans="2:20" ht="14.25" customHeight="1" x14ac:dyDescent="0.25">
      <c r="B431" s="109"/>
      <c r="C431" s="109"/>
      <c r="D431" s="109"/>
      <c r="E431" s="109"/>
      <c r="F431" s="110"/>
      <c r="G431" s="116"/>
      <c r="M431" s="110"/>
      <c r="N431" s="116"/>
      <c r="T431" s="110"/>
    </row>
    <row r="432" spans="2:20" ht="14.25" customHeight="1" x14ac:dyDescent="0.25">
      <c r="B432" s="109"/>
      <c r="C432" s="109"/>
      <c r="D432" s="109"/>
      <c r="E432" s="109"/>
      <c r="F432" s="110"/>
      <c r="G432" s="116"/>
      <c r="M432" s="110"/>
      <c r="N432" s="116"/>
      <c r="T432" s="110"/>
    </row>
    <row r="433" spans="2:20" ht="14.25" customHeight="1" x14ac:dyDescent="0.25">
      <c r="B433" s="109"/>
      <c r="C433" s="109"/>
      <c r="D433" s="109"/>
      <c r="E433" s="109"/>
      <c r="F433" s="110"/>
      <c r="G433" s="116"/>
      <c r="M433" s="110"/>
      <c r="N433" s="116"/>
      <c r="T433" s="110"/>
    </row>
    <row r="434" spans="2:20" ht="14.25" customHeight="1" x14ac:dyDescent="0.25">
      <c r="B434" s="109"/>
      <c r="C434" s="109"/>
      <c r="D434" s="109"/>
      <c r="E434" s="109"/>
      <c r="F434" s="110"/>
      <c r="G434" s="116"/>
      <c r="M434" s="110"/>
      <c r="N434" s="116"/>
      <c r="T434" s="110"/>
    </row>
    <row r="435" spans="2:20" ht="14.25" customHeight="1" x14ac:dyDescent="0.25">
      <c r="B435" s="109"/>
      <c r="C435" s="109"/>
      <c r="D435" s="109"/>
      <c r="E435" s="109"/>
      <c r="F435" s="110"/>
      <c r="G435" s="116"/>
      <c r="M435" s="110"/>
      <c r="N435" s="116"/>
      <c r="T435" s="110"/>
    </row>
    <row r="436" spans="2:20" ht="14.25" customHeight="1" x14ac:dyDescent="0.25">
      <c r="B436" s="109"/>
      <c r="C436" s="109"/>
      <c r="D436" s="109"/>
      <c r="E436" s="109"/>
      <c r="F436" s="110"/>
      <c r="G436" s="116"/>
      <c r="M436" s="110"/>
      <c r="N436" s="116"/>
      <c r="T436" s="110"/>
    </row>
    <row r="437" spans="2:20" ht="14.25" customHeight="1" x14ac:dyDescent="0.25">
      <c r="B437" s="109"/>
      <c r="C437" s="109"/>
      <c r="D437" s="109"/>
      <c r="E437" s="109"/>
      <c r="F437" s="110"/>
      <c r="G437" s="116"/>
      <c r="M437" s="110"/>
      <c r="N437" s="116"/>
      <c r="T437" s="110"/>
    </row>
    <row r="438" spans="2:20" ht="14.25" customHeight="1" x14ac:dyDescent="0.25">
      <c r="B438" s="109"/>
      <c r="C438" s="109"/>
      <c r="D438" s="109"/>
      <c r="E438" s="109"/>
      <c r="F438" s="110"/>
      <c r="G438" s="116"/>
      <c r="M438" s="110"/>
      <c r="N438" s="116"/>
      <c r="T438" s="110"/>
    </row>
    <row r="439" spans="2:20" ht="14.25" customHeight="1" x14ac:dyDescent="0.25">
      <c r="B439" s="109"/>
      <c r="C439" s="109"/>
      <c r="D439" s="109"/>
      <c r="E439" s="109"/>
      <c r="F439" s="110"/>
      <c r="G439" s="116"/>
      <c r="M439" s="110"/>
      <c r="N439" s="116"/>
      <c r="T439" s="110"/>
    </row>
    <row r="440" spans="2:20" ht="14.25" customHeight="1" x14ac:dyDescent="0.25">
      <c r="B440" s="109"/>
      <c r="C440" s="109"/>
      <c r="D440" s="109"/>
      <c r="E440" s="109"/>
      <c r="F440" s="110"/>
      <c r="G440" s="116"/>
      <c r="M440" s="110"/>
      <c r="N440" s="116"/>
      <c r="T440" s="110"/>
    </row>
    <row r="441" spans="2:20" ht="14.25" customHeight="1" x14ac:dyDescent="0.25">
      <c r="B441" s="109"/>
      <c r="C441" s="109"/>
      <c r="D441" s="109"/>
      <c r="E441" s="109"/>
      <c r="F441" s="110"/>
      <c r="G441" s="116"/>
      <c r="M441" s="110"/>
      <c r="N441" s="116"/>
      <c r="T441" s="110"/>
    </row>
    <row r="442" spans="2:20" ht="14.25" customHeight="1" x14ac:dyDescent="0.25">
      <c r="B442" s="109"/>
      <c r="C442" s="109"/>
      <c r="D442" s="109"/>
      <c r="E442" s="109"/>
      <c r="F442" s="110"/>
      <c r="G442" s="116"/>
      <c r="M442" s="110"/>
      <c r="N442" s="116"/>
      <c r="T442" s="110"/>
    </row>
    <row r="443" spans="2:20" ht="14.25" customHeight="1" x14ac:dyDescent="0.25">
      <c r="B443" s="109"/>
      <c r="C443" s="109"/>
      <c r="D443" s="109"/>
      <c r="E443" s="109"/>
      <c r="F443" s="110"/>
      <c r="G443" s="116"/>
      <c r="M443" s="110"/>
      <c r="N443" s="116"/>
      <c r="T443" s="110"/>
    </row>
    <row r="444" spans="2:20" ht="14.25" customHeight="1" x14ac:dyDescent="0.25">
      <c r="B444" s="109"/>
      <c r="C444" s="109"/>
      <c r="D444" s="109"/>
      <c r="E444" s="109"/>
      <c r="F444" s="110"/>
      <c r="G444" s="116"/>
      <c r="M444" s="110"/>
      <c r="N444" s="116"/>
      <c r="T444" s="110"/>
    </row>
    <row r="445" spans="2:20" ht="14.25" customHeight="1" x14ac:dyDescent="0.25">
      <c r="B445" s="109"/>
      <c r="C445" s="109"/>
      <c r="D445" s="109"/>
      <c r="E445" s="109"/>
      <c r="F445" s="110"/>
      <c r="G445" s="116"/>
      <c r="M445" s="110"/>
      <c r="N445" s="116"/>
      <c r="T445" s="110"/>
    </row>
    <row r="446" spans="2:20" ht="14.25" customHeight="1" x14ac:dyDescent="0.25">
      <c r="B446" s="109"/>
      <c r="C446" s="109"/>
      <c r="D446" s="109"/>
      <c r="E446" s="109"/>
      <c r="F446" s="110"/>
      <c r="G446" s="116"/>
      <c r="M446" s="110"/>
      <c r="N446" s="116"/>
      <c r="T446" s="110"/>
    </row>
    <row r="447" spans="2:20" ht="14.25" customHeight="1" x14ac:dyDescent="0.25">
      <c r="B447" s="109"/>
      <c r="C447" s="109"/>
      <c r="D447" s="109"/>
      <c r="E447" s="109"/>
      <c r="F447" s="110"/>
      <c r="G447" s="116"/>
      <c r="M447" s="110"/>
      <c r="N447" s="116"/>
      <c r="T447" s="110"/>
    </row>
    <row r="448" spans="2:20" ht="14.25" customHeight="1" x14ac:dyDescent="0.25">
      <c r="B448" s="109"/>
      <c r="C448" s="109"/>
      <c r="D448" s="109"/>
      <c r="E448" s="109"/>
      <c r="F448" s="110"/>
      <c r="G448" s="116"/>
      <c r="M448" s="110"/>
      <c r="N448" s="116"/>
      <c r="T448" s="110"/>
    </row>
    <row r="449" spans="2:20" ht="14.25" customHeight="1" x14ac:dyDescent="0.25">
      <c r="B449" s="109"/>
      <c r="C449" s="109"/>
      <c r="D449" s="109"/>
      <c r="E449" s="109"/>
      <c r="F449" s="110"/>
      <c r="G449" s="116"/>
      <c r="M449" s="110"/>
      <c r="N449" s="116"/>
      <c r="T449" s="110"/>
    </row>
    <row r="450" spans="2:20" ht="14.25" customHeight="1" x14ac:dyDescent="0.25">
      <c r="B450" s="109"/>
      <c r="C450" s="109"/>
      <c r="D450" s="109"/>
      <c r="E450" s="109"/>
      <c r="F450" s="110"/>
      <c r="G450" s="116"/>
      <c r="M450" s="110"/>
      <c r="N450" s="116"/>
      <c r="T450" s="110"/>
    </row>
    <row r="451" spans="2:20" ht="14.25" customHeight="1" x14ac:dyDescent="0.25">
      <c r="B451" s="109"/>
      <c r="C451" s="109"/>
      <c r="D451" s="109"/>
      <c r="E451" s="109"/>
      <c r="F451" s="110"/>
      <c r="G451" s="116"/>
      <c r="M451" s="110"/>
      <c r="N451" s="116"/>
      <c r="T451" s="110"/>
    </row>
    <row r="452" spans="2:20" ht="14.25" customHeight="1" x14ac:dyDescent="0.25">
      <c r="B452" s="109"/>
      <c r="C452" s="109"/>
      <c r="D452" s="109"/>
      <c r="E452" s="109"/>
      <c r="F452" s="110"/>
      <c r="G452" s="116"/>
      <c r="M452" s="110"/>
      <c r="N452" s="116"/>
      <c r="T452" s="110"/>
    </row>
    <row r="453" spans="2:20" ht="14.25" customHeight="1" x14ac:dyDescent="0.25">
      <c r="B453" s="109"/>
      <c r="C453" s="109"/>
      <c r="D453" s="109"/>
      <c r="E453" s="109"/>
      <c r="F453" s="110"/>
      <c r="G453" s="116"/>
      <c r="M453" s="110"/>
      <c r="N453" s="116"/>
      <c r="T453" s="110"/>
    </row>
    <row r="454" spans="2:20" ht="14.25" customHeight="1" x14ac:dyDescent="0.25">
      <c r="B454" s="109"/>
      <c r="C454" s="109"/>
      <c r="D454" s="109"/>
      <c r="E454" s="109"/>
      <c r="F454" s="110"/>
      <c r="G454" s="116"/>
      <c r="M454" s="110"/>
      <c r="N454" s="116"/>
      <c r="T454" s="110"/>
    </row>
    <row r="455" spans="2:20" ht="14.25" customHeight="1" x14ac:dyDescent="0.25">
      <c r="B455" s="109"/>
      <c r="C455" s="109"/>
      <c r="D455" s="109"/>
      <c r="E455" s="109"/>
      <c r="F455" s="110"/>
      <c r="G455" s="116"/>
      <c r="M455" s="110"/>
      <c r="N455" s="116"/>
      <c r="T455" s="110"/>
    </row>
    <row r="456" spans="2:20" ht="14.25" customHeight="1" x14ac:dyDescent="0.25">
      <c r="B456" s="109"/>
      <c r="C456" s="109"/>
      <c r="D456" s="109"/>
      <c r="E456" s="109"/>
      <c r="F456" s="110"/>
      <c r="G456" s="116"/>
      <c r="M456" s="110"/>
      <c r="N456" s="116"/>
      <c r="T456" s="110"/>
    </row>
    <row r="457" spans="2:20" ht="14.25" customHeight="1" x14ac:dyDescent="0.25">
      <c r="B457" s="109"/>
      <c r="C457" s="109"/>
      <c r="D457" s="109"/>
      <c r="E457" s="109"/>
      <c r="F457" s="110"/>
      <c r="G457" s="116"/>
      <c r="M457" s="110"/>
      <c r="N457" s="116"/>
      <c r="T457" s="110"/>
    </row>
    <row r="458" spans="2:20" ht="14.25" customHeight="1" x14ac:dyDescent="0.25">
      <c r="B458" s="109"/>
      <c r="C458" s="109"/>
      <c r="D458" s="109"/>
      <c r="E458" s="109"/>
      <c r="F458" s="110"/>
      <c r="G458" s="116"/>
      <c r="M458" s="110"/>
      <c r="N458" s="116"/>
      <c r="T458" s="110"/>
    </row>
    <row r="459" spans="2:20" ht="14.25" customHeight="1" x14ac:dyDescent="0.25">
      <c r="B459" s="109"/>
      <c r="C459" s="109"/>
      <c r="D459" s="109"/>
      <c r="E459" s="109"/>
      <c r="F459" s="110"/>
      <c r="G459" s="116"/>
      <c r="M459" s="110"/>
      <c r="N459" s="116"/>
      <c r="T459" s="110"/>
    </row>
    <row r="460" spans="2:20" ht="14.25" customHeight="1" x14ac:dyDescent="0.25">
      <c r="B460" s="109"/>
      <c r="C460" s="109"/>
      <c r="D460" s="109"/>
      <c r="E460" s="109"/>
      <c r="F460" s="110"/>
      <c r="G460" s="116"/>
      <c r="M460" s="110"/>
      <c r="N460" s="116"/>
      <c r="T460" s="110"/>
    </row>
    <row r="461" spans="2:20" ht="14.25" customHeight="1" x14ac:dyDescent="0.25">
      <c r="B461" s="109"/>
      <c r="C461" s="109"/>
      <c r="D461" s="109"/>
      <c r="E461" s="109"/>
      <c r="F461" s="110"/>
      <c r="G461" s="116"/>
      <c r="M461" s="110"/>
      <c r="N461" s="116"/>
      <c r="T461" s="110"/>
    </row>
    <row r="462" spans="2:20" ht="14.25" customHeight="1" x14ac:dyDescent="0.25">
      <c r="B462" s="109"/>
      <c r="C462" s="109"/>
      <c r="D462" s="109"/>
      <c r="E462" s="109"/>
      <c r="F462" s="110"/>
      <c r="G462" s="116"/>
      <c r="M462" s="110"/>
      <c r="N462" s="116"/>
      <c r="T462" s="110"/>
    </row>
    <row r="463" spans="2:20" ht="14.25" customHeight="1" x14ac:dyDescent="0.25">
      <c r="B463" s="109"/>
      <c r="C463" s="109"/>
      <c r="D463" s="109"/>
      <c r="E463" s="109"/>
      <c r="F463" s="110"/>
      <c r="G463" s="116"/>
      <c r="M463" s="110"/>
      <c r="N463" s="116"/>
      <c r="T463" s="110"/>
    </row>
    <row r="464" spans="2:20" ht="14.25" customHeight="1" x14ac:dyDescent="0.25">
      <c r="B464" s="109"/>
      <c r="C464" s="109"/>
      <c r="D464" s="109"/>
      <c r="E464" s="109"/>
      <c r="F464" s="110"/>
      <c r="G464" s="116"/>
      <c r="M464" s="110"/>
      <c r="N464" s="116"/>
      <c r="T464" s="110"/>
    </row>
    <row r="465" spans="2:20" ht="14.25" customHeight="1" x14ac:dyDescent="0.25">
      <c r="B465" s="109"/>
      <c r="C465" s="109"/>
      <c r="D465" s="109"/>
      <c r="E465" s="109"/>
      <c r="F465" s="110"/>
      <c r="G465" s="116"/>
      <c r="M465" s="110"/>
      <c r="N465" s="116"/>
      <c r="T465" s="110"/>
    </row>
    <row r="466" spans="2:20" ht="14.25" customHeight="1" x14ac:dyDescent="0.25">
      <c r="B466" s="109"/>
      <c r="C466" s="109"/>
      <c r="D466" s="109"/>
      <c r="E466" s="109"/>
      <c r="F466" s="110"/>
      <c r="G466" s="116"/>
      <c r="M466" s="110"/>
      <c r="N466" s="116"/>
      <c r="T466" s="110"/>
    </row>
    <row r="467" spans="2:20" ht="14.25" customHeight="1" x14ac:dyDescent="0.25">
      <c r="B467" s="109"/>
      <c r="C467" s="109"/>
      <c r="D467" s="109"/>
      <c r="E467" s="109"/>
      <c r="F467" s="110"/>
      <c r="G467" s="116"/>
      <c r="M467" s="110"/>
      <c r="N467" s="116"/>
      <c r="T467" s="110"/>
    </row>
    <row r="468" spans="2:20" ht="14.25" customHeight="1" x14ac:dyDescent="0.25">
      <c r="B468" s="109"/>
      <c r="C468" s="109"/>
      <c r="D468" s="109"/>
      <c r="E468" s="109"/>
      <c r="F468" s="110"/>
      <c r="G468" s="116"/>
      <c r="M468" s="110"/>
      <c r="N468" s="116"/>
      <c r="T468" s="110"/>
    </row>
    <row r="469" spans="2:20" ht="14.25" customHeight="1" x14ac:dyDescent="0.25">
      <c r="B469" s="109"/>
      <c r="C469" s="109"/>
      <c r="D469" s="109"/>
      <c r="E469" s="109"/>
      <c r="F469" s="110"/>
      <c r="G469" s="116"/>
      <c r="M469" s="110"/>
      <c r="N469" s="116"/>
      <c r="T469" s="110"/>
    </row>
    <row r="470" spans="2:20" ht="14.25" customHeight="1" x14ac:dyDescent="0.25">
      <c r="B470" s="109"/>
      <c r="C470" s="109"/>
      <c r="D470" s="109"/>
      <c r="E470" s="109"/>
      <c r="F470" s="110"/>
      <c r="G470" s="116"/>
      <c r="M470" s="110"/>
      <c r="N470" s="116"/>
      <c r="T470" s="110"/>
    </row>
    <row r="471" spans="2:20" ht="14.25" customHeight="1" x14ac:dyDescent="0.25">
      <c r="B471" s="109"/>
      <c r="C471" s="109"/>
      <c r="D471" s="109"/>
      <c r="E471" s="109"/>
      <c r="F471" s="110"/>
      <c r="G471" s="116"/>
      <c r="M471" s="110"/>
      <c r="N471" s="116"/>
      <c r="T471" s="110"/>
    </row>
    <row r="472" spans="2:20" ht="14.25" customHeight="1" x14ac:dyDescent="0.25">
      <c r="B472" s="109"/>
      <c r="C472" s="109"/>
      <c r="D472" s="109"/>
      <c r="E472" s="109"/>
      <c r="F472" s="110"/>
      <c r="G472" s="116"/>
      <c r="M472" s="110"/>
      <c r="N472" s="116"/>
      <c r="T472" s="110"/>
    </row>
    <row r="473" spans="2:20" ht="14.25" customHeight="1" x14ac:dyDescent="0.25">
      <c r="B473" s="109"/>
      <c r="C473" s="109"/>
      <c r="D473" s="109"/>
      <c r="E473" s="109"/>
      <c r="F473" s="110"/>
      <c r="G473" s="116"/>
      <c r="M473" s="110"/>
      <c r="N473" s="116"/>
      <c r="T473" s="110"/>
    </row>
    <row r="474" spans="2:20" ht="14.25" customHeight="1" x14ac:dyDescent="0.25">
      <c r="B474" s="109"/>
      <c r="C474" s="109"/>
      <c r="D474" s="109"/>
      <c r="E474" s="109"/>
      <c r="F474" s="110"/>
      <c r="G474" s="116"/>
      <c r="M474" s="110"/>
      <c r="N474" s="116"/>
      <c r="T474" s="110"/>
    </row>
    <row r="475" spans="2:20" ht="14.25" customHeight="1" x14ac:dyDescent="0.25">
      <c r="B475" s="109"/>
      <c r="C475" s="109"/>
      <c r="D475" s="109"/>
      <c r="E475" s="109"/>
      <c r="F475" s="110"/>
      <c r="G475" s="116"/>
      <c r="M475" s="110"/>
      <c r="N475" s="116"/>
      <c r="T475" s="110"/>
    </row>
    <row r="476" spans="2:20" ht="14.25" customHeight="1" x14ac:dyDescent="0.25">
      <c r="B476" s="109"/>
      <c r="C476" s="109"/>
      <c r="D476" s="109"/>
      <c r="E476" s="109"/>
      <c r="F476" s="110"/>
      <c r="G476" s="116"/>
      <c r="M476" s="110"/>
      <c r="N476" s="116"/>
      <c r="T476" s="110"/>
    </row>
    <row r="477" spans="2:20" ht="14.25" customHeight="1" x14ac:dyDescent="0.25">
      <c r="B477" s="109"/>
      <c r="C477" s="109"/>
      <c r="D477" s="109"/>
      <c r="E477" s="109"/>
      <c r="F477" s="110"/>
      <c r="G477" s="116"/>
      <c r="M477" s="110"/>
      <c r="N477" s="116"/>
      <c r="T477" s="110"/>
    </row>
    <row r="478" spans="2:20" ht="14.25" customHeight="1" x14ac:dyDescent="0.25">
      <c r="B478" s="109"/>
      <c r="C478" s="109"/>
      <c r="D478" s="109"/>
      <c r="E478" s="109"/>
      <c r="F478" s="110"/>
      <c r="G478" s="116"/>
      <c r="M478" s="110"/>
      <c r="N478" s="116"/>
      <c r="T478" s="110"/>
    </row>
    <row r="479" spans="2:20" ht="14.25" customHeight="1" x14ac:dyDescent="0.25">
      <c r="B479" s="109"/>
      <c r="C479" s="109"/>
      <c r="D479" s="109"/>
      <c r="E479" s="109"/>
      <c r="F479" s="110"/>
      <c r="G479" s="116"/>
      <c r="M479" s="110"/>
      <c r="N479" s="116"/>
      <c r="T479" s="110"/>
    </row>
    <row r="480" spans="2:20" ht="14.25" customHeight="1" x14ac:dyDescent="0.25">
      <c r="B480" s="109"/>
      <c r="C480" s="109"/>
      <c r="D480" s="109"/>
      <c r="E480" s="109"/>
      <c r="F480" s="110"/>
      <c r="G480" s="116"/>
      <c r="M480" s="110"/>
      <c r="N480" s="116"/>
      <c r="T480" s="110"/>
    </row>
    <row r="481" spans="2:20" ht="14.25" customHeight="1" x14ac:dyDescent="0.25">
      <c r="B481" s="109"/>
      <c r="C481" s="109"/>
      <c r="D481" s="109"/>
      <c r="E481" s="109"/>
      <c r="F481" s="110"/>
      <c r="G481" s="116"/>
      <c r="M481" s="110"/>
      <c r="N481" s="116"/>
      <c r="T481" s="110"/>
    </row>
    <row r="482" spans="2:20" ht="14.25" customHeight="1" x14ac:dyDescent="0.25">
      <c r="B482" s="109"/>
      <c r="C482" s="109"/>
      <c r="D482" s="109"/>
      <c r="E482" s="109"/>
      <c r="F482" s="110"/>
      <c r="G482" s="116"/>
      <c r="M482" s="110"/>
      <c r="N482" s="116"/>
      <c r="T482" s="110"/>
    </row>
    <row r="483" spans="2:20" ht="14.25" customHeight="1" x14ac:dyDescent="0.25">
      <c r="B483" s="109"/>
      <c r="C483" s="109"/>
      <c r="D483" s="109"/>
      <c r="E483" s="109"/>
      <c r="F483" s="110"/>
      <c r="G483" s="116"/>
      <c r="M483" s="110"/>
      <c r="N483" s="116"/>
      <c r="T483" s="110"/>
    </row>
    <row r="484" spans="2:20" ht="14.25" customHeight="1" x14ac:dyDescent="0.25">
      <c r="B484" s="109"/>
      <c r="C484" s="109"/>
      <c r="D484" s="109"/>
      <c r="E484" s="109"/>
      <c r="F484" s="110"/>
      <c r="G484" s="116"/>
      <c r="M484" s="110"/>
      <c r="N484" s="116"/>
      <c r="T484" s="110"/>
    </row>
    <row r="485" spans="2:20" ht="14.25" customHeight="1" x14ac:dyDescent="0.25">
      <c r="B485" s="109"/>
      <c r="C485" s="109"/>
      <c r="D485" s="109"/>
      <c r="E485" s="109"/>
      <c r="F485" s="110"/>
      <c r="G485" s="116"/>
      <c r="M485" s="110"/>
      <c r="N485" s="116"/>
      <c r="T485" s="110"/>
    </row>
    <row r="486" spans="2:20" ht="14.25" customHeight="1" x14ac:dyDescent="0.25">
      <c r="B486" s="109"/>
      <c r="C486" s="109"/>
      <c r="D486" s="109"/>
      <c r="E486" s="109"/>
      <c r="F486" s="110"/>
      <c r="G486" s="116"/>
      <c r="M486" s="110"/>
      <c r="N486" s="116"/>
      <c r="T486" s="110"/>
    </row>
    <row r="487" spans="2:20" ht="14.25" customHeight="1" x14ac:dyDescent="0.25">
      <c r="B487" s="109"/>
      <c r="C487" s="109"/>
      <c r="D487" s="109"/>
      <c r="E487" s="109"/>
      <c r="F487" s="110"/>
      <c r="G487" s="116"/>
      <c r="M487" s="110"/>
      <c r="N487" s="116"/>
      <c r="T487" s="110"/>
    </row>
    <row r="488" spans="2:20" ht="14.25" customHeight="1" x14ac:dyDescent="0.25">
      <c r="B488" s="109"/>
      <c r="C488" s="109"/>
      <c r="D488" s="109"/>
      <c r="E488" s="109"/>
      <c r="F488" s="110"/>
      <c r="G488" s="116"/>
      <c r="M488" s="110"/>
      <c r="N488" s="116"/>
      <c r="T488" s="110"/>
    </row>
    <row r="489" spans="2:20" ht="14.25" customHeight="1" x14ac:dyDescent="0.25">
      <c r="B489" s="109"/>
      <c r="C489" s="109"/>
      <c r="D489" s="109"/>
      <c r="E489" s="109"/>
      <c r="F489" s="110"/>
      <c r="G489" s="116"/>
      <c r="M489" s="110"/>
      <c r="N489" s="116"/>
      <c r="T489" s="110"/>
    </row>
    <row r="490" spans="2:20" ht="14.25" customHeight="1" x14ac:dyDescent="0.25">
      <c r="B490" s="109"/>
      <c r="C490" s="109"/>
      <c r="D490" s="109"/>
      <c r="E490" s="109"/>
      <c r="F490" s="110"/>
      <c r="G490" s="116"/>
      <c r="M490" s="110"/>
      <c r="N490" s="116"/>
      <c r="T490" s="110"/>
    </row>
    <row r="491" spans="2:20" ht="14.25" customHeight="1" x14ac:dyDescent="0.25">
      <c r="B491" s="109"/>
      <c r="C491" s="109"/>
      <c r="D491" s="109"/>
      <c r="E491" s="109"/>
      <c r="F491" s="110"/>
      <c r="G491" s="116"/>
      <c r="M491" s="110"/>
      <c r="N491" s="116"/>
      <c r="T491" s="110"/>
    </row>
    <row r="492" spans="2:20" ht="14.25" customHeight="1" x14ac:dyDescent="0.25">
      <c r="B492" s="109"/>
      <c r="C492" s="109"/>
      <c r="D492" s="109"/>
      <c r="E492" s="109"/>
      <c r="F492" s="110"/>
      <c r="G492" s="116"/>
      <c r="M492" s="110"/>
      <c r="N492" s="116"/>
      <c r="T492" s="110"/>
    </row>
    <row r="493" spans="2:20" ht="14.25" customHeight="1" x14ac:dyDescent="0.25">
      <c r="B493" s="109"/>
      <c r="C493" s="109"/>
      <c r="D493" s="109"/>
      <c r="E493" s="109"/>
      <c r="F493" s="110"/>
      <c r="G493" s="116"/>
      <c r="M493" s="110"/>
      <c r="N493" s="116"/>
      <c r="T493" s="110"/>
    </row>
    <row r="494" spans="2:20" ht="14.25" customHeight="1" x14ac:dyDescent="0.25">
      <c r="B494" s="109"/>
      <c r="C494" s="109"/>
      <c r="D494" s="109"/>
      <c r="E494" s="109"/>
      <c r="F494" s="110"/>
      <c r="G494" s="116"/>
      <c r="M494" s="110"/>
      <c r="N494" s="116"/>
      <c r="T494" s="110"/>
    </row>
    <row r="495" spans="2:20" ht="14.25" customHeight="1" x14ac:dyDescent="0.25">
      <c r="B495" s="109"/>
      <c r="C495" s="109"/>
      <c r="D495" s="109"/>
      <c r="E495" s="109"/>
      <c r="F495" s="110"/>
      <c r="G495" s="116"/>
      <c r="M495" s="110"/>
      <c r="N495" s="116"/>
      <c r="T495" s="110"/>
    </row>
    <row r="496" spans="2:20" ht="14.25" customHeight="1" x14ac:dyDescent="0.25">
      <c r="B496" s="109"/>
      <c r="C496" s="109"/>
      <c r="D496" s="109"/>
      <c r="E496" s="109"/>
      <c r="F496" s="110"/>
      <c r="G496" s="116"/>
      <c r="M496" s="110"/>
      <c r="N496" s="116"/>
      <c r="T496" s="110"/>
    </row>
    <row r="497" spans="2:20" ht="14.25" customHeight="1" x14ac:dyDescent="0.25">
      <c r="B497" s="109"/>
      <c r="C497" s="109"/>
      <c r="D497" s="109"/>
      <c r="E497" s="109"/>
      <c r="F497" s="110"/>
      <c r="G497" s="116"/>
      <c r="M497" s="110"/>
      <c r="N497" s="116"/>
      <c r="T497" s="110"/>
    </row>
    <row r="498" spans="2:20" ht="14.25" customHeight="1" x14ac:dyDescent="0.25">
      <c r="B498" s="109"/>
      <c r="C498" s="109"/>
      <c r="D498" s="109"/>
      <c r="E498" s="109"/>
      <c r="F498" s="110"/>
      <c r="G498" s="116"/>
      <c r="M498" s="110"/>
      <c r="N498" s="116"/>
      <c r="T498" s="110"/>
    </row>
    <row r="499" spans="2:20" ht="14.25" customHeight="1" x14ac:dyDescent="0.25">
      <c r="B499" s="109"/>
      <c r="C499" s="109"/>
      <c r="D499" s="109"/>
      <c r="E499" s="109"/>
      <c r="F499" s="110"/>
      <c r="G499" s="116"/>
      <c r="M499" s="110"/>
      <c r="N499" s="116"/>
      <c r="T499" s="110"/>
    </row>
    <row r="500" spans="2:20" ht="14.25" customHeight="1" x14ac:dyDescent="0.25">
      <c r="B500" s="109"/>
      <c r="C500" s="109"/>
      <c r="D500" s="109"/>
      <c r="E500" s="109"/>
      <c r="F500" s="110"/>
      <c r="G500" s="116"/>
      <c r="M500" s="110"/>
      <c r="N500" s="116"/>
      <c r="T500" s="110"/>
    </row>
    <row r="501" spans="2:20" ht="14.25" customHeight="1" x14ac:dyDescent="0.25">
      <c r="B501" s="109"/>
      <c r="C501" s="109"/>
      <c r="D501" s="109"/>
      <c r="E501" s="109"/>
      <c r="F501" s="110"/>
      <c r="G501" s="116"/>
      <c r="M501" s="110"/>
      <c r="N501" s="116"/>
      <c r="T501" s="110"/>
    </row>
    <row r="502" spans="2:20" ht="14.25" customHeight="1" x14ac:dyDescent="0.25">
      <c r="B502" s="109"/>
      <c r="C502" s="109"/>
      <c r="D502" s="109"/>
      <c r="E502" s="109"/>
      <c r="F502" s="110"/>
      <c r="G502" s="116"/>
      <c r="M502" s="110"/>
      <c r="N502" s="116"/>
      <c r="T502" s="110"/>
    </row>
    <row r="503" spans="2:20" ht="14.25" customHeight="1" x14ac:dyDescent="0.25">
      <c r="B503" s="109"/>
      <c r="C503" s="109"/>
      <c r="D503" s="109"/>
      <c r="E503" s="109"/>
      <c r="F503" s="110"/>
      <c r="G503" s="116"/>
      <c r="M503" s="110"/>
      <c r="N503" s="116"/>
      <c r="T503" s="110"/>
    </row>
    <row r="504" spans="2:20" ht="14.25" customHeight="1" x14ac:dyDescent="0.25">
      <c r="B504" s="109"/>
      <c r="C504" s="109"/>
      <c r="D504" s="109"/>
      <c r="E504" s="109"/>
      <c r="F504" s="110"/>
      <c r="G504" s="116"/>
      <c r="M504" s="110"/>
      <c r="N504" s="116"/>
      <c r="T504" s="110"/>
    </row>
    <row r="505" spans="2:20" ht="14.25" customHeight="1" x14ac:dyDescent="0.25">
      <c r="B505" s="109"/>
      <c r="C505" s="109"/>
      <c r="D505" s="109"/>
      <c r="E505" s="109"/>
      <c r="F505" s="110"/>
      <c r="G505" s="116"/>
      <c r="M505" s="110"/>
      <c r="N505" s="116"/>
      <c r="T505" s="110"/>
    </row>
    <row r="506" spans="2:20" ht="14.25" customHeight="1" x14ac:dyDescent="0.25">
      <c r="B506" s="109"/>
      <c r="C506" s="109"/>
      <c r="D506" s="109"/>
      <c r="E506" s="109"/>
      <c r="F506" s="110"/>
      <c r="G506" s="116"/>
      <c r="M506" s="110"/>
      <c r="N506" s="116"/>
      <c r="T506" s="110"/>
    </row>
    <row r="507" spans="2:20" ht="14.25" customHeight="1" x14ac:dyDescent="0.25">
      <c r="B507" s="109"/>
      <c r="C507" s="109"/>
      <c r="D507" s="109"/>
      <c r="E507" s="109"/>
      <c r="F507" s="110"/>
      <c r="G507" s="116"/>
      <c r="M507" s="110"/>
      <c r="N507" s="116"/>
      <c r="T507" s="110"/>
    </row>
    <row r="508" spans="2:20" ht="14.25" customHeight="1" x14ac:dyDescent="0.25">
      <c r="B508" s="109"/>
      <c r="C508" s="109"/>
      <c r="D508" s="109"/>
      <c r="E508" s="109"/>
      <c r="F508" s="110"/>
      <c r="G508" s="116"/>
      <c r="M508" s="110"/>
      <c r="N508" s="116"/>
      <c r="T508" s="110"/>
    </row>
    <row r="509" spans="2:20" ht="14.25" customHeight="1" x14ac:dyDescent="0.25">
      <c r="B509" s="109"/>
      <c r="C509" s="109"/>
      <c r="D509" s="109"/>
      <c r="E509" s="109"/>
      <c r="F509" s="110"/>
      <c r="G509" s="116"/>
      <c r="M509" s="110"/>
      <c r="N509" s="116"/>
      <c r="T509" s="110"/>
    </row>
    <row r="510" spans="2:20" ht="14.25" customHeight="1" x14ac:dyDescent="0.25">
      <c r="B510" s="109"/>
      <c r="C510" s="109"/>
      <c r="D510" s="109"/>
      <c r="E510" s="109"/>
      <c r="F510" s="110"/>
      <c r="G510" s="116"/>
      <c r="M510" s="110"/>
      <c r="N510" s="116"/>
      <c r="T510" s="110"/>
    </row>
    <row r="511" spans="2:20" ht="14.25" customHeight="1" x14ac:dyDescent="0.25">
      <c r="B511" s="109"/>
      <c r="C511" s="109"/>
      <c r="D511" s="109"/>
      <c r="E511" s="109"/>
      <c r="F511" s="110"/>
      <c r="G511" s="116"/>
      <c r="M511" s="110"/>
      <c r="N511" s="116"/>
      <c r="T511" s="110"/>
    </row>
    <row r="512" spans="2:20" ht="14.25" customHeight="1" x14ac:dyDescent="0.25">
      <c r="B512" s="109"/>
      <c r="C512" s="109"/>
      <c r="D512" s="109"/>
      <c r="E512" s="109"/>
      <c r="F512" s="110"/>
      <c r="G512" s="116"/>
      <c r="M512" s="110"/>
      <c r="N512" s="116"/>
      <c r="T512" s="110"/>
    </row>
    <row r="513" spans="2:20" ht="14.25" customHeight="1" x14ac:dyDescent="0.25">
      <c r="B513" s="109"/>
      <c r="C513" s="109"/>
      <c r="D513" s="109"/>
      <c r="E513" s="109"/>
      <c r="F513" s="110"/>
      <c r="G513" s="116"/>
      <c r="M513" s="110"/>
      <c r="N513" s="116"/>
      <c r="T513" s="110"/>
    </row>
    <row r="514" spans="2:20" ht="14.25" customHeight="1" x14ac:dyDescent="0.25">
      <c r="B514" s="109"/>
      <c r="C514" s="109"/>
      <c r="D514" s="109"/>
      <c r="E514" s="109"/>
      <c r="F514" s="110"/>
      <c r="G514" s="116"/>
      <c r="M514" s="110"/>
      <c r="N514" s="116"/>
      <c r="T514" s="110"/>
    </row>
    <row r="515" spans="2:20" ht="14.25" customHeight="1" x14ac:dyDescent="0.25">
      <c r="B515" s="109"/>
      <c r="C515" s="109"/>
      <c r="D515" s="109"/>
      <c r="E515" s="109"/>
      <c r="F515" s="110"/>
      <c r="G515" s="116"/>
      <c r="M515" s="110"/>
      <c r="N515" s="116"/>
      <c r="T515" s="110"/>
    </row>
    <row r="516" spans="2:20" ht="14.25" customHeight="1" x14ac:dyDescent="0.25">
      <c r="B516" s="109"/>
      <c r="C516" s="109"/>
      <c r="D516" s="109"/>
      <c r="E516" s="109"/>
      <c r="F516" s="110"/>
      <c r="G516" s="116"/>
      <c r="M516" s="110"/>
      <c r="N516" s="116"/>
      <c r="T516" s="110"/>
    </row>
    <row r="517" spans="2:20" ht="14.25" customHeight="1" x14ac:dyDescent="0.25">
      <c r="B517" s="109"/>
      <c r="C517" s="109"/>
      <c r="D517" s="109"/>
      <c r="E517" s="109"/>
      <c r="F517" s="110"/>
      <c r="G517" s="116"/>
      <c r="M517" s="110"/>
      <c r="N517" s="116"/>
      <c r="T517" s="110"/>
    </row>
    <row r="518" spans="2:20" ht="14.25" customHeight="1" x14ac:dyDescent="0.25">
      <c r="B518" s="109"/>
      <c r="C518" s="109"/>
      <c r="D518" s="109"/>
      <c r="E518" s="109"/>
      <c r="F518" s="110"/>
      <c r="G518" s="116"/>
      <c r="M518" s="110"/>
      <c r="N518" s="116"/>
      <c r="T518" s="110"/>
    </row>
    <row r="519" spans="2:20" ht="14.25" customHeight="1" x14ac:dyDescent="0.25">
      <c r="B519" s="109"/>
      <c r="C519" s="109"/>
      <c r="D519" s="109"/>
      <c r="E519" s="109"/>
      <c r="F519" s="110"/>
      <c r="G519" s="116"/>
      <c r="M519" s="110"/>
      <c r="N519" s="116"/>
      <c r="T519" s="110"/>
    </row>
    <row r="520" spans="2:20" ht="14.25" customHeight="1" x14ac:dyDescent="0.25">
      <c r="B520" s="109"/>
      <c r="C520" s="109"/>
      <c r="D520" s="109"/>
      <c r="E520" s="109"/>
      <c r="F520" s="110"/>
      <c r="G520" s="116"/>
      <c r="M520" s="110"/>
      <c r="N520" s="116"/>
      <c r="T520" s="110"/>
    </row>
    <row r="521" spans="2:20" ht="14.25" customHeight="1" x14ac:dyDescent="0.25">
      <c r="B521" s="109"/>
      <c r="C521" s="109"/>
      <c r="D521" s="109"/>
      <c r="E521" s="109"/>
      <c r="F521" s="110"/>
      <c r="G521" s="116"/>
      <c r="M521" s="110"/>
      <c r="N521" s="116"/>
      <c r="T521" s="110"/>
    </row>
    <row r="522" spans="2:20" ht="14.25" customHeight="1" x14ac:dyDescent="0.25">
      <c r="B522" s="109"/>
      <c r="C522" s="109"/>
      <c r="D522" s="109"/>
      <c r="E522" s="109"/>
      <c r="F522" s="110"/>
      <c r="G522" s="116"/>
      <c r="M522" s="110"/>
      <c r="N522" s="116"/>
      <c r="T522" s="110"/>
    </row>
    <row r="523" spans="2:20" ht="14.25" customHeight="1" x14ac:dyDescent="0.25">
      <c r="B523" s="109"/>
      <c r="C523" s="109"/>
      <c r="D523" s="109"/>
      <c r="E523" s="109"/>
      <c r="F523" s="110"/>
      <c r="G523" s="116"/>
      <c r="M523" s="110"/>
      <c r="N523" s="116"/>
      <c r="T523" s="110"/>
    </row>
    <row r="524" spans="2:20" ht="14.25" customHeight="1" x14ac:dyDescent="0.25">
      <c r="B524" s="109"/>
      <c r="C524" s="109"/>
      <c r="D524" s="109"/>
      <c r="E524" s="109"/>
      <c r="F524" s="110"/>
      <c r="G524" s="116"/>
      <c r="M524" s="110"/>
      <c r="N524" s="116"/>
      <c r="T524" s="110"/>
    </row>
    <row r="525" spans="2:20" ht="14.25" customHeight="1" x14ac:dyDescent="0.25">
      <c r="B525" s="109"/>
      <c r="C525" s="109"/>
      <c r="D525" s="109"/>
      <c r="E525" s="109"/>
      <c r="F525" s="110"/>
      <c r="G525" s="116"/>
      <c r="M525" s="110"/>
      <c r="N525" s="116"/>
      <c r="T525" s="110"/>
    </row>
    <row r="526" spans="2:20" ht="14.25" customHeight="1" x14ac:dyDescent="0.25">
      <c r="B526" s="109"/>
      <c r="C526" s="109"/>
      <c r="D526" s="109"/>
      <c r="E526" s="109"/>
      <c r="F526" s="110"/>
      <c r="G526" s="116"/>
      <c r="M526" s="110"/>
      <c r="N526" s="116"/>
      <c r="T526" s="110"/>
    </row>
    <row r="527" spans="2:20" ht="14.25" customHeight="1" x14ac:dyDescent="0.25">
      <c r="B527" s="109"/>
      <c r="C527" s="109"/>
      <c r="D527" s="109"/>
      <c r="E527" s="109"/>
      <c r="F527" s="110"/>
      <c r="G527" s="116"/>
      <c r="M527" s="110"/>
      <c r="N527" s="116"/>
      <c r="T527" s="110"/>
    </row>
    <row r="528" spans="2:20" ht="14.25" customHeight="1" x14ac:dyDescent="0.25">
      <c r="B528" s="109"/>
      <c r="C528" s="109"/>
      <c r="D528" s="109"/>
      <c r="E528" s="109"/>
      <c r="F528" s="110"/>
      <c r="G528" s="116"/>
      <c r="M528" s="110"/>
      <c r="N528" s="116"/>
      <c r="T528" s="110"/>
    </row>
    <row r="529" spans="2:20" ht="14.25" customHeight="1" x14ac:dyDescent="0.25">
      <c r="B529" s="109"/>
      <c r="C529" s="109"/>
      <c r="D529" s="109"/>
      <c r="E529" s="109"/>
      <c r="F529" s="110"/>
      <c r="G529" s="116"/>
      <c r="M529" s="110"/>
      <c r="N529" s="116"/>
      <c r="T529" s="110"/>
    </row>
    <row r="530" spans="2:20" ht="14.25" customHeight="1" x14ac:dyDescent="0.25">
      <c r="B530" s="109"/>
      <c r="C530" s="109"/>
      <c r="D530" s="109"/>
      <c r="E530" s="109"/>
      <c r="F530" s="110"/>
      <c r="G530" s="116"/>
      <c r="M530" s="110"/>
      <c r="N530" s="116"/>
      <c r="T530" s="110"/>
    </row>
    <row r="531" spans="2:20" ht="14.25" customHeight="1" x14ac:dyDescent="0.25">
      <c r="B531" s="109"/>
      <c r="C531" s="109"/>
      <c r="D531" s="109"/>
      <c r="E531" s="109"/>
      <c r="F531" s="110"/>
      <c r="G531" s="116"/>
      <c r="M531" s="110"/>
      <c r="N531" s="116"/>
      <c r="T531" s="110"/>
    </row>
    <row r="532" spans="2:20" ht="14.25" customHeight="1" x14ac:dyDescent="0.25">
      <c r="B532" s="109"/>
      <c r="C532" s="109"/>
      <c r="D532" s="109"/>
      <c r="E532" s="109"/>
      <c r="F532" s="110"/>
      <c r="G532" s="116"/>
      <c r="M532" s="110"/>
      <c r="N532" s="116"/>
      <c r="T532" s="110"/>
    </row>
    <row r="533" spans="2:20" ht="14.25" customHeight="1" x14ac:dyDescent="0.25">
      <c r="B533" s="109"/>
      <c r="C533" s="109"/>
      <c r="D533" s="109"/>
      <c r="E533" s="109"/>
      <c r="F533" s="110"/>
      <c r="G533" s="116"/>
      <c r="M533" s="110"/>
      <c r="N533" s="116"/>
      <c r="T533" s="110"/>
    </row>
    <row r="534" spans="2:20" ht="14.25" customHeight="1" x14ac:dyDescent="0.25">
      <c r="B534" s="109"/>
      <c r="C534" s="109"/>
      <c r="D534" s="109"/>
      <c r="E534" s="109"/>
      <c r="F534" s="110"/>
      <c r="G534" s="116"/>
      <c r="M534" s="110"/>
      <c r="N534" s="116"/>
      <c r="T534" s="110"/>
    </row>
    <row r="535" spans="2:20" ht="14.25" customHeight="1" x14ac:dyDescent="0.25">
      <c r="B535" s="109"/>
      <c r="C535" s="109"/>
      <c r="D535" s="109"/>
      <c r="E535" s="109"/>
      <c r="F535" s="110"/>
      <c r="G535" s="116"/>
      <c r="M535" s="110"/>
      <c r="N535" s="116"/>
      <c r="T535" s="110"/>
    </row>
    <row r="536" spans="2:20" ht="14.25" customHeight="1" x14ac:dyDescent="0.25">
      <c r="B536" s="109"/>
      <c r="C536" s="109"/>
      <c r="D536" s="109"/>
      <c r="E536" s="109"/>
      <c r="F536" s="110"/>
      <c r="G536" s="116"/>
      <c r="M536" s="110"/>
      <c r="N536" s="116"/>
      <c r="T536" s="110"/>
    </row>
    <row r="537" spans="2:20" ht="14.25" customHeight="1" x14ac:dyDescent="0.25">
      <c r="B537" s="109"/>
      <c r="C537" s="109"/>
      <c r="D537" s="109"/>
      <c r="E537" s="109"/>
      <c r="F537" s="110"/>
      <c r="G537" s="116"/>
      <c r="M537" s="110"/>
      <c r="N537" s="116"/>
      <c r="T537" s="110"/>
    </row>
    <row r="538" spans="2:20" ht="14.25" customHeight="1" x14ac:dyDescent="0.25">
      <c r="B538" s="109"/>
      <c r="C538" s="109"/>
      <c r="D538" s="109"/>
      <c r="E538" s="109"/>
      <c r="F538" s="110"/>
      <c r="G538" s="116"/>
      <c r="M538" s="110"/>
      <c r="N538" s="116"/>
      <c r="T538" s="110"/>
    </row>
    <row r="539" spans="2:20" ht="14.25" customHeight="1" x14ac:dyDescent="0.25">
      <c r="B539" s="109"/>
      <c r="C539" s="109"/>
      <c r="D539" s="109"/>
      <c r="E539" s="109"/>
      <c r="F539" s="110"/>
      <c r="G539" s="116"/>
      <c r="M539" s="110"/>
      <c r="N539" s="116"/>
      <c r="T539" s="110"/>
    </row>
    <row r="540" spans="2:20" ht="14.25" customHeight="1" x14ac:dyDescent="0.25">
      <c r="B540" s="109"/>
      <c r="C540" s="109"/>
      <c r="D540" s="109"/>
      <c r="E540" s="109"/>
      <c r="F540" s="110"/>
      <c r="G540" s="116"/>
      <c r="M540" s="110"/>
      <c r="N540" s="116"/>
      <c r="T540" s="110"/>
    </row>
    <row r="541" spans="2:20" ht="14.25" customHeight="1" x14ac:dyDescent="0.25">
      <c r="B541" s="109"/>
      <c r="C541" s="109"/>
      <c r="D541" s="109"/>
      <c r="E541" s="109"/>
      <c r="F541" s="110"/>
      <c r="G541" s="116"/>
      <c r="M541" s="110"/>
      <c r="N541" s="116"/>
      <c r="T541" s="110"/>
    </row>
    <row r="542" spans="2:20" ht="14.25" customHeight="1" x14ac:dyDescent="0.25">
      <c r="B542" s="109"/>
      <c r="C542" s="109"/>
      <c r="D542" s="109"/>
      <c r="E542" s="109"/>
      <c r="F542" s="110"/>
      <c r="G542" s="116"/>
      <c r="M542" s="110"/>
      <c r="N542" s="116"/>
      <c r="T542" s="110"/>
    </row>
    <row r="543" spans="2:20" ht="14.25" customHeight="1" x14ac:dyDescent="0.25">
      <c r="B543" s="109"/>
      <c r="C543" s="109"/>
      <c r="D543" s="109"/>
      <c r="E543" s="109"/>
      <c r="F543" s="110"/>
      <c r="G543" s="116"/>
      <c r="M543" s="110"/>
      <c r="N543" s="116"/>
      <c r="T543" s="110"/>
    </row>
    <row r="544" spans="2:20" ht="14.25" customHeight="1" x14ac:dyDescent="0.25">
      <c r="B544" s="109"/>
      <c r="C544" s="109"/>
      <c r="D544" s="109"/>
      <c r="E544" s="109"/>
      <c r="F544" s="110"/>
      <c r="G544" s="116"/>
      <c r="M544" s="110"/>
      <c r="N544" s="116"/>
      <c r="T544" s="110"/>
    </row>
    <row r="545" spans="2:20" ht="14.25" customHeight="1" x14ac:dyDescent="0.25">
      <c r="B545" s="109"/>
      <c r="C545" s="109"/>
      <c r="D545" s="109"/>
      <c r="E545" s="109"/>
      <c r="F545" s="110"/>
      <c r="G545" s="116"/>
      <c r="M545" s="110"/>
      <c r="N545" s="116"/>
      <c r="T545" s="110"/>
    </row>
    <row r="546" spans="2:20" ht="14.25" customHeight="1" x14ac:dyDescent="0.25">
      <c r="B546" s="109"/>
      <c r="C546" s="109"/>
      <c r="D546" s="109"/>
      <c r="E546" s="109"/>
      <c r="F546" s="110"/>
      <c r="G546" s="116"/>
      <c r="M546" s="110"/>
      <c r="N546" s="116"/>
      <c r="T546" s="110"/>
    </row>
    <row r="547" spans="2:20" ht="14.25" customHeight="1" x14ac:dyDescent="0.25">
      <c r="B547" s="109"/>
      <c r="C547" s="109"/>
      <c r="D547" s="109"/>
      <c r="E547" s="109"/>
      <c r="F547" s="110"/>
      <c r="G547" s="116"/>
      <c r="M547" s="110"/>
      <c r="N547" s="116"/>
      <c r="T547" s="110"/>
    </row>
    <row r="548" spans="2:20" ht="14.25" customHeight="1" x14ac:dyDescent="0.25">
      <c r="B548" s="109"/>
      <c r="C548" s="109"/>
      <c r="D548" s="109"/>
      <c r="E548" s="109"/>
      <c r="F548" s="110"/>
      <c r="G548" s="116"/>
      <c r="M548" s="110"/>
      <c r="N548" s="116"/>
      <c r="T548" s="110"/>
    </row>
    <row r="549" spans="2:20" ht="14.25" customHeight="1" x14ac:dyDescent="0.25">
      <c r="B549" s="109"/>
      <c r="C549" s="109"/>
      <c r="D549" s="109"/>
      <c r="E549" s="109"/>
      <c r="F549" s="110"/>
      <c r="G549" s="116"/>
      <c r="M549" s="110"/>
      <c r="N549" s="116"/>
      <c r="T549" s="110"/>
    </row>
    <row r="550" spans="2:20" ht="14.25" customHeight="1" x14ac:dyDescent="0.25">
      <c r="B550" s="109"/>
      <c r="C550" s="109"/>
      <c r="D550" s="109"/>
      <c r="E550" s="109"/>
      <c r="F550" s="110"/>
      <c r="G550" s="116"/>
      <c r="M550" s="110"/>
      <c r="N550" s="116"/>
      <c r="T550" s="110"/>
    </row>
    <row r="551" spans="2:20" ht="14.25" customHeight="1" x14ac:dyDescent="0.25">
      <c r="B551" s="109"/>
      <c r="C551" s="109"/>
      <c r="D551" s="109"/>
      <c r="E551" s="109"/>
      <c r="F551" s="110"/>
      <c r="G551" s="116"/>
      <c r="M551" s="110"/>
      <c r="N551" s="116"/>
      <c r="T551" s="110"/>
    </row>
    <row r="552" spans="2:20" ht="14.25" customHeight="1" x14ac:dyDescent="0.25">
      <c r="B552" s="109"/>
      <c r="C552" s="109"/>
      <c r="D552" s="109"/>
      <c r="E552" s="109"/>
      <c r="F552" s="110"/>
      <c r="G552" s="116"/>
      <c r="M552" s="110"/>
      <c r="N552" s="116"/>
      <c r="T552" s="110"/>
    </row>
    <row r="553" spans="2:20" ht="14.25" customHeight="1" x14ac:dyDescent="0.25">
      <c r="B553" s="109"/>
      <c r="C553" s="109"/>
      <c r="D553" s="109"/>
      <c r="E553" s="109"/>
      <c r="F553" s="110"/>
      <c r="G553" s="116"/>
      <c r="M553" s="110"/>
      <c r="N553" s="116"/>
      <c r="T553" s="110"/>
    </row>
    <row r="554" spans="2:20" ht="14.25" customHeight="1" x14ac:dyDescent="0.25">
      <c r="B554" s="109"/>
      <c r="C554" s="109"/>
      <c r="D554" s="109"/>
      <c r="E554" s="109"/>
      <c r="F554" s="110"/>
      <c r="G554" s="116"/>
      <c r="M554" s="110"/>
      <c r="N554" s="116"/>
      <c r="T554" s="110"/>
    </row>
    <row r="555" spans="2:20" ht="14.25" customHeight="1" x14ac:dyDescent="0.25">
      <c r="B555" s="109"/>
      <c r="C555" s="109"/>
      <c r="D555" s="109"/>
      <c r="E555" s="109"/>
      <c r="F555" s="110"/>
      <c r="G555" s="116"/>
      <c r="M555" s="110"/>
      <c r="N555" s="116"/>
      <c r="T555" s="110"/>
    </row>
    <row r="556" spans="2:20" ht="14.25" customHeight="1" x14ac:dyDescent="0.25">
      <c r="B556" s="109"/>
      <c r="C556" s="109"/>
      <c r="D556" s="109"/>
      <c r="E556" s="109"/>
      <c r="F556" s="110"/>
      <c r="G556" s="116"/>
      <c r="M556" s="110"/>
      <c r="N556" s="116"/>
      <c r="T556" s="110"/>
    </row>
    <row r="557" spans="2:20" ht="14.25" customHeight="1" x14ac:dyDescent="0.25">
      <c r="B557" s="109"/>
      <c r="C557" s="109"/>
      <c r="D557" s="109"/>
      <c r="E557" s="109"/>
      <c r="F557" s="110"/>
      <c r="G557" s="116"/>
      <c r="M557" s="110"/>
      <c r="N557" s="116"/>
      <c r="T557" s="110"/>
    </row>
    <row r="558" spans="2:20" ht="14.25" customHeight="1" x14ac:dyDescent="0.25">
      <c r="B558" s="109"/>
      <c r="C558" s="109"/>
      <c r="D558" s="109"/>
      <c r="E558" s="109"/>
      <c r="F558" s="110"/>
      <c r="G558" s="116"/>
      <c r="M558" s="110"/>
      <c r="N558" s="116"/>
      <c r="T558" s="110"/>
    </row>
    <row r="559" spans="2:20" ht="14.25" customHeight="1" x14ac:dyDescent="0.25">
      <c r="B559" s="109"/>
      <c r="C559" s="109"/>
      <c r="D559" s="109"/>
      <c r="E559" s="109"/>
      <c r="F559" s="110"/>
      <c r="G559" s="116"/>
      <c r="M559" s="110"/>
      <c r="N559" s="116"/>
      <c r="T559" s="110"/>
    </row>
    <row r="560" spans="2:20" ht="14.25" customHeight="1" x14ac:dyDescent="0.25">
      <c r="B560" s="109"/>
      <c r="C560" s="109"/>
      <c r="D560" s="109"/>
      <c r="E560" s="109"/>
      <c r="F560" s="110"/>
      <c r="G560" s="116"/>
      <c r="M560" s="110"/>
      <c r="N560" s="116"/>
      <c r="T560" s="110"/>
    </row>
    <row r="561" spans="2:20" ht="14.25" customHeight="1" x14ac:dyDescent="0.25">
      <c r="B561" s="109"/>
      <c r="C561" s="109"/>
      <c r="D561" s="109"/>
      <c r="E561" s="109"/>
      <c r="F561" s="110"/>
      <c r="G561" s="116"/>
      <c r="M561" s="110"/>
      <c r="N561" s="116"/>
      <c r="T561" s="110"/>
    </row>
    <row r="562" spans="2:20" ht="14.25" customHeight="1" x14ac:dyDescent="0.25">
      <c r="B562" s="109"/>
      <c r="C562" s="109"/>
      <c r="D562" s="109"/>
      <c r="E562" s="109"/>
      <c r="F562" s="110"/>
      <c r="G562" s="116"/>
      <c r="M562" s="110"/>
      <c r="N562" s="116"/>
      <c r="T562" s="110"/>
    </row>
    <row r="563" spans="2:20" ht="14.25" customHeight="1" x14ac:dyDescent="0.25">
      <c r="B563" s="109"/>
      <c r="C563" s="109"/>
      <c r="D563" s="109"/>
      <c r="E563" s="109"/>
      <c r="F563" s="110"/>
      <c r="G563" s="116"/>
      <c r="M563" s="110"/>
      <c r="N563" s="116"/>
      <c r="T563" s="110"/>
    </row>
    <row r="564" spans="2:20" ht="14.25" customHeight="1" x14ac:dyDescent="0.25">
      <c r="B564" s="109"/>
      <c r="C564" s="109"/>
      <c r="D564" s="109"/>
      <c r="E564" s="109"/>
      <c r="F564" s="110"/>
      <c r="G564" s="116"/>
      <c r="M564" s="110"/>
      <c r="N564" s="116"/>
      <c r="T564" s="110"/>
    </row>
    <row r="565" spans="2:20" ht="14.25" customHeight="1" x14ac:dyDescent="0.25">
      <c r="B565" s="109"/>
      <c r="C565" s="109"/>
      <c r="D565" s="109"/>
      <c r="E565" s="109"/>
      <c r="F565" s="110"/>
      <c r="G565" s="116"/>
      <c r="M565" s="110"/>
      <c r="N565" s="116"/>
      <c r="T565" s="110"/>
    </row>
    <row r="566" spans="2:20" ht="14.25" customHeight="1" x14ac:dyDescent="0.25">
      <c r="B566" s="109"/>
      <c r="C566" s="109"/>
      <c r="D566" s="109"/>
      <c r="E566" s="109"/>
      <c r="F566" s="110"/>
      <c r="G566" s="116"/>
      <c r="M566" s="110"/>
      <c r="N566" s="116"/>
      <c r="T566" s="110"/>
    </row>
    <row r="567" spans="2:20" ht="14.25" customHeight="1" x14ac:dyDescent="0.25">
      <c r="B567" s="109"/>
      <c r="C567" s="109"/>
      <c r="D567" s="109"/>
      <c r="E567" s="109"/>
      <c r="F567" s="110"/>
      <c r="G567" s="116"/>
      <c r="M567" s="110"/>
      <c r="N567" s="116"/>
      <c r="T567" s="110"/>
    </row>
    <row r="568" spans="2:20" ht="14.25" customHeight="1" x14ac:dyDescent="0.25">
      <c r="B568" s="109"/>
      <c r="C568" s="109"/>
      <c r="D568" s="109"/>
      <c r="E568" s="109"/>
      <c r="F568" s="110"/>
      <c r="G568" s="116"/>
      <c r="M568" s="110"/>
      <c r="N568" s="116"/>
      <c r="T568" s="110"/>
    </row>
    <row r="569" spans="2:20" ht="14.25" customHeight="1" x14ac:dyDescent="0.25">
      <c r="B569" s="109"/>
      <c r="C569" s="109"/>
      <c r="D569" s="109"/>
      <c r="E569" s="109"/>
      <c r="F569" s="110"/>
      <c r="G569" s="116"/>
      <c r="M569" s="110"/>
      <c r="N569" s="116"/>
      <c r="T569" s="110"/>
    </row>
    <row r="570" spans="2:20" ht="14.25" customHeight="1" x14ac:dyDescent="0.25">
      <c r="B570" s="109"/>
      <c r="C570" s="109"/>
      <c r="D570" s="109"/>
      <c r="E570" s="109"/>
      <c r="F570" s="110"/>
      <c r="G570" s="116"/>
      <c r="M570" s="110"/>
      <c r="N570" s="116"/>
      <c r="T570" s="110"/>
    </row>
    <row r="571" spans="2:20" ht="14.25" customHeight="1" x14ac:dyDescent="0.25">
      <c r="B571" s="109"/>
      <c r="C571" s="109"/>
      <c r="D571" s="109"/>
      <c r="E571" s="109"/>
      <c r="F571" s="110"/>
      <c r="G571" s="116"/>
      <c r="M571" s="110"/>
      <c r="N571" s="116"/>
      <c r="T571" s="110"/>
    </row>
    <row r="572" spans="2:20" ht="14.25" customHeight="1" x14ac:dyDescent="0.25">
      <c r="B572" s="109"/>
      <c r="C572" s="109"/>
      <c r="D572" s="109"/>
      <c r="E572" s="109"/>
      <c r="F572" s="110"/>
      <c r="G572" s="116"/>
      <c r="M572" s="110"/>
      <c r="N572" s="116"/>
      <c r="T572" s="110"/>
    </row>
    <row r="573" spans="2:20" ht="14.25" customHeight="1" x14ac:dyDescent="0.25">
      <c r="B573" s="109"/>
      <c r="C573" s="109"/>
      <c r="D573" s="109"/>
      <c r="E573" s="109"/>
      <c r="F573" s="110"/>
      <c r="G573" s="116"/>
      <c r="M573" s="110"/>
      <c r="N573" s="116"/>
      <c r="T573" s="110"/>
    </row>
    <row r="574" spans="2:20" ht="14.25" customHeight="1" x14ac:dyDescent="0.25">
      <c r="B574" s="109"/>
      <c r="C574" s="109"/>
      <c r="D574" s="109"/>
      <c r="E574" s="109"/>
      <c r="F574" s="110"/>
      <c r="G574" s="116"/>
      <c r="M574" s="110"/>
      <c r="N574" s="116"/>
      <c r="T574" s="110"/>
    </row>
    <row r="575" spans="2:20" ht="14.25" customHeight="1" x14ac:dyDescent="0.25">
      <c r="B575" s="109"/>
      <c r="C575" s="109"/>
      <c r="D575" s="109"/>
      <c r="E575" s="109"/>
      <c r="F575" s="110"/>
      <c r="G575" s="116"/>
      <c r="M575" s="110"/>
      <c r="N575" s="116"/>
      <c r="T575" s="110"/>
    </row>
    <row r="576" spans="2:20" ht="14.25" customHeight="1" x14ac:dyDescent="0.25">
      <c r="B576" s="109"/>
      <c r="C576" s="109"/>
      <c r="D576" s="109"/>
      <c r="E576" s="109"/>
      <c r="F576" s="110"/>
      <c r="G576" s="116"/>
      <c r="M576" s="110"/>
      <c r="N576" s="116"/>
      <c r="T576" s="110"/>
    </row>
    <row r="577" spans="2:20" ht="14.25" customHeight="1" x14ac:dyDescent="0.25">
      <c r="B577" s="109"/>
      <c r="C577" s="109"/>
      <c r="D577" s="109"/>
      <c r="E577" s="109"/>
      <c r="F577" s="110"/>
      <c r="G577" s="116"/>
      <c r="M577" s="110"/>
      <c r="N577" s="116"/>
      <c r="T577" s="110"/>
    </row>
    <row r="578" spans="2:20" ht="14.25" customHeight="1" x14ac:dyDescent="0.25">
      <c r="B578" s="109"/>
      <c r="C578" s="109"/>
      <c r="D578" s="109"/>
      <c r="E578" s="109"/>
      <c r="F578" s="110"/>
      <c r="G578" s="116"/>
      <c r="M578" s="110"/>
      <c r="N578" s="116"/>
      <c r="T578" s="110"/>
    </row>
    <row r="579" spans="2:20" ht="14.25" customHeight="1" x14ac:dyDescent="0.25">
      <c r="B579" s="109"/>
      <c r="C579" s="109"/>
      <c r="D579" s="109"/>
      <c r="E579" s="109"/>
      <c r="F579" s="110"/>
      <c r="G579" s="116"/>
      <c r="M579" s="110"/>
      <c r="N579" s="116"/>
      <c r="T579" s="110"/>
    </row>
    <row r="580" spans="2:20" ht="14.25" customHeight="1" x14ac:dyDescent="0.25">
      <c r="B580" s="109"/>
      <c r="C580" s="109"/>
      <c r="D580" s="109"/>
      <c r="E580" s="109"/>
      <c r="F580" s="110"/>
      <c r="G580" s="116"/>
      <c r="M580" s="110"/>
      <c r="N580" s="116"/>
      <c r="T580" s="110"/>
    </row>
    <row r="581" spans="2:20" ht="14.25" customHeight="1" x14ac:dyDescent="0.25">
      <c r="B581" s="109"/>
      <c r="C581" s="109"/>
      <c r="D581" s="109"/>
      <c r="E581" s="109"/>
      <c r="F581" s="110"/>
      <c r="G581" s="116"/>
      <c r="M581" s="110"/>
      <c r="N581" s="116"/>
      <c r="T581" s="110"/>
    </row>
    <row r="582" spans="2:20" ht="14.25" customHeight="1" x14ac:dyDescent="0.25">
      <c r="B582" s="109"/>
      <c r="C582" s="109"/>
      <c r="D582" s="109"/>
      <c r="E582" s="109"/>
      <c r="F582" s="110"/>
      <c r="G582" s="116"/>
      <c r="M582" s="110"/>
      <c r="N582" s="116"/>
      <c r="T582" s="110"/>
    </row>
    <row r="583" spans="2:20" ht="14.25" customHeight="1" x14ac:dyDescent="0.25">
      <c r="B583" s="109"/>
      <c r="C583" s="109"/>
      <c r="D583" s="109"/>
      <c r="E583" s="109"/>
      <c r="F583" s="110"/>
      <c r="G583" s="116"/>
      <c r="M583" s="110"/>
      <c r="N583" s="116"/>
      <c r="T583" s="110"/>
    </row>
    <row r="584" spans="2:20" ht="14.25" customHeight="1" x14ac:dyDescent="0.25">
      <c r="B584" s="109"/>
      <c r="C584" s="109"/>
      <c r="D584" s="109"/>
      <c r="E584" s="109"/>
      <c r="F584" s="110"/>
      <c r="G584" s="116"/>
      <c r="M584" s="110"/>
      <c r="N584" s="116"/>
      <c r="T584" s="110"/>
    </row>
    <row r="585" spans="2:20" ht="14.25" customHeight="1" x14ac:dyDescent="0.25">
      <c r="B585" s="109"/>
      <c r="C585" s="109"/>
      <c r="D585" s="109"/>
      <c r="E585" s="109"/>
      <c r="F585" s="110"/>
      <c r="G585" s="116"/>
      <c r="M585" s="110"/>
      <c r="N585" s="116"/>
      <c r="T585" s="110"/>
    </row>
    <row r="586" spans="2:20" ht="14.25" customHeight="1" x14ac:dyDescent="0.25">
      <c r="B586" s="109"/>
      <c r="C586" s="109"/>
      <c r="D586" s="109"/>
      <c r="E586" s="109"/>
      <c r="F586" s="110"/>
      <c r="G586" s="116"/>
      <c r="M586" s="110"/>
      <c r="N586" s="116"/>
      <c r="T586" s="110"/>
    </row>
    <row r="587" spans="2:20" ht="14.25" customHeight="1" x14ac:dyDescent="0.25">
      <c r="B587" s="109"/>
      <c r="C587" s="109"/>
      <c r="D587" s="109"/>
      <c r="E587" s="109"/>
      <c r="F587" s="110"/>
      <c r="G587" s="116"/>
      <c r="M587" s="110"/>
      <c r="N587" s="116"/>
      <c r="T587" s="110"/>
    </row>
    <row r="588" spans="2:20" ht="14.25" customHeight="1" x14ac:dyDescent="0.25">
      <c r="B588" s="109"/>
      <c r="C588" s="109"/>
      <c r="D588" s="109"/>
      <c r="E588" s="109"/>
      <c r="F588" s="110"/>
      <c r="G588" s="116"/>
      <c r="M588" s="110"/>
      <c r="N588" s="116"/>
      <c r="T588" s="110"/>
    </row>
    <row r="589" spans="2:20" ht="14.25" customHeight="1" x14ac:dyDescent="0.25">
      <c r="B589" s="109"/>
      <c r="C589" s="109"/>
      <c r="D589" s="109"/>
      <c r="E589" s="109"/>
      <c r="F589" s="110"/>
      <c r="G589" s="116"/>
      <c r="M589" s="110"/>
      <c r="N589" s="116"/>
      <c r="T589" s="110"/>
    </row>
    <row r="590" spans="2:20" ht="14.25" customHeight="1" x14ac:dyDescent="0.25">
      <c r="B590" s="109"/>
      <c r="C590" s="109"/>
      <c r="D590" s="109"/>
      <c r="E590" s="109"/>
      <c r="F590" s="110"/>
      <c r="G590" s="116"/>
      <c r="M590" s="110"/>
      <c r="N590" s="116"/>
      <c r="T590" s="110"/>
    </row>
    <row r="591" spans="2:20" ht="14.25" customHeight="1" x14ac:dyDescent="0.25">
      <c r="B591" s="109"/>
      <c r="C591" s="109"/>
      <c r="D591" s="109"/>
      <c r="E591" s="109"/>
      <c r="F591" s="110"/>
      <c r="G591" s="116"/>
      <c r="M591" s="110"/>
      <c r="N591" s="116"/>
      <c r="T591" s="110"/>
    </row>
    <row r="592" spans="2:20" ht="14.25" customHeight="1" x14ac:dyDescent="0.25">
      <c r="B592" s="109"/>
      <c r="C592" s="109"/>
      <c r="D592" s="109"/>
      <c r="E592" s="109"/>
      <c r="F592" s="110"/>
      <c r="G592" s="116"/>
      <c r="M592" s="110"/>
      <c r="N592" s="116"/>
      <c r="T592" s="110"/>
    </row>
    <row r="593" spans="2:20" ht="14.25" customHeight="1" x14ac:dyDescent="0.25">
      <c r="B593" s="109"/>
      <c r="C593" s="109"/>
      <c r="D593" s="109"/>
      <c r="E593" s="109"/>
      <c r="F593" s="110"/>
      <c r="G593" s="116"/>
      <c r="M593" s="110"/>
      <c r="N593" s="116"/>
      <c r="T593" s="110"/>
    </row>
    <row r="594" spans="2:20" ht="14.25" customHeight="1" x14ac:dyDescent="0.25">
      <c r="B594" s="109"/>
      <c r="C594" s="109"/>
      <c r="D594" s="109"/>
      <c r="E594" s="109"/>
      <c r="F594" s="110"/>
      <c r="G594" s="116"/>
      <c r="M594" s="110"/>
      <c r="N594" s="116"/>
      <c r="T594" s="110"/>
    </row>
    <row r="595" spans="2:20" ht="14.25" customHeight="1" x14ac:dyDescent="0.25">
      <c r="B595" s="109"/>
      <c r="C595" s="109"/>
      <c r="D595" s="109"/>
      <c r="E595" s="109"/>
      <c r="F595" s="110"/>
      <c r="G595" s="116"/>
      <c r="M595" s="110"/>
      <c r="N595" s="116"/>
      <c r="T595" s="110"/>
    </row>
    <row r="596" spans="2:20" ht="14.25" customHeight="1" x14ac:dyDescent="0.25">
      <c r="B596" s="109"/>
      <c r="C596" s="109"/>
      <c r="D596" s="109"/>
      <c r="E596" s="109"/>
      <c r="F596" s="110"/>
      <c r="G596" s="116"/>
      <c r="M596" s="110"/>
      <c r="N596" s="116"/>
      <c r="T596" s="110"/>
    </row>
    <row r="597" spans="2:20" ht="14.25" customHeight="1" x14ac:dyDescent="0.25">
      <c r="B597" s="109"/>
      <c r="C597" s="109"/>
      <c r="D597" s="109"/>
      <c r="E597" s="109"/>
      <c r="F597" s="110"/>
      <c r="G597" s="116"/>
      <c r="M597" s="110"/>
      <c r="N597" s="116"/>
      <c r="T597" s="110"/>
    </row>
    <row r="598" spans="2:20" ht="14.25" customHeight="1" x14ac:dyDescent="0.25">
      <c r="B598" s="109"/>
      <c r="C598" s="109"/>
      <c r="D598" s="109"/>
      <c r="E598" s="109"/>
      <c r="F598" s="110"/>
      <c r="G598" s="116"/>
      <c r="M598" s="110"/>
      <c r="N598" s="116"/>
      <c r="T598" s="110"/>
    </row>
    <row r="599" spans="2:20" ht="14.25" customHeight="1" x14ac:dyDescent="0.25">
      <c r="B599" s="109"/>
      <c r="C599" s="109"/>
      <c r="D599" s="109"/>
      <c r="E599" s="109"/>
      <c r="F599" s="110"/>
      <c r="G599" s="116"/>
      <c r="M599" s="110"/>
      <c r="N599" s="116"/>
      <c r="T599" s="110"/>
    </row>
    <row r="600" spans="2:20" ht="14.25" customHeight="1" x14ac:dyDescent="0.25">
      <c r="B600" s="109"/>
      <c r="C600" s="109"/>
      <c r="D600" s="109"/>
      <c r="E600" s="109"/>
      <c r="F600" s="110"/>
      <c r="G600" s="116"/>
      <c r="M600" s="110"/>
      <c r="N600" s="116"/>
      <c r="T600" s="110"/>
    </row>
    <row r="601" spans="2:20" ht="14.25" customHeight="1" x14ac:dyDescent="0.25">
      <c r="B601" s="109"/>
      <c r="C601" s="109"/>
      <c r="D601" s="109"/>
      <c r="E601" s="109"/>
      <c r="F601" s="110"/>
      <c r="G601" s="116"/>
      <c r="M601" s="110"/>
      <c r="N601" s="116"/>
      <c r="T601" s="110"/>
    </row>
    <row r="602" spans="2:20" ht="14.25" customHeight="1" x14ac:dyDescent="0.25">
      <c r="B602" s="109"/>
      <c r="C602" s="109"/>
      <c r="D602" s="109"/>
      <c r="E602" s="109"/>
      <c r="F602" s="110"/>
      <c r="G602" s="116"/>
      <c r="M602" s="110"/>
      <c r="N602" s="116"/>
      <c r="T602" s="110"/>
    </row>
    <row r="603" spans="2:20" ht="14.25" customHeight="1" x14ac:dyDescent="0.25">
      <c r="B603" s="109"/>
      <c r="C603" s="109"/>
      <c r="D603" s="109"/>
      <c r="E603" s="109"/>
      <c r="F603" s="110"/>
      <c r="G603" s="116"/>
      <c r="M603" s="110"/>
      <c r="N603" s="116"/>
      <c r="T603" s="110"/>
    </row>
    <row r="604" spans="2:20" ht="14.25" customHeight="1" x14ac:dyDescent="0.25">
      <c r="B604" s="109"/>
      <c r="C604" s="109"/>
      <c r="D604" s="109"/>
      <c r="E604" s="109"/>
      <c r="F604" s="110"/>
      <c r="G604" s="116"/>
      <c r="M604" s="110"/>
      <c r="N604" s="116"/>
      <c r="T604" s="110"/>
    </row>
    <row r="605" spans="2:20" ht="14.25" customHeight="1" x14ac:dyDescent="0.25">
      <c r="B605" s="109"/>
      <c r="C605" s="109"/>
      <c r="D605" s="109"/>
      <c r="E605" s="109"/>
      <c r="F605" s="110"/>
      <c r="G605" s="116"/>
      <c r="M605" s="110"/>
      <c r="N605" s="116"/>
      <c r="T605" s="110"/>
    </row>
    <row r="606" spans="2:20" ht="14.25" customHeight="1" x14ac:dyDescent="0.25">
      <c r="B606" s="109"/>
      <c r="C606" s="109"/>
      <c r="D606" s="109"/>
      <c r="E606" s="109"/>
      <c r="F606" s="110"/>
      <c r="G606" s="116"/>
      <c r="M606" s="110"/>
      <c r="N606" s="116"/>
      <c r="T606" s="110"/>
    </row>
    <row r="607" spans="2:20" ht="14.25" customHeight="1" x14ac:dyDescent="0.25">
      <c r="B607" s="109"/>
      <c r="C607" s="109"/>
      <c r="D607" s="109"/>
      <c r="E607" s="109"/>
      <c r="F607" s="110"/>
      <c r="G607" s="116"/>
      <c r="M607" s="110"/>
      <c r="N607" s="116"/>
      <c r="T607" s="110"/>
    </row>
    <row r="608" spans="2:20" ht="14.25" customHeight="1" x14ac:dyDescent="0.25">
      <c r="B608" s="109"/>
      <c r="C608" s="109"/>
      <c r="D608" s="109"/>
      <c r="E608" s="109"/>
      <c r="F608" s="110"/>
      <c r="G608" s="116"/>
      <c r="M608" s="110"/>
      <c r="N608" s="116"/>
      <c r="T608" s="110"/>
    </row>
    <row r="609" spans="2:20" ht="14.25" customHeight="1" x14ac:dyDescent="0.25">
      <c r="B609" s="109"/>
      <c r="C609" s="109"/>
      <c r="D609" s="109"/>
      <c r="E609" s="109"/>
      <c r="F609" s="110"/>
      <c r="G609" s="116"/>
      <c r="M609" s="110"/>
      <c r="N609" s="116"/>
      <c r="T609" s="110"/>
    </row>
    <row r="610" spans="2:20" ht="14.25" customHeight="1" x14ac:dyDescent="0.25">
      <c r="B610" s="109"/>
      <c r="C610" s="109"/>
      <c r="D610" s="109"/>
      <c r="E610" s="109"/>
      <c r="F610" s="110"/>
      <c r="G610" s="116"/>
      <c r="M610" s="110"/>
      <c r="N610" s="116"/>
      <c r="T610" s="110"/>
    </row>
    <row r="611" spans="2:20" ht="14.25" customHeight="1" x14ac:dyDescent="0.25">
      <c r="B611" s="109"/>
      <c r="C611" s="109"/>
      <c r="D611" s="109"/>
      <c r="E611" s="109"/>
      <c r="F611" s="110"/>
      <c r="G611" s="116"/>
      <c r="M611" s="110"/>
      <c r="N611" s="116"/>
      <c r="T611" s="110"/>
    </row>
    <row r="612" spans="2:20" ht="14.25" customHeight="1" x14ac:dyDescent="0.25">
      <c r="B612" s="109"/>
      <c r="C612" s="109"/>
      <c r="D612" s="109"/>
      <c r="E612" s="109"/>
      <c r="F612" s="110"/>
      <c r="G612" s="116"/>
      <c r="M612" s="110"/>
      <c r="N612" s="116"/>
      <c r="T612" s="110"/>
    </row>
    <row r="613" spans="2:20" ht="14.25" customHeight="1" x14ac:dyDescent="0.25">
      <c r="B613" s="109"/>
      <c r="C613" s="109"/>
      <c r="D613" s="109"/>
      <c r="E613" s="109"/>
      <c r="F613" s="110"/>
      <c r="G613" s="116"/>
      <c r="M613" s="110"/>
      <c r="N613" s="116"/>
      <c r="T613" s="110"/>
    </row>
    <row r="614" spans="2:20" ht="14.25" customHeight="1" x14ac:dyDescent="0.25">
      <c r="B614" s="109"/>
      <c r="C614" s="109"/>
      <c r="D614" s="109"/>
      <c r="E614" s="109"/>
      <c r="F614" s="110"/>
      <c r="G614" s="116"/>
      <c r="M614" s="110"/>
      <c r="N614" s="116"/>
      <c r="T614" s="110"/>
    </row>
    <row r="615" spans="2:20" ht="14.25" customHeight="1" x14ac:dyDescent="0.25">
      <c r="B615" s="109"/>
      <c r="C615" s="109"/>
      <c r="D615" s="109"/>
      <c r="E615" s="109"/>
      <c r="F615" s="110"/>
      <c r="G615" s="116"/>
      <c r="M615" s="110"/>
      <c r="N615" s="116"/>
      <c r="T615" s="110"/>
    </row>
    <row r="616" spans="2:20" ht="14.25" customHeight="1" x14ac:dyDescent="0.25">
      <c r="B616" s="109"/>
      <c r="C616" s="109"/>
      <c r="D616" s="109"/>
      <c r="E616" s="109"/>
      <c r="F616" s="110"/>
      <c r="G616" s="116"/>
      <c r="M616" s="110"/>
      <c r="N616" s="116"/>
      <c r="T616" s="110"/>
    </row>
    <row r="617" spans="2:20" ht="14.25" customHeight="1" x14ac:dyDescent="0.25">
      <c r="B617" s="109"/>
      <c r="C617" s="109"/>
      <c r="D617" s="109"/>
      <c r="E617" s="109"/>
      <c r="F617" s="110"/>
      <c r="G617" s="116"/>
      <c r="M617" s="110"/>
      <c r="N617" s="116"/>
      <c r="T617" s="110"/>
    </row>
    <row r="618" spans="2:20" ht="14.25" customHeight="1" x14ac:dyDescent="0.25">
      <c r="B618" s="109"/>
      <c r="C618" s="109"/>
      <c r="D618" s="109"/>
      <c r="E618" s="109"/>
      <c r="F618" s="110"/>
      <c r="G618" s="116"/>
      <c r="M618" s="110"/>
      <c r="N618" s="116"/>
      <c r="T618" s="110"/>
    </row>
    <row r="619" spans="2:20" ht="14.25" customHeight="1" x14ac:dyDescent="0.25">
      <c r="B619" s="109"/>
      <c r="C619" s="109"/>
      <c r="D619" s="109"/>
      <c r="E619" s="109"/>
      <c r="F619" s="110"/>
      <c r="G619" s="116"/>
      <c r="M619" s="110"/>
      <c r="N619" s="116"/>
      <c r="T619" s="110"/>
    </row>
    <row r="620" spans="2:20" ht="14.25" customHeight="1" x14ac:dyDescent="0.25">
      <c r="B620" s="109"/>
      <c r="C620" s="109"/>
      <c r="D620" s="109"/>
      <c r="E620" s="109"/>
      <c r="F620" s="110"/>
      <c r="G620" s="116"/>
      <c r="M620" s="110"/>
      <c r="N620" s="116"/>
      <c r="T620" s="110"/>
    </row>
    <row r="621" spans="2:20" ht="14.25" customHeight="1" x14ac:dyDescent="0.25">
      <c r="B621" s="109"/>
      <c r="C621" s="109"/>
      <c r="D621" s="109"/>
      <c r="E621" s="109"/>
      <c r="F621" s="110"/>
      <c r="G621" s="116"/>
      <c r="M621" s="110"/>
      <c r="N621" s="116"/>
      <c r="T621" s="110"/>
    </row>
    <row r="622" spans="2:20" ht="14.25" customHeight="1" x14ac:dyDescent="0.25">
      <c r="B622" s="109"/>
      <c r="C622" s="109"/>
      <c r="D622" s="109"/>
      <c r="E622" s="109"/>
      <c r="F622" s="110"/>
      <c r="G622" s="116"/>
      <c r="M622" s="110"/>
      <c r="N622" s="116"/>
      <c r="T622" s="110"/>
    </row>
    <row r="623" spans="2:20" ht="14.25" customHeight="1" x14ac:dyDescent="0.25">
      <c r="B623" s="109"/>
      <c r="C623" s="109"/>
      <c r="D623" s="109"/>
      <c r="E623" s="109"/>
      <c r="F623" s="110"/>
      <c r="G623" s="116"/>
      <c r="M623" s="110"/>
      <c r="N623" s="116"/>
      <c r="T623" s="110"/>
    </row>
    <row r="624" spans="2:20" ht="14.25" customHeight="1" x14ac:dyDescent="0.25">
      <c r="B624" s="109"/>
      <c r="C624" s="109"/>
      <c r="D624" s="109"/>
      <c r="E624" s="109"/>
      <c r="F624" s="110"/>
      <c r="G624" s="116"/>
      <c r="M624" s="110"/>
      <c r="N624" s="116"/>
      <c r="T624" s="110"/>
    </row>
    <row r="625" spans="2:20" ht="14.25" customHeight="1" x14ac:dyDescent="0.25">
      <c r="B625" s="109"/>
      <c r="C625" s="109"/>
      <c r="D625" s="109"/>
      <c r="E625" s="109"/>
      <c r="F625" s="110"/>
      <c r="G625" s="116"/>
      <c r="M625" s="110"/>
      <c r="N625" s="116"/>
      <c r="T625" s="110"/>
    </row>
    <row r="626" spans="2:20" ht="14.25" customHeight="1" x14ac:dyDescent="0.25">
      <c r="B626" s="109"/>
      <c r="C626" s="109"/>
      <c r="D626" s="109"/>
      <c r="E626" s="109"/>
      <c r="F626" s="110"/>
      <c r="G626" s="116"/>
      <c r="M626" s="110"/>
      <c r="N626" s="116"/>
      <c r="T626" s="110"/>
    </row>
    <row r="627" spans="2:20" ht="14.25" customHeight="1" x14ac:dyDescent="0.25">
      <c r="B627" s="109"/>
      <c r="C627" s="109"/>
      <c r="D627" s="109"/>
      <c r="E627" s="109"/>
      <c r="F627" s="110"/>
      <c r="G627" s="116"/>
      <c r="M627" s="110"/>
      <c r="N627" s="116"/>
      <c r="T627" s="110"/>
    </row>
    <row r="628" spans="2:20" ht="14.25" customHeight="1" x14ac:dyDescent="0.25">
      <c r="B628" s="109"/>
      <c r="C628" s="109"/>
      <c r="D628" s="109"/>
      <c r="E628" s="109"/>
      <c r="F628" s="110"/>
      <c r="G628" s="116"/>
      <c r="M628" s="110"/>
      <c r="N628" s="116"/>
      <c r="T628" s="110"/>
    </row>
    <row r="629" spans="2:20" ht="14.25" customHeight="1" x14ac:dyDescent="0.25">
      <c r="B629" s="109"/>
      <c r="C629" s="109"/>
      <c r="D629" s="109"/>
      <c r="E629" s="109"/>
      <c r="F629" s="110"/>
      <c r="G629" s="116"/>
      <c r="M629" s="110"/>
      <c r="N629" s="116"/>
      <c r="T629" s="110"/>
    </row>
    <row r="630" spans="2:20" ht="14.25" customHeight="1" x14ac:dyDescent="0.25">
      <c r="B630" s="109"/>
      <c r="C630" s="109"/>
      <c r="D630" s="109"/>
      <c r="E630" s="109"/>
      <c r="F630" s="110"/>
      <c r="G630" s="116"/>
      <c r="M630" s="110"/>
      <c r="N630" s="116"/>
      <c r="T630" s="110"/>
    </row>
    <row r="631" spans="2:20" ht="14.25" customHeight="1" x14ac:dyDescent="0.25">
      <c r="B631" s="109"/>
      <c r="C631" s="109"/>
      <c r="D631" s="109"/>
      <c r="E631" s="109"/>
      <c r="F631" s="110"/>
      <c r="G631" s="116"/>
      <c r="M631" s="110"/>
      <c r="N631" s="116"/>
      <c r="T631" s="110"/>
    </row>
    <row r="632" spans="2:20" ht="14.25" customHeight="1" x14ac:dyDescent="0.25">
      <c r="B632" s="109"/>
      <c r="C632" s="109"/>
      <c r="D632" s="109"/>
      <c r="E632" s="109"/>
      <c r="F632" s="110"/>
      <c r="G632" s="116"/>
      <c r="M632" s="110"/>
      <c r="N632" s="116"/>
      <c r="T632" s="110"/>
    </row>
    <row r="633" spans="2:20" ht="14.25" customHeight="1" x14ac:dyDescent="0.25">
      <c r="B633" s="109"/>
      <c r="C633" s="109"/>
      <c r="D633" s="109"/>
      <c r="E633" s="109"/>
      <c r="F633" s="110"/>
      <c r="G633" s="116"/>
      <c r="M633" s="110"/>
      <c r="N633" s="116"/>
      <c r="T633" s="110"/>
    </row>
    <row r="634" spans="2:20" ht="14.25" customHeight="1" x14ac:dyDescent="0.25">
      <c r="B634" s="109"/>
      <c r="C634" s="109"/>
      <c r="D634" s="109"/>
      <c r="E634" s="109"/>
      <c r="F634" s="110"/>
      <c r="G634" s="116"/>
      <c r="M634" s="110"/>
      <c r="N634" s="116"/>
      <c r="T634" s="110"/>
    </row>
    <row r="635" spans="2:20" ht="14.25" customHeight="1" x14ac:dyDescent="0.25">
      <c r="B635" s="109"/>
      <c r="C635" s="109"/>
      <c r="D635" s="109"/>
      <c r="E635" s="109"/>
      <c r="F635" s="110"/>
      <c r="G635" s="116"/>
      <c r="M635" s="110"/>
      <c r="N635" s="116"/>
      <c r="T635" s="110"/>
    </row>
    <row r="636" spans="2:20" ht="14.25" customHeight="1" x14ac:dyDescent="0.25">
      <c r="B636" s="109"/>
      <c r="C636" s="109"/>
      <c r="D636" s="109"/>
      <c r="E636" s="109"/>
      <c r="F636" s="110"/>
      <c r="G636" s="116"/>
      <c r="M636" s="110"/>
      <c r="N636" s="116"/>
      <c r="T636" s="110"/>
    </row>
    <row r="637" spans="2:20" ht="14.25" customHeight="1" x14ac:dyDescent="0.25">
      <c r="B637" s="109"/>
      <c r="C637" s="109"/>
      <c r="D637" s="109"/>
      <c r="E637" s="109"/>
      <c r="F637" s="110"/>
      <c r="G637" s="116"/>
      <c r="M637" s="110"/>
      <c r="N637" s="116"/>
      <c r="T637" s="110"/>
    </row>
    <row r="638" spans="2:20" ht="14.25" customHeight="1" x14ac:dyDescent="0.25">
      <c r="B638" s="109"/>
      <c r="C638" s="109"/>
      <c r="D638" s="109"/>
      <c r="E638" s="109"/>
      <c r="F638" s="110"/>
      <c r="G638" s="116"/>
      <c r="M638" s="110"/>
      <c r="N638" s="116"/>
      <c r="T638" s="110"/>
    </row>
    <row r="639" spans="2:20" ht="14.25" customHeight="1" x14ac:dyDescent="0.25">
      <c r="B639" s="109"/>
      <c r="C639" s="109"/>
      <c r="D639" s="109"/>
      <c r="E639" s="109"/>
      <c r="F639" s="110"/>
      <c r="G639" s="116"/>
      <c r="M639" s="110"/>
      <c r="N639" s="116"/>
      <c r="T639" s="110"/>
    </row>
    <row r="640" spans="2:20" ht="14.25" customHeight="1" x14ac:dyDescent="0.25">
      <c r="B640" s="109"/>
      <c r="C640" s="109"/>
      <c r="D640" s="109"/>
      <c r="E640" s="109"/>
      <c r="F640" s="110"/>
      <c r="G640" s="116"/>
      <c r="M640" s="110"/>
      <c r="N640" s="116"/>
      <c r="T640" s="110"/>
    </row>
    <row r="641" spans="2:20" ht="14.25" customHeight="1" x14ac:dyDescent="0.25">
      <c r="B641" s="109"/>
      <c r="C641" s="109"/>
      <c r="D641" s="109"/>
      <c r="E641" s="109"/>
      <c r="F641" s="110"/>
      <c r="G641" s="116"/>
      <c r="M641" s="110"/>
      <c r="N641" s="116"/>
      <c r="T641" s="110"/>
    </row>
    <row r="642" spans="2:20" ht="14.25" customHeight="1" x14ac:dyDescent="0.25">
      <c r="B642" s="109"/>
      <c r="C642" s="109"/>
      <c r="D642" s="109"/>
      <c r="E642" s="109"/>
      <c r="F642" s="110"/>
      <c r="G642" s="116"/>
      <c r="M642" s="110"/>
      <c r="N642" s="116"/>
      <c r="T642" s="110"/>
    </row>
    <row r="643" spans="2:20" ht="14.25" customHeight="1" x14ac:dyDescent="0.25">
      <c r="B643" s="109"/>
      <c r="C643" s="109"/>
      <c r="D643" s="109"/>
      <c r="E643" s="109"/>
      <c r="F643" s="110"/>
      <c r="G643" s="116"/>
      <c r="M643" s="110"/>
      <c r="N643" s="116"/>
      <c r="T643" s="110"/>
    </row>
    <row r="644" spans="2:20" ht="14.25" customHeight="1" x14ac:dyDescent="0.25">
      <c r="B644" s="109"/>
      <c r="C644" s="109"/>
      <c r="D644" s="109"/>
      <c r="E644" s="109"/>
      <c r="F644" s="110"/>
      <c r="G644" s="116"/>
      <c r="M644" s="110"/>
      <c r="N644" s="116"/>
      <c r="T644" s="110"/>
    </row>
    <row r="645" spans="2:20" ht="14.25" customHeight="1" x14ac:dyDescent="0.25">
      <c r="B645" s="109"/>
      <c r="C645" s="109"/>
      <c r="D645" s="109"/>
      <c r="E645" s="109"/>
      <c r="F645" s="110"/>
      <c r="G645" s="116"/>
      <c r="M645" s="110"/>
      <c r="N645" s="116"/>
      <c r="T645" s="110"/>
    </row>
    <row r="646" spans="2:20" ht="14.25" customHeight="1" x14ac:dyDescent="0.25">
      <c r="B646" s="109"/>
      <c r="C646" s="109"/>
      <c r="D646" s="109"/>
      <c r="E646" s="109"/>
      <c r="F646" s="110"/>
      <c r="G646" s="116"/>
      <c r="M646" s="110"/>
      <c r="N646" s="116"/>
      <c r="T646" s="110"/>
    </row>
    <row r="647" spans="2:20" ht="14.25" customHeight="1" x14ac:dyDescent="0.25">
      <c r="B647" s="109"/>
      <c r="C647" s="109"/>
      <c r="D647" s="109"/>
      <c r="E647" s="109"/>
      <c r="F647" s="110"/>
      <c r="G647" s="116"/>
      <c r="M647" s="110"/>
      <c r="N647" s="116"/>
      <c r="T647" s="110"/>
    </row>
    <row r="648" spans="2:20" ht="14.25" customHeight="1" x14ac:dyDescent="0.25">
      <c r="B648" s="109"/>
      <c r="C648" s="109"/>
      <c r="D648" s="109"/>
      <c r="E648" s="109"/>
      <c r="F648" s="110"/>
      <c r="G648" s="116"/>
      <c r="M648" s="110"/>
      <c r="N648" s="116"/>
      <c r="T648" s="110"/>
    </row>
    <row r="649" spans="2:20" ht="14.25" customHeight="1" x14ac:dyDescent="0.25">
      <c r="B649" s="109"/>
      <c r="C649" s="109"/>
      <c r="D649" s="109"/>
      <c r="E649" s="109"/>
      <c r="F649" s="110"/>
      <c r="G649" s="116"/>
      <c r="M649" s="110"/>
      <c r="N649" s="116"/>
      <c r="T649" s="110"/>
    </row>
    <row r="650" spans="2:20" ht="14.25" customHeight="1" x14ac:dyDescent="0.25">
      <c r="B650" s="109"/>
      <c r="C650" s="109"/>
      <c r="D650" s="109"/>
      <c r="E650" s="109"/>
      <c r="F650" s="110"/>
      <c r="G650" s="116"/>
      <c r="M650" s="110"/>
      <c r="N650" s="116"/>
      <c r="T650" s="110"/>
    </row>
    <row r="651" spans="2:20" ht="14.25" customHeight="1" x14ac:dyDescent="0.25">
      <c r="B651" s="109"/>
      <c r="C651" s="109"/>
      <c r="D651" s="109"/>
      <c r="E651" s="109"/>
      <c r="F651" s="110"/>
      <c r="G651" s="116"/>
      <c r="M651" s="110"/>
      <c r="N651" s="116"/>
      <c r="T651" s="110"/>
    </row>
    <row r="652" spans="2:20" ht="14.25" customHeight="1" x14ac:dyDescent="0.25">
      <c r="B652" s="109"/>
      <c r="C652" s="109"/>
      <c r="D652" s="109"/>
      <c r="E652" s="109"/>
      <c r="F652" s="110"/>
      <c r="G652" s="116"/>
      <c r="M652" s="110"/>
      <c r="N652" s="116"/>
      <c r="T652" s="110"/>
    </row>
    <row r="653" spans="2:20" ht="14.25" customHeight="1" x14ac:dyDescent="0.25">
      <c r="B653" s="109"/>
      <c r="C653" s="109"/>
      <c r="D653" s="109"/>
      <c r="E653" s="109"/>
      <c r="F653" s="110"/>
      <c r="G653" s="116"/>
      <c r="M653" s="110"/>
      <c r="N653" s="116"/>
      <c r="T653" s="110"/>
    </row>
    <row r="654" spans="2:20" ht="14.25" customHeight="1" x14ac:dyDescent="0.25">
      <c r="B654" s="109"/>
      <c r="C654" s="109"/>
      <c r="D654" s="109"/>
      <c r="E654" s="109"/>
      <c r="F654" s="110"/>
      <c r="G654" s="116"/>
      <c r="M654" s="110"/>
      <c r="N654" s="116"/>
      <c r="T654" s="110"/>
    </row>
    <row r="655" spans="2:20" ht="14.25" customHeight="1" x14ac:dyDescent="0.25">
      <c r="B655" s="109"/>
      <c r="C655" s="109"/>
      <c r="D655" s="109"/>
      <c r="E655" s="109"/>
      <c r="F655" s="110"/>
      <c r="G655" s="116"/>
      <c r="M655" s="110"/>
      <c r="N655" s="116"/>
      <c r="T655" s="110"/>
    </row>
    <row r="656" spans="2:20" ht="14.25" customHeight="1" x14ac:dyDescent="0.25">
      <c r="B656" s="109"/>
      <c r="C656" s="109"/>
      <c r="D656" s="109"/>
      <c r="E656" s="109"/>
      <c r="F656" s="110"/>
      <c r="G656" s="116"/>
      <c r="M656" s="110"/>
      <c r="N656" s="116"/>
      <c r="T656" s="110"/>
    </row>
    <row r="657" spans="2:20" ht="14.25" customHeight="1" x14ac:dyDescent="0.25">
      <c r="B657" s="109"/>
      <c r="C657" s="109"/>
      <c r="D657" s="109"/>
      <c r="E657" s="109"/>
      <c r="F657" s="110"/>
      <c r="G657" s="116"/>
      <c r="M657" s="110"/>
      <c r="N657" s="116"/>
      <c r="T657" s="110"/>
    </row>
    <row r="658" spans="2:20" ht="14.25" customHeight="1" x14ac:dyDescent="0.25">
      <c r="B658" s="109"/>
      <c r="C658" s="109"/>
      <c r="D658" s="109"/>
      <c r="E658" s="109"/>
      <c r="F658" s="110"/>
      <c r="G658" s="116"/>
      <c r="M658" s="110"/>
      <c r="N658" s="116"/>
      <c r="T658" s="110"/>
    </row>
    <row r="659" spans="2:20" ht="14.25" customHeight="1" x14ac:dyDescent="0.25">
      <c r="B659" s="109"/>
      <c r="C659" s="109"/>
      <c r="D659" s="109"/>
      <c r="E659" s="109"/>
      <c r="F659" s="110"/>
      <c r="G659" s="116"/>
      <c r="M659" s="110"/>
      <c r="N659" s="116"/>
      <c r="T659" s="110"/>
    </row>
    <row r="660" spans="2:20" ht="14.25" customHeight="1" x14ac:dyDescent="0.25">
      <c r="B660" s="109"/>
      <c r="C660" s="109"/>
      <c r="D660" s="109"/>
      <c r="E660" s="109"/>
      <c r="F660" s="110"/>
      <c r="G660" s="116"/>
      <c r="M660" s="110"/>
      <c r="N660" s="116"/>
      <c r="T660" s="110"/>
    </row>
    <row r="661" spans="2:20" ht="14.25" customHeight="1" x14ac:dyDescent="0.25">
      <c r="B661" s="109"/>
      <c r="C661" s="109"/>
      <c r="D661" s="109"/>
      <c r="E661" s="109"/>
      <c r="F661" s="110"/>
      <c r="G661" s="116"/>
      <c r="M661" s="110"/>
      <c r="N661" s="116"/>
      <c r="T661" s="110"/>
    </row>
    <row r="662" spans="2:20" ht="14.25" customHeight="1" x14ac:dyDescent="0.25">
      <c r="B662" s="109"/>
      <c r="C662" s="109"/>
      <c r="D662" s="109"/>
      <c r="E662" s="109"/>
      <c r="F662" s="110"/>
      <c r="G662" s="116"/>
      <c r="M662" s="110"/>
      <c r="N662" s="116"/>
      <c r="T662" s="110"/>
    </row>
    <row r="663" spans="2:20" ht="14.25" customHeight="1" x14ac:dyDescent="0.25">
      <c r="B663" s="109"/>
      <c r="C663" s="109"/>
      <c r="D663" s="109"/>
      <c r="E663" s="109"/>
      <c r="F663" s="110"/>
      <c r="G663" s="116"/>
      <c r="M663" s="110"/>
      <c r="N663" s="116"/>
      <c r="T663" s="110"/>
    </row>
    <row r="664" spans="2:20" ht="14.25" customHeight="1" x14ac:dyDescent="0.25">
      <c r="B664" s="109"/>
      <c r="C664" s="109"/>
      <c r="D664" s="109"/>
      <c r="E664" s="109"/>
      <c r="F664" s="110"/>
      <c r="G664" s="116"/>
      <c r="M664" s="110"/>
      <c r="N664" s="116"/>
      <c r="T664" s="110"/>
    </row>
    <row r="665" spans="2:20" ht="14.25" customHeight="1" x14ac:dyDescent="0.25">
      <c r="B665" s="109"/>
      <c r="C665" s="109"/>
      <c r="D665" s="109"/>
      <c r="E665" s="109"/>
      <c r="F665" s="110"/>
      <c r="G665" s="116"/>
      <c r="M665" s="110"/>
      <c r="N665" s="116"/>
      <c r="T665" s="110"/>
    </row>
    <row r="666" spans="2:20" ht="14.25" customHeight="1" x14ac:dyDescent="0.25">
      <c r="B666" s="109"/>
      <c r="C666" s="109"/>
      <c r="D666" s="109"/>
      <c r="E666" s="109"/>
      <c r="F666" s="110"/>
      <c r="G666" s="116"/>
      <c r="M666" s="110"/>
      <c r="N666" s="116"/>
      <c r="T666" s="110"/>
    </row>
    <row r="667" spans="2:20" ht="14.25" customHeight="1" x14ac:dyDescent="0.25">
      <c r="B667" s="109"/>
      <c r="C667" s="109"/>
      <c r="D667" s="109"/>
      <c r="E667" s="109"/>
      <c r="F667" s="110"/>
      <c r="G667" s="116"/>
      <c r="M667" s="110"/>
      <c r="N667" s="116"/>
      <c r="T667" s="110"/>
    </row>
    <row r="668" spans="2:20" ht="14.25" customHeight="1" x14ac:dyDescent="0.25">
      <c r="B668" s="109"/>
      <c r="C668" s="109"/>
      <c r="D668" s="109"/>
      <c r="E668" s="109"/>
      <c r="F668" s="110"/>
      <c r="G668" s="116"/>
      <c r="M668" s="110"/>
      <c r="N668" s="116"/>
      <c r="T668" s="110"/>
    </row>
    <row r="669" spans="2:20" ht="14.25" customHeight="1" x14ac:dyDescent="0.25">
      <c r="B669" s="109"/>
      <c r="C669" s="109"/>
      <c r="D669" s="109"/>
      <c r="E669" s="109"/>
      <c r="F669" s="110"/>
      <c r="G669" s="116"/>
      <c r="M669" s="110"/>
      <c r="N669" s="116"/>
      <c r="T669" s="110"/>
    </row>
    <row r="670" spans="2:20" ht="14.25" customHeight="1" x14ac:dyDescent="0.25">
      <c r="B670" s="109"/>
      <c r="C670" s="109"/>
      <c r="D670" s="109"/>
      <c r="E670" s="109"/>
      <c r="F670" s="110"/>
      <c r="G670" s="116"/>
      <c r="M670" s="110"/>
      <c r="N670" s="116"/>
      <c r="T670" s="110"/>
    </row>
    <row r="671" spans="2:20" ht="14.25" customHeight="1" x14ac:dyDescent="0.25">
      <c r="B671" s="109"/>
      <c r="C671" s="109"/>
      <c r="D671" s="109"/>
      <c r="E671" s="109"/>
      <c r="F671" s="110"/>
      <c r="G671" s="116"/>
      <c r="M671" s="110"/>
      <c r="N671" s="116"/>
      <c r="T671" s="110"/>
    </row>
    <row r="672" spans="2:20" ht="14.25" customHeight="1" x14ac:dyDescent="0.25">
      <c r="B672" s="109"/>
      <c r="C672" s="109"/>
      <c r="D672" s="109"/>
      <c r="E672" s="109"/>
      <c r="F672" s="110"/>
      <c r="G672" s="116"/>
      <c r="M672" s="110"/>
      <c r="N672" s="116"/>
      <c r="T672" s="110"/>
    </row>
    <row r="673" spans="2:20" ht="14.25" customHeight="1" x14ac:dyDescent="0.25">
      <c r="B673" s="109"/>
      <c r="C673" s="109"/>
      <c r="D673" s="109"/>
      <c r="E673" s="109"/>
      <c r="F673" s="110"/>
      <c r="G673" s="116"/>
      <c r="M673" s="110"/>
      <c r="N673" s="116"/>
      <c r="T673" s="110"/>
    </row>
    <row r="674" spans="2:20" ht="14.25" customHeight="1" x14ac:dyDescent="0.25">
      <c r="B674" s="109"/>
      <c r="C674" s="109"/>
      <c r="D674" s="109"/>
      <c r="E674" s="109"/>
      <c r="F674" s="110"/>
      <c r="G674" s="116"/>
      <c r="M674" s="110"/>
      <c r="N674" s="116"/>
      <c r="T674" s="110"/>
    </row>
    <row r="675" spans="2:20" ht="14.25" customHeight="1" x14ac:dyDescent="0.25">
      <c r="B675" s="109"/>
      <c r="C675" s="109"/>
      <c r="D675" s="109"/>
      <c r="E675" s="109"/>
      <c r="F675" s="110"/>
      <c r="G675" s="116"/>
      <c r="M675" s="110"/>
      <c r="N675" s="116"/>
      <c r="T675" s="110"/>
    </row>
    <row r="676" spans="2:20" ht="14.25" customHeight="1" x14ac:dyDescent="0.25">
      <c r="B676" s="109"/>
      <c r="C676" s="109"/>
      <c r="D676" s="109"/>
      <c r="E676" s="109"/>
      <c r="F676" s="110"/>
      <c r="G676" s="116"/>
      <c r="M676" s="110"/>
      <c r="N676" s="116"/>
      <c r="T676" s="110"/>
    </row>
    <row r="677" spans="2:20" ht="14.25" customHeight="1" x14ac:dyDescent="0.25">
      <c r="B677" s="109"/>
      <c r="C677" s="109"/>
      <c r="D677" s="109"/>
      <c r="E677" s="109"/>
      <c r="F677" s="110"/>
      <c r="G677" s="116"/>
      <c r="M677" s="110"/>
      <c r="N677" s="116"/>
      <c r="T677" s="110"/>
    </row>
    <row r="678" spans="2:20" ht="14.25" customHeight="1" x14ac:dyDescent="0.25">
      <c r="B678" s="109"/>
      <c r="C678" s="109"/>
      <c r="D678" s="109"/>
      <c r="E678" s="109"/>
      <c r="F678" s="110"/>
      <c r="G678" s="116"/>
      <c r="M678" s="110"/>
      <c r="N678" s="116"/>
      <c r="T678" s="110"/>
    </row>
    <row r="679" spans="2:20" ht="14.25" customHeight="1" x14ac:dyDescent="0.25">
      <c r="B679" s="109"/>
      <c r="C679" s="109"/>
      <c r="D679" s="109"/>
      <c r="E679" s="109"/>
      <c r="F679" s="110"/>
      <c r="G679" s="116"/>
      <c r="M679" s="110"/>
      <c r="N679" s="116"/>
      <c r="T679" s="110"/>
    </row>
    <row r="680" spans="2:20" ht="14.25" customHeight="1" x14ac:dyDescent="0.25">
      <c r="B680" s="109"/>
      <c r="C680" s="109"/>
      <c r="D680" s="109"/>
      <c r="E680" s="109"/>
      <c r="F680" s="110"/>
      <c r="G680" s="116"/>
      <c r="M680" s="110"/>
      <c r="N680" s="116"/>
      <c r="T680" s="110"/>
    </row>
    <row r="681" spans="2:20" ht="14.25" customHeight="1" x14ac:dyDescent="0.25">
      <c r="B681" s="109"/>
      <c r="C681" s="109"/>
      <c r="D681" s="109"/>
      <c r="E681" s="109"/>
      <c r="F681" s="110"/>
      <c r="G681" s="116"/>
      <c r="M681" s="110"/>
      <c r="N681" s="116"/>
      <c r="T681" s="110"/>
    </row>
    <row r="682" spans="2:20" ht="14.25" customHeight="1" x14ac:dyDescent="0.25">
      <c r="B682" s="109"/>
      <c r="C682" s="109"/>
      <c r="D682" s="109"/>
      <c r="E682" s="109"/>
      <c r="F682" s="110"/>
      <c r="G682" s="116"/>
      <c r="M682" s="110"/>
      <c r="N682" s="116"/>
      <c r="T682" s="110"/>
    </row>
    <row r="683" spans="2:20" ht="14.25" customHeight="1" x14ac:dyDescent="0.25">
      <c r="B683" s="109"/>
      <c r="C683" s="109"/>
      <c r="D683" s="109"/>
      <c r="E683" s="109"/>
      <c r="F683" s="110"/>
      <c r="G683" s="116"/>
      <c r="M683" s="110"/>
      <c r="N683" s="116"/>
      <c r="T683" s="110"/>
    </row>
    <row r="684" spans="2:20" ht="14.25" customHeight="1" x14ac:dyDescent="0.25">
      <c r="B684" s="109"/>
      <c r="C684" s="109"/>
      <c r="D684" s="109"/>
      <c r="E684" s="109"/>
      <c r="F684" s="110"/>
      <c r="G684" s="116"/>
      <c r="M684" s="110"/>
      <c r="N684" s="116"/>
      <c r="T684" s="110"/>
    </row>
    <row r="685" spans="2:20" ht="14.25" customHeight="1" x14ac:dyDescent="0.25">
      <c r="B685" s="109"/>
      <c r="C685" s="109"/>
      <c r="D685" s="109"/>
      <c r="E685" s="109"/>
      <c r="F685" s="110"/>
      <c r="G685" s="116"/>
      <c r="M685" s="110"/>
      <c r="N685" s="116"/>
      <c r="T685" s="110"/>
    </row>
    <row r="686" spans="2:20" ht="14.25" customHeight="1" x14ac:dyDescent="0.25">
      <c r="B686" s="109"/>
      <c r="C686" s="109"/>
      <c r="D686" s="109"/>
      <c r="E686" s="109"/>
      <c r="F686" s="110"/>
      <c r="G686" s="116"/>
      <c r="M686" s="110"/>
      <c r="N686" s="116"/>
      <c r="T686" s="110"/>
    </row>
    <row r="687" spans="2:20" ht="14.25" customHeight="1" x14ac:dyDescent="0.25">
      <c r="B687" s="109"/>
      <c r="C687" s="109"/>
      <c r="D687" s="109"/>
      <c r="E687" s="109"/>
      <c r="F687" s="110"/>
      <c r="G687" s="116"/>
      <c r="M687" s="110"/>
      <c r="N687" s="116"/>
      <c r="T687" s="110"/>
    </row>
    <row r="688" spans="2:20" ht="14.25" customHeight="1" x14ac:dyDescent="0.25">
      <c r="B688" s="109"/>
      <c r="C688" s="109"/>
      <c r="D688" s="109"/>
      <c r="E688" s="109"/>
      <c r="F688" s="110"/>
      <c r="G688" s="116"/>
      <c r="M688" s="110"/>
      <c r="N688" s="116"/>
      <c r="T688" s="110"/>
    </row>
    <row r="689" spans="2:20" ht="14.25" customHeight="1" x14ac:dyDescent="0.25">
      <c r="B689" s="109"/>
      <c r="C689" s="109"/>
      <c r="D689" s="109"/>
      <c r="E689" s="109"/>
      <c r="F689" s="110"/>
      <c r="G689" s="116"/>
      <c r="M689" s="110"/>
      <c r="N689" s="116"/>
      <c r="T689" s="110"/>
    </row>
    <row r="690" spans="2:20" ht="14.25" customHeight="1" x14ac:dyDescent="0.25">
      <c r="B690" s="109"/>
      <c r="C690" s="109"/>
      <c r="D690" s="109"/>
      <c r="E690" s="109"/>
      <c r="F690" s="110"/>
      <c r="G690" s="116"/>
      <c r="M690" s="110"/>
      <c r="N690" s="116"/>
      <c r="T690" s="110"/>
    </row>
    <row r="691" spans="2:20" ht="14.25" customHeight="1" x14ac:dyDescent="0.25">
      <c r="B691" s="109"/>
      <c r="C691" s="109"/>
      <c r="D691" s="109"/>
      <c r="E691" s="109"/>
      <c r="F691" s="110"/>
      <c r="G691" s="116"/>
      <c r="M691" s="110"/>
      <c r="N691" s="116"/>
      <c r="T691" s="110"/>
    </row>
    <row r="692" spans="2:20" ht="14.25" customHeight="1" x14ac:dyDescent="0.25">
      <c r="B692" s="109"/>
      <c r="C692" s="109"/>
      <c r="D692" s="109"/>
      <c r="E692" s="109"/>
      <c r="F692" s="110"/>
      <c r="G692" s="116"/>
      <c r="M692" s="110"/>
      <c r="N692" s="116"/>
      <c r="T692" s="110"/>
    </row>
    <row r="693" spans="2:20" ht="14.25" customHeight="1" x14ac:dyDescent="0.25">
      <c r="B693" s="109"/>
      <c r="C693" s="109"/>
      <c r="D693" s="109"/>
      <c r="E693" s="109"/>
      <c r="F693" s="110"/>
      <c r="G693" s="116"/>
      <c r="M693" s="110"/>
      <c r="N693" s="116"/>
      <c r="T693" s="110"/>
    </row>
    <row r="694" spans="2:20" ht="14.25" customHeight="1" x14ac:dyDescent="0.25">
      <c r="B694" s="109"/>
      <c r="C694" s="109"/>
      <c r="D694" s="109"/>
      <c r="E694" s="109"/>
      <c r="F694" s="110"/>
      <c r="G694" s="116"/>
      <c r="M694" s="110"/>
      <c r="N694" s="116"/>
      <c r="T694" s="110"/>
    </row>
    <row r="695" spans="2:20" ht="14.25" customHeight="1" x14ac:dyDescent="0.25">
      <c r="B695" s="109"/>
      <c r="C695" s="109"/>
      <c r="D695" s="109"/>
      <c r="E695" s="109"/>
      <c r="F695" s="110"/>
      <c r="G695" s="116"/>
      <c r="M695" s="110"/>
      <c r="N695" s="116"/>
      <c r="T695" s="110"/>
    </row>
    <row r="696" spans="2:20" ht="14.25" customHeight="1" x14ac:dyDescent="0.25">
      <c r="B696" s="109"/>
      <c r="C696" s="109"/>
      <c r="D696" s="109"/>
      <c r="E696" s="109"/>
      <c r="F696" s="110"/>
      <c r="G696" s="116"/>
      <c r="M696" s="110"/>
      <c r="N696" s="116"/>
      <c r="T696" s="110"/>
    </row>
    <row r="697" spans="2:20" ht="14.25" customHeight="1" x14ac:dyDescent="0.25">
      <c r="B697" s="109"/>
      <c r="C697" s="109"/>
      <c r="D697" s="109"/>
      <c r="E697" s="109"/>
      <c r="F697" s="110"/>
      <c r="G697" s="116"/>
      <c r="M697" s="110"/>
      <c r="N697" s="116"/>
      <c r="T697" s="110"/>
    </row>
    <row r="698" spans="2:20" ht="14.25" customHeight="1" x14ac:dyDescent="0.25">
      <c r="B698" s="109"/>
      <c r="C698" s="109"/>
      <c r="D698" s="109"/>
      <c r="E698" s="109"/>
      <c r="F698" s="110"/>
      <c r="G698" s="116"/>
      <c r="M698" s="110"/>
      <c r="N698" s="116"/>
      <c r="T698" s="110"/>
    </row>
    <row r="699" spans="2:20" ht="14.25" customHeight="1" x14ac:dyDescent="0.25">
      <c r="B699" s="109"/>
      <c r="C699" s="109"/>
      <c r="D699" s="109"/>
      <c r="E699" s="109"/>
      <c r="F699" s="110"/>
      <c r="G699" s="116"/>
      <c r="M699" s="110"/>
      <c r="N699" s="116"/>
      <c r="T699" s="110"/>
    </row>
    <row r="700" spans="2:20" ht="14.25" customHeight="1" x14ac:dyDescent="0.25">
      <c r="B700" s="109"/>
      <c r="C700" s="109"/>
      <c r="D700" s="109"/>
      <c r="E700" s="109"/>
      <c r="F700" s="110"/>
      <c r="G700" s="116"/>
      <c r="M700" s="110"/>
      <c r="N700" s="116"/>
      <c r="T700" s="110"/>
    </row>
    <row r="701" spans="2:20" ht="14.25" customHeight="1" x14ac:dyDescent="0.25">
      <c r="B701" s="109"/>
      <c r="C701" s="109"/>
      <c r="D701" s="109"/>
      <c r="E701" s="109"/>
      <c r="F701" s="110"/>
      <c r="G701" s="116"/>
      <c r="M701" s="110"/>
      <c r="N701" s="116"/>
      <c r="T701" s="110"/>
    </row>
    <row r="702" spans="2:20" ht="14.25" customHeight="1" x14ac:dyDescent="0.25">
      <c r="B702" s="109"/>
      <c r="C702" s="109"/>
      <c r="D702" s="109"/>
      <c r="E702" s="109"/>
      <c r="F702" s="110"/>
      <c r="G702" s="116"/>
      <c r="M702" s="110"/>
      <c r="N702" s="116"/>
      <c r="T702" s="110"/>
    </row>
    <row r="703" spans="2:20" ht="14.25" customHeight="1" x14ac:dyDescent="0.25">
      <c r="B703" s="109"/>
      <c r="C703" s="109"/>
      <c r="D703" s="109"/>
      <c r="E703" s="109"/>
      <c r="F703" s="110"/>
      <c r="G703" s="116"/>
      <c r="M703" s="110"/>
      <c r="N703" s="116"/>
      <c r="T703" s="110"/>
    </row>
    <row r="704" spans="2:20" ht="14.25" customHeight="1" x14ac:dyDescent="0.25">
      <c r="B704" s="109"/>
      <c r="C704" s="109"/>
      <c r="D704" s="109"/>
      <c r="E704" s="109"/>
      <c r="F704" s="110"/>
      <c r="G704" s="116"/>
      <c r="M704" s="110"/>
      <c r="N704" s="116"/>
      <c r="T704" s="110"/>
    </row>
    <row r="705" spans="2:20" ht="14.25" customHeight="1" x14ac:dyDescent="0.25">
      <c r="B705" s="109"/>
      <c r="C705" s="109"/>
      <c r="D705" s="109"/>
      <c r="E705" s="109"/>
      <c r="F705" s="110"/>
      <c r="G705" s="116"/>
      <c r="M705" s="110"/>
      <c r="N705" s="116"/>
      <c r="T705" s="110"/>
    </row>
    <row r="706" spans="2:20" ht="14.25" customHeight="1" x14ac:dyDescent="0.25">
      <c r="B706" s="109"/>
      <c r="C706" s="109"/>
      <c r="D706" s="109"/>
      <c r="E706" s="109"/>
      <c r="F706" s="110"/>
      <c r="G706" s="116"/>
      <c r="M706" s="110"/>
      <c r="N706" s="116"/>
      <c r="T706" s="110"/>
    </row>
    <row r="707" spans="2:20" ht="14.25" customHeight="1" x14ac:dyDescent="0.25">
      <c r="B707" s="109"/>
      <c r="C707" s="109"/>
      <c r="D707" s="109"/>
      <c r="E707" s="109"/>
      <c r="F707" s="110"/>
      <c r="G707" s="116"/>
      <c r="M707" s="110"/>
      <c r="N707" s="116"/>
      <c r="T707" s="110"/>
    </row>
    <row r="708" spans="2:20" ht="14.25" customHeight="1" x14ac:dyDescent="0.25">
      <c r="B708" s="109"/>
      <c r="C708" s="109"/>
      <c r="D708" s="109"/>
      <c r="E708" s="109"/>
      <c r="F708" s="110"/>
      <c r="G708" s="116"/>
      <c r="M708" s="110"/>
      <c r="N708" s="116"/>
      <c r="T708" s="110"/>
    </row>
    <row r="709" spans="2:20" ht="14.25" customHeight="1" x14ac:dyDescent="0.25">
      <c r="B709" s="109"/>
      <c r="C709" s="109"/>
      <c r="D709" s="109"/>
      <c r="E709" s="109"/>
      <c r="F709" s="110"/>
      <c r="G709" s="116"/>
      <c r="M709" s="110"/>
      <c r="N709" s="116"/>
      <c r="T709" s="110"/>
    </row>
    <row r="710" spans="2:20" ht="14.25" customHeight="1" x14ac:dyDescent="0.25">
      <c r="B710" s="109"/>
      <c r="C710" s="109"/>
      <c r="D710" s="109"/>
      <c r="E710" s="109"/>
      <c r="F710" s="110"/>
      <c r="G710" s="116"/>
      <c r="M710" s="110"/>
      <c r="N710" s="116"/>
      <c r="T710" s="110"/>
    </row>
    <row r="711" spans="2:20" ht="14.25" customHeight="1" x14ac:dyDescent="0.25">
      <c r="B711" s="109"/>
      <c r="C711" s="109"/>
      <c r="D711" s="109"/>
      <c r="E711" s="109"/>
      <c r="F711" s="110"/>
      <c r="G711" s="116"/>
      <c r="M711" s="110"/>
      <c r="N711" s="116"/>
      <c r="T711" s="110"/>
    </row>
    <row r="712" spans="2:20" ht="14.25" customHeight="1" x14ac:dyDescent="0.25">
      <c r="B712" s="109"/>
      <c r="C712" s="109"/>
      <c r="D712" s="109"/>
      <c r="E712" s="109"/>
      <c r="F712" s="110"/>
      <c r="G712" s="116"/>
      <c r="M712" s="110"/>
      <c r="N712" s="116"/>
      <c r="T712" s="110"/>
    </row>
    <row r="713" spans="2:20" ht="14.25" customHeight="1" x14ac:dyDescent="0.25">
      <c r="B713" s="109"/>
      <c r="C713" s="109"/>
      <c r="D713" s="109"/>
      <c r="E713" s="109"/>
      <c r="F713" s="110"/>
      <c r="G713" s="116"/>
      <c r="M713" s="110"/>
      <c r="N713" s="116"/>
      <c r="T713" s="110"/>
    </row>
    <row r="714" spans="2:20" ht="14.25" customHeight="1" x14ac:dyDescent="0.25">
      <c r="B714" s="109"/>
      <c r="C714" s="109"/>
      <c r="D714" s="109"/>
      <c r="E714" s="109"/>
      <c r="F714" s="110"/>
      <c r="G714" s="116"/>
      <c r="M714" s="110"/>
      <c r="N714" s="116"/>
      <c r="T714" s="110"/>
    </row>
    <row r="715" spans="2:20" ht="14.25" customHeight="1" x14ac:dyDescent="0.25">
      <c r="B715" s="109"/>
      <c r="C715" s="109"/>
      <c r="D715" s="109"/>
      <c r="E715" s="109"/>
      <c r="F715" s="110"/>
      <c r="G715" s="116"/>
      <c r="M715" s="110"/>
      <c r="N715" s="116"/>
      <c r="T715" s="110"/>
    </row>
    <row r="716" spans="2:20" ht="14.25" customHeight="1" x14ac:dyDescent="0.25">
      <c r="B716" s="109"/>
      <c r="C716" s="109"/>
      <c r="D716" s="109"/>
      <c r="E716" s="109"/>
      <c r="F716" s="110"/>
      <c r="G716" s="116"/>
      <c r="M716" s="110"/>
      <c r="N716" s="116"/>
      <c r="T716" s="110"/>
    </row>
    <row r="717" spans="2:20" ht="14.25" customHeight="1" x14ac:dyDescent="0.25">
      <c r="B717" s="109"/>
      <c r="C717" s="109"/>
      <c r="D717" s="109"/>
      <c r="E717" s="109"/>
      <c r="F717" s="110"/>
      <c r="G717" s="116"/>
      <c r="M717" s="110"/>
      <c r="N717" s="116"/>
      <c r="T717" s="110"/>
    </row>
    <row r="718" spans="2:20" ht="14.25" customHeight="1" x14ac:dyDescent="0.25">
      <c r="B718" s="109"/>
      <c r="C718" s="109"/>
      <c r="D718" s="109"/>
      <c r="E718" s="109"/>
      <c r="F718" s="110"/>
      <c r="G718" s="116"/>
      <c r="M718" s="110"/>
      <c r="N718" s="116"/>
      <c r="T718" s="110"/>
    </row>
    <row r="719" spans="2:20" ht="14.25" customHeight="1" x14ac:dyDescent="0.25">
      <c r="B719" s="109"/>
      <c r="C719" s="109"/>
      <c r="D719" s="109"/>
      <c r="E719" s="109"/>
      <c r="F719" s="110"/>
      <c r="G719" s="116"/>
      <c r="M719" s="110"/>
      <c r="N719" s="116"/>
      <c r="T719" s="110"/>
    </row>
    <row r="720" spans="2:20" ht="14.25" customHeight="1" x14ac:dyDescent="0.25">
      <c r="B720" s="109"/>
      <c r="C720" s="109"/>
      <c r="D720" s="109"/>
      <c r="E720" s="109"/>
      <c r="F720" s="110"/>
      <c r="G720" s="116"/>
      <c r="M720" s="110"/>
      <c r="N720" s="116"/>
      <c r="T720" s="110"/>
    </row>
    <row r="721" spans="2:20" ht="14.25" customHeight="1" x14ac:dyDescent="0.25">
      <c r="B721" s="109"/>
      <c r="C721" s="109"/>
      <c r="D721" s="109"/>
      <c r="E721" s="109"/>
      <c r="F721" s="110"/>
      <c r="G721" s="116"/>
      <c r="M721" s="110"/>
      <c r="N721" s="116"/>
      <c r="T721" s="110"/>
    </row>
    <row r="722" spans="2:20" ht="14.25" customHeight="1" x14ac:dyDescent="0.25">
      <c r="B722" s="109"/>
      <c r="C722" s="109"/>
      <c r="D722" s="109"/>
      <c r="E722" s="109"/>
      <c r="F722" s="110"/>
      <c r="G722" s="116"/>
      <c r="M722" s="110"/>
      <c r="N722" s="116"/>
      <c r="T722" s="110"/>
    </row>
    <row r="723" spans="2:20" ht="14.25" customHeight="1" x14ac:dyDescent="0.25">
      <c r="B723" s="109"/>
      <c r="C723" s="109"/>
      <c r="D723" s="109"/>
      <c r="E723" s="109"/>
      <c r="F723" s="110"/>
      <c r="G723" s="116"/>
      <c r="M723" s="110"/>
      <c r="N723" s="116"/>
      <c r="T723" s="110"/>
    </row>
    <row r="724" spans="2:20" ht="14.25" customHeight="1" x14ac:dyDescent="0.25">
      <c r="B724" s="109"/>
      <c r="C724" s="109"/>
      <c r="D724" s="109"/>
      <c r="E724" s="109"/>
      <c r="F724" s="110"/>
      <c r="G724" s="116"/>
      <c r="M724" s="110"/>
      <c r="N724" s="116"/>
      <c r="T724" s="110"/>
    </row>
    <row r="725" spans="2:20" ht="14.25" customHeight="1" x14ac:dyDescent="0.25">
      <c r="B725" s="109"/>
      <c r="C725" s="109"/>
      <c r="D725" s="109"/>
      <c r="E725" s="109"/>
      <c r="F725" s="110"/>
      <c r="G725" s="116"/>
      <c r="M725" s="110"/>
      <c r="N725" s="116"/>
      <c r="T725" s="110"/>
    </row>
    <row r="726" spans="2:20" ht="14.25" customHeight="1" x14ac:dyDescent="0.25">
      <c r="B726" s="109"/>
      <c r="C726" s="109"/>
      <c r="D726" s="109"/>
      <c r="E726" s="109"/>
      <c r="F726" s="110"/>
      <c r="G726" s="116"/>
      <c r="M726" s="110"/>
      <c r="N726" s="116"/>
      <c r="T726" s="110"/>
    </row>
    <row r="727" spans="2:20" ht="14.25" customHeight="1" x14ac:dyDescent="0.25">
      <c r="B727" s="109"/>
      <c r="C727" s="109"/>
      <c r="D727" s="109"/>
      <c r="E727" s="109"/>
      <c r="F727" s="110"/>
      <c r="G727" s="116"/>
      <c r="M727" s="110"/>
      <c r="N727" s="116"/>
      <c r="T727" s="110"/>
    </row>
    <row r="728" spans="2:20" ht="14.25" customHeight="1" x14ac:dyDescent="0.25">
      <c r="B728" s="109"/>
      <c r="C728" s="109"/>
      <c r="D728" s="109"/>
      <c r="E728" s="109"/>
      <c r="F728" s="110"/>
      <c r="G728" s="116"/>
      <c r="M728" s="110"/>
      <c r="N728" s="116"/>
      <c r="T728" s="110"/>
    </row>
    <row r="729" spans="2:20" ht="14.25" customHeight="1" x14ac:dyDescent="0.25">
      <c r="B729" s="109"/>
      <c r="C729" s="109"/>
      <c r="D729" s="109"/>
      <c r="E729" s="109"/>
      <c r="F729" s="110"/>
      <c r="G729" s="116"/>
      <c r="M729" s="110"/>
      <c r="N729" s="116"/>
      <c r="T729" s="110"/>
    </row>
    <row r="730" spans="2:20" ht="14.25" customHeight="1" x14ac:dyDescent="0.25">
      <c r="B730" s="109"/>
      <c r="C730" s="109"/>
      <c r="D730" s="109"/>
      <c r="E730" s="109"/>
      <c r="F730" s="110"/>
      <c r="G730" s="116"/>
      <c r="M730" s="110"/>
      <c r="N730" s="116"/>
      <c r="T730" s="110"/>
    </row>
    <row r="731" spans="2:20" ht="14.25" customHeight="1" x14ac:dyDescent="0.25">
      <c r="B731" s="109"/>
      <c r="C731" s="109"/>
      <c r="D731" s="109"/>
      <c r="E731" s="109"/>
      <c r="F731" s="110"/>
      <c r="G731" s="116"/>
      <c r="M731" s="110"/>
      <c r="N731" s="116"/>
      <c r="T731" s="110"/>
    </row>
    <row r="732" spans="2:20" ht="14.25" customHeight="1" x14ac:dyDescent="0.25">
      <c r="B732" s="109"/>
      <c r="C732" s="109"/>
      <c r="D732" s="109"/>
      <c r="E732" s="109"/>
      <c r="F732" s="110"/>
      <c r="G732" s="116"/>
      <c r="M732" s="110"/>
      <c r="N732" s="116"/>
      <c r="T732" s="110"/>
    </row>
    <row r="733" spans="2:20" ht="14.25" customHeight="1" x14ac:dyDescent="0.25">
      <c r="B733" s="109"/>
      <c r="C733" s="109"/>
      <c r="D733" s="109"/>
      <c r="E733" s="109"/>
      <c r="F733" s="110"/>
      <c r="G733" s="116"/>
      <c r="M733" s="110"/>
      <c r="N733" s="116"/>
      <c r="T733" s="110"/>
    </row>
    <row r="734" spans="2:20" ht="14.25" customHeight="1" x14ac:dyDescent="0.25">
      <c r="B734" s="109"/>
      <c r="C734" s="109"/>
      <c r="D734" s="109"/>
      <c r="E734" s="109"/>
      <c r="F734" s="110"/>
      <c r="G734" s="116"/>
      <c r="M734" s="110"/>
      <c r="N734" s="116"/>
      <c r="T734" s="110"/>
    </row>
    <row r="735" spans="2:20" ht="14.25" customHeight="1" x14ac:dyDescent="0.25">
      <c r="B735" s="109"/>
      <c r="C735" s="109"/>
      <c r="D735" s="109"/>
      <c r="E735" s="109"/>
      <c r="F735" s="110"/>
      <c r="G735" s="116"/>
      <c r="M735" s="110"/>
      <c r="N735" s="116"/>
      <c r="T735" s="110"/>
    </row>
    <row r="736" spans="2:20" ht="14.25" customHeight="1" x14ac:dyDescent="0.25">
      <c r="B736" s="109"/>
      <c r="C736" s="109"/>
      <c r="D736" s="109"/>
      <c r="E736" s="109"/>
      <c r="F736" s="110"/>
      <c r="G736" s="116"/>
      <c r="M736" s="110"/>
      <c r="N736" s="116"/>
      <c r="T736" s="110"/>
    </row>
    <row r="737" spans="2:20" ht="14.25" customHeight="1" x14ac:dyDescent="0.25">
      <c r="B737" s="109"/>
      <c r="C737" s="109"/>
      <c r="D737" s="109"/>
      <c r="E737" s="109"/>
      <c r="F737" s="110"/>
      <c r="G737" s="116"/>
      <c r="M737" s="110"/>
      <c r="N737" s="116"/>
      <c r="T737" s="110"/>
    </row>
    <row r="738" spans="2:20" ht="14.25" customHeight="1" x14ac:dyDescent="0.25">
      <c r="B738" s="109"/>
      <c r="C738" s="109"/>
      <c r="D738" s="109"/>
      <c r="E738" s="109"/>
      <c r="F738" s="110"/>
      <c r="G738" s="116"/>
      <c r="M738" s="110"/>
      <c r="N738" s="116"/>
      <c r="T738" s="110"/>
    </row>
    <row r="739" spans="2:20" ht="14.25" customHeight="1" x14ac:dyDescent="0.25">
      <c r="B739" s="109"/>
      <c r="C739" s="109"/>
      <c r="D739" s="109"/>
      <c r="E739" s="109"/>
      <c r="F739" s="110"/>
      <c r="G739" s="116"/>
      <c r="M739" s="110"/>
      <c r="N739" s="116"/>
      <c r="T739" s="110"/>
    </row>
    <row r="740" spans="2:20" ht="14.25" customHeight="1" x14ac:dyDescent="0.25">
      <c r="B740" s="109"/>
      <c r="C740" s="109"/>
      <c r="D740" s="109"/>
      <c r="E740" s="109"/>
      <c r="F740" s="110"/>
      <c r="G740" s="116"/>
      <c r="M740" s="110"/>
      <c r="N740" s="116"/>
      <c r="T740" s="110"/>
    </row>
    <row r="741" spans="2:20" ht="14.25" customHeight="1" x14ac:dyDescent="0.25">
      <c r="B741" s="109"/>
      <c r="C741" s="109"/>
      <c r="D741" s="109"/>
      <c r="E741" s="109"/>
      <c r="F741" s="110"/>
      <c r="G741" s="116"/>
      <c r="M741" s="110"/>
      <c r="N741" s="116"/>
      <c r="T741" s="110"/>
    </row>
    <row r="742" spans="2:20" ht="14.25" customHeight="1" x14ac:dyDescent="0.25">
      <c r="B742" s="109"/>
      <c r="C742" s="109"/>
      <c r="D742" s="109"/>
      <c r="E742" s="109"/>
      <c r="F742" s="110"/>
      <c r="G742" s="116"/>
      <c r="M742" s="110"/>
      <c r="N742" s="116"/>
      <c r="T742" s="110"/>
    </row>
    <row r="743" spans="2:20" ht="14.25" customHeight="1" x14ac:dyDescent="0.25">
      <c r="B743" s="109"/>
      <c r="C743" s="109"/>
      <c r="D743" s="109"/>
      <c r="E743" s="109"/>
      <c r="F743" s="110"/>
      <c r="G743" s="116"/>
      <c r="M743" s="110"/>
      <c r="N743" s="116"/>
      <c r="T743" s="110"/>
    </row>
    <row r="744" spans="2:20" ht="14.25" customHeight="1" x14ac:dyDescent="0.25">
      <c r="B744" s="109"/>
      <c r="C744" s="109"/>
      <c r="D744" s="109"/>
      <c r="E744" s="109"/>
      <c r="F744" s="110"/>
      <c r="G744" s="116"/>
      <c r="M744" s="110"/>
      <c r="N744" s="116"/>
      <c r="T744" s="110"/>
    </row>
    <row r="745" spans="2:20" ht="14.25" customHeight="1" x14ac:dyDescent="0.25">
      <c r="B745" s="109"/>
      <c r="C745" s="109"/>
      <c r="D745" s="109"/>
      <c r="E745" s="109"/>
      <c r="F745" s="110"/>
      <c r="G745" s="116"/>
      <c r="M745" s="110"/>
      <c r="N745" s="116"/>
      <c r="T745" s="110"/>
    </row>
    <row r="746" spans="2:20" ht="14.25" customHeight="1" x14ac:dyDescent="0.25">
      <c r="B746" s="109"/>
      <c r="C746" s="109"/>
      <c r="D746" s="109"/>
      <c r="E746" s="109"/>
      <c r="F746" s="110"/>
      <c r="G746" s="116"/>
      <c r="M746" s="110"/>
      <c r="N746" s="116"/>
      <c r="T746" s="110"/>
    </row>
    <row r="747" spans="2:20" ht="14.25" customHeight="1" x14ac:dyDescent="0.25">
      <c r="B747" s="109"/>
      <c r="C747" s="109"/>
      <c r="D747" s="109"/>
      <c r="E747" s="109"/>
      <c r="F747" s="110"/>
      <c r="G747" s="116"/>
      <c r="M747" s="110"/>
      <c r="N747" s="116"/>
      <c r="T747" s="110"/>
    </row>
    <row r="748" spans="2:20" ht="14.25" customHeight="1" x14ac:dyDescent="0.25">
      <c r="B748" s="109"/>
      <c r="C748" s="109"/>
      <c r="D748" s="109"/>
      <c r="E748" s="109"/>
      <c r="F748" s="110"/>
      <c r="G748" s="116"/>
      <c r="M748" s="110"/>
      <c r="N748" s="116"/>
      <c r="T748" s="110"/>
    </row>
    <row r="749" spans="2:20" ht="14.25" customHeight="1" x14ac:dyDescent="0.25">
      <c r="B749" s="109"/>
      <c r="C749" s="109"/>
      <c r="D749" s="109"/>
      <c r="E749" s="109"/>
      <c r="F749" s="110"/>
      <c r="G749" s="116"/>
      <c r="M749" s="110"/>
      <c r="N749" s="116"/>
      <c r="T749" s="110"/>
    </row>
    <row r="750" spans="2:20" ht="14.25" customHeight="1" x14ac:dyDescent="0.25">
      <c r="B750" s="109"/>
      <c r="C750" s="109"/>
      <c r="D750" s="109"/>
      <c r="E750" s="109"/>
      <c r="F750" s="110"/>
      <c r="G750" s="116"/>
      <c r="M750" s="110"/>
      <c r="N750" s="116"/>
      <c r="T750" s="110"/>
    </row>
    <row r="751" spans="2:20" ht="14.25" customHeight="1" x14ac:dyDescent="0.25">
      <c r="B751" s="109"/>
      <c r="C751" s="109"/>
      <c r="D751" s="109"/>
      <c r="E751" s="109"/>
      <c r="F751" s="110"/>
      <c r="G751" s="116"/>
      <c r="M751" s="110"/>
      <c r="N751" s="116"/>
      <c r="T751" s="110"/>
    </row>
    <row r="752" spans="2:20" ht="14.25" customHeight="1" x14ac:dyDescent="0.25">
      <c r="B752" s="109"/>
      <c r="C752" s="109"/>
      <c r="D752" s="109"/>
      <c r="E752" s="109"/>
      <c r="F752" s="110"/>
      <c r="G752" s="116"/>
      <c r="M752" s="110"/>
      <c r="N752" s="116"/>
      <c r="T752" s="110"/>
    </row>
    <row r="753" spans="2:20" ht="14.25" customHeight="1" x14ac:dyDescent="0.25">
      <c r="B753" s="109"/>
      <c r="C753" s="109"/>
      <c r="D753" s="109"/>
      <c r="E753" s="109"/>
      <c r="F753" s="110"/>
      <c r="G753" s="116"/>
      <c r="M753" s="110"/>
      <c r="N753" s="116"/>
      <c r="T753" s="110"/>
    </row>
    <row r="754" spans="2:20" ht="14.25" customHeight="1" x14ac:dyDescent="0.25">
      <c r="B754" s="109"/>
      <c r="C754" s="109"/>
      <c r="D754" s="109"/>
      <c r="E754" s="109"/>
      <c r="F754" s="110"/>
      <c r="G754" s="116"/>
      <c r="M754" s="110"/>
      <c r="N754" s="116"/>
      <c r="T754" s="110"/>
    </row>
    <row r="755" spans="2:20" ht="14.25" customHeight="1" x14ac:dyDescent="0.25">
      <c r="B755" s="109"/>
      <c r="C755" s="109"/>
      <c r="D755" s="109"/>
      <c r="E755" s="109"/>
      <c r="F755" s="110"/>
      <c r="G755" s="116"/>
      <c r="M755" s="110"/>
      <c r="N755" s="116"/>
      <c r="T755" s="110"/>
    </row>
    <row r="756" spans="2:20" ht="14.25" customHeight="1" x14ac:dyDescent="0.25">
      <c r="B756" s="109"/>
      <c r="C756" s="109"/>
      <c r="D756" s="109"/>
      <c r="E756" s="109"/>
      <c r="F756" s="110"/>
      <c r="G756" s="116"/>
      <c r="M756" s="110"/>
      <c r="N756" s="116"/>
      <c r="T756" s="110"/>
    </row>
    <row r="757" spans="2:20" ht="14.25" customHeight="1" x14ac:dyDescent="0.25">
      <c r="B757" s="109"/>
      <c r="C757" s="109"/>
      <c r="D757" s="109"/>
      <c r="E757" s="109"/>
      <c r="F757" s="110"/>
      <c r="G757" s="116"/>
      <c r="M757" s="110"/>
      <c r="N757" s="116"/>
      <c r="T757" s="110"/>
    </row>
    <row r="758" spans="2:20" ht="14.25" customHeight="1" x14ac:dyDescent="0.25">
      <c r="B758" s="109"/>
      <c r="C758" s="109"/>
      <c r="D758" s="109"/>
      <c r="E758" s="109"/>
      <c r="F758" s="110"/>
      <c r="G758" s="116"/>
      <c r="M758" s="110"/>
      <c r="N758" s="116"/>
      <c r="T758" s="110"/>
    </row>
    <row r="759" spans="2:20" ht="14.25" customHeight="1" x14ac:dyDescent="0.25">
      <c r="B759" s="109"/>
      <c r="C759" s="109"/>
      <c r="D759" s="109"/>
      <c r="E759" s="109"/>
      <c r="F759" s="110"/>
      <c r="G759" s="116"/>
      <c r="M759" s="110"/>
      <c r="N759" s="116"/>
      <c r="T759" s="110"/>
    </row>
    <row r="760" spans="2:20" ht="14.25" customHeight="1" x14ac:dyDescent="0.25">
      <c r="B760" s="109"/>
      <c r="C760" s="109"/>
      <c r="D760" s="109"/>
      <c r="E760" s="109"/>
      <c r="F760" s="110"/>
      <c r="G760" s="116"/>
      <c r="M760" s="110"/>
      <c r="N760" s="116"/>
      <c r="T760" s="110"/>
    </row>
    <row r="761" spans="2:20" ht="14.25" customHeight="1" x14ac:dyDescent="0.25">
      <c r="B761" s="109"/>
      <c r="C761" s="109"/>
      <c r="D761" s="109"/>
      <c r="E761" s="109"/>
      <c r="F761" s="110"/>
      <c r="G761" s="116"/>
      <c r="M761" s="110"/>
      <c r="N761" s="116"/>
      <c r="T761" s="110"/>
    </row>
    <row r="762" spans="2:20" ht="14.25" customHeight="1" x14ac:dyDescent="0.25">
      <c r="B762" s="109"/>
      <c r="C762" s="109"/>
      <c r="D762" s="109"/>
      <c r="E762" s="109"/>
      <c r="F762" s="110"/>
      <c r="G762" s="116"/>
      <c r="M762" s="110"/>
      <c r="N762" s="116"/>
      <c r="T762" s="110"/>
    </row>
    <row r="763" spans="2:20" ht="14.25" customHeight="1" x14ac:dyDescent="0.25">
      <c r="B763" s="109"/>
      <c r="C763" s="109"/>
      <c r="D763" s="109"/>
      <c r="E763" s="109"/>
      <c r="F763" s="110"/>
      <c r="G763" s="116"/>
      <c r="M763" s="110"/>
      <c r="N763" s="116"/>
      <c r="T763" s="110"/>
    </row>
    <row r="764" spans="2:20" ht="14.25" customHeight="1" x14ac:dyDescent="0.25">
      <c r="B764" s="109"/>
      <c r="C764" s="109"/>
      <c r="D764" s="109"/>
      <c r="E764" s="109"/>
      <c r="F764" s="110"/>
      <c r="G764" s="116"/>
      <c r="M764" s="110"/>
      <c r="N764" s="116"/>
      <c r="T764" s="110"/>
    </row>
    <row r="765" spans="2:20" ht="14.25" customHeight="1" x14ac:dyDescent="0.25">
      <c r="B765" s="109"/>
      <c r="C765" s="109"/>
      <c r="D765" s="109"/>
      <c r="E765" s="109"/>
      <c r="F765" s="110"/>
      <c r="G765" s="116"/>
      <c r="M765" s="110"/>
      <c r="N765" s="116"/>
      <c r="T765" s="110"/>
    </row>
    <row r="766" spans="2:20" ht="14.25" customHeight="1" x14ac:dyDescent="0.25">
      <c r="B766" s="109"/>
      <c r="C766" s="109"/>
      <c r="D766" s="109"/>
      <c r="E766" s="109"/>
      <c r="F766" s="110"/>
      <c r="G766" s="116"/>
      <c r="M766" s="110"/>
      <c r="N766" s="116"/>
      <c r="T766" s="110"/>
    </row>
    <row r="767" spans="2:20" ht="14.25" customHeight="1" x14ac:dyDescent="0.25">
      <c r="B767" s="109"/>
      <c r="C767" s="109"/>
      <c r="D767" s="109"/>
      <c r="E767" s="109"/>
      <c r="F767" s="110"/>
      <c r="G767" s="116"/>
      <c r="M767" s="110"/>
      <c r="N767" s="116"/>
      <c r="T767" s="110"/>
    </row>
    <row r="768" spans="2:20" ht="14.25" customHeight="1" x14ac:dyDescent="0.25">
      <c r="B768" s="109"/>
      <c r="C768" s="109"/>
      <c r="D768" s="109"/>
      <c r="E768" s="109"/>
      <c r="F768" s="110"/>
      <c r="G768" s="116"/>
      <c r="M768" s="110"/>
      <c r="N768" s="116"/>
      <c r="T768" s="110"/>
    </row>
    <row r="769" spans="2:20" ht="14.25" customHeight="1" x14ac:dyDescent="0.25">
      <c r="B769" s="109"/>
      <c r="C769" s="109"/>
      <c r="D769" s="109"/>
      <c r="E769" s="109"/>
      <c r="F769" s="110"/>
      <c r="G769" s="116"/>
      <c r="M769" s="110"/>
      <c r="N769" s="116"/>
      <c r="T769" s="110"/>
    </row>
    <row r="770" spans="2:20" ht="14.25" customHeight="1" x14ac:dyDescent="0.25">
      <c r="B770" s="109"/>
      <c r="C770" s="109"/>
      <c r="D770" s="109"/>
      <c r="E770" s="109"/>
      <c r="F770" s="110"/>
      <c r="G770" s="116"/>
      <c r="M770" s="110"/>
      <c r="N770" s="116"/>
      <c r="T770" s="110"/>
    </row>
    <row r="771" spans="2:20" ht="14.25" customHeight="1" x14ac:dyDescent="0.25">
      <c r="B771" s="109"/>
      <c r="C771" s="109"/>
      <c r="D771" s="109"/>
      <c r="E771" s="109"/>
      <c r="F771" s="110"/>
      <c r="G771" s="116"/>
      <c r="M771" s="110"/>
      <c r="N771" s="116"/>
      <c r="T771" s="110"/>
    </row>
    <row r="772" spans="2:20" ht="14.25" customHeight="1" x14ac:dyDescent="0.25">
      <c r="B772" s="109"/>
      <c r="C772" s="109"/>
      <c r="D772" s="109"/>
      <c r="E772" s="109"/>
      <c r="F772" s="110"/>
      <c r="G772" s="116"/>
      <c r="M772" s="110"/>
      <c r="N772" s="116"/>
      <c r="T772" s="110"/>
    </row>
    <row r="773" spans="2:20" ht="14.25" customHeight="1" x14ac:dyDescent="0.25">
      <c r="B773" s="109"/>
      <c r="C773" s="109"/>
      <c r="D773" s="109"/>
      <c r="E773" s="109"/>
      <c r="F773" s="110"/>
      <c r="G773" s="116"/>
      <c r="M773" s="110"/>
      <c r="N773" s="116"/>
      <c r="T773" s="110"/>
    </row>
    <row r="774" spans="2:20" ht="14.25" customHeight="1" x14ac:dyDescent="0.25">
      <c r="B774" s="109"/>
      <c r="C774" s="109"/>
      <c r="D774" s="109"/>
      <c r="E774" s="109"/>
      <c r="F774" s="110"/>
      <c r="G774" s="116"/>
      <c r="M774" s="110"/>
      <c r="N774" s="116"/>
      <c r="T774" s="110"/>
    </row>
    <row r="775" spans="2:20" ht="14.25" customHeight="1" x14ac:dyDescent="0.25">
      <c r="B775" s="109"/>
      <c r="C775" s="109"/>
      <c r="D775" s="109"/>
      <c r="E775" s="109"/>
      <c r="F775" s="110"/>
      <c r="G775" s="116"/>
      <c r="M775" s="110"/>
      <c r="N775" s="116"/>
      <c r="T775" s="110"/>
    </row>
    <row r="776" spans="2:20" ht="14.25" customHeight="1" x14ac:dyDescent="0.25">
      <c r="B776" s="109"/>
      <c r="C776" s="109"/>
      <c r="D776" s="109"/>
      <c r="E776" s="109"/>
      <c r="F776" s="110"/>
      <c r="G776" s="116"/>
      <c r="M776" s="110"/>
      <c r="N776" s="116"/>
      <c r="T776" s="110"/>
    </row>
    <row r="777" spans="2:20" ht="14.25" customHeight="1" x14ac:dyDescent="0.25">
      <c r="B777" s="109"/>
      <c r="C777" s="109"/>
      <c r="D777" s="109"/>
      <c r="E777" s="109"/>
      <c r="F777" s="110"/>
      <c r="G777" s="116"/>
      <c r="M777" s="110"/>
      <c r="N777" s="116"/>
      <c r="T777" s="110"/>
    </row>
    <row r="778" spans="2:20" ht="14.25" customHeight="1" x14ac:dyDescent="0.25">
      <c r="B778" s="109"/>
      <c r="C778" s="109"/>
      <c r="D778" s="109"/>
      <c r="E778" s="109"/>
      <c r="F778" s="110"/>
      <c r="G778" s="116"/>
      <c r="M778" s="110"/>
      <c r="N778" s="116"/>
      <c r="T778" s="110"/>
    </row>
    <row r="779" spans="2:20" ht="14.25" customHeight="1" x14ac:dyDescent="0.25">
      <c r="B779" s="109"/>
      <c r="C779" s="109"/>
      <c r="D779" s="109"/>
      <c r="E779" s="109"/>
      <c r="F779" s="110"/>
      <c r="G779" s="116"/>
      <c r="M779" s="110"/>
      <c r="N779" s="116"/>
      <c r="T779" s="110"/>
    </row>
    <row r="780" spans="2:20" ht="14.25" customHeight="1" x14ac:dyDescent="0.25">
      <c r="B780" s="109"/>
      <c r="C780" s="109"/>
      <c r="D780" s="109"/>
      <c r="E780" s="109"/>
      <c r="F780" s="110"/>
      <c r="G780" s="116"/>
      <c r="M780" s="110"/>
      <c r="N780" s="116"/>
      <c r="T780" s="110"/>
    </row>
    <row r="781" spans="2:20" ht="14.25" customHeight="1" x14ac:dyDescent="0.25">
      <c r="B781" s="109"/>
      <c r="C781" s="109"/>
      <c r="D781" s="109"/>
      <c r="E781" s="109"/>
      <c r="F781" s="110"/>
      <c r="G781" s="116"/>
      <c r="M781" s="110"/>
      <c r="N781" s="116"/>
      <c r="T781" s="110"/>
    </row>
    <row r="782" spans="2:20" ht="14.25" customHeight="1" x14ac:dyDescent="0.25">
      <c r="B782" s="109"/>
      <c r="C782" s="109"/>
      <c r="D782" s="109"/>
      <c r="E782" s="109"/>
      <c r="F782" s="110"/>
      <c r="G782" s="116"/>
      <c r="M782" s="110"/>
      <c r="N782" s="116"/>
      <c r="T782" s="110"/>
    </row>
    <row r="783" spans="2:20" ht="14.25" customHeight="1" x14ac:dyDescent="0.25">
      <c r="B783" s="109"/>
      <c r="C783" s="109"/>
      <c r="D783" s="109"/>
      <c r="E783" s="109"/>
      <c r="F783" s="110"/>
      <c r="G783" s="116"/>
      <c r="M783" s="110"/>
      <c r="N783" s="116"/>
      <c r="T783" s="110"/>
    </row>
    <row r="784" spans="2:20" ht="14.25" customHeight="1" x14ac:dyDescent="0.25">
      <c r="B784" s="109"/>
      <c r="C784" s="109"/>
      <c r="D784" s="109"/>
      <c r="E784" s="109"/>
      <c r="F784" s="110"/>
      <c r="G784" s="116"/>
      <c r="M784" s="110"/>
      <c r="N784" s="116"/>
      <c r="T784" s="110"/>
    </row>
    <row r="785" spans="2:20" ht="14.25" customHeight="1" x14ac:dyDescent="0.25">
      <c r="B785" s="109"/>
      <c r="C785" s="109"/>
      <c r="D785" s="109"/>
      <c r="E785" s="109"/>
      <c r="F785" s="110"/>
      <c r="G785" s="116"/>
      <c r="M785" s="110"/>
      <c r="N785" s="116"/>
      <c r="T785" s="110"/>
    </row>
    <row r="786" spans="2:20" ht="14.25" customHeight="1" x14ac:dyDescent="0.25">
      <c r="B786" s="109"/>
      <c r="C786" s="109"/>
      <c r="D786" s="109"/>
      <c r="E786" s="109"/>
      <c r="F786" s="110"/>
      <c r="G786" s="116"/>
      <c r="M786" s="110"/>
      <c r="N786" s="116"/>
      <c r="T786" s="110"/>
    </row>
    <row r="787" spans="2:20" ht="14.25" customHeight="1" x14ac:dyDescent="0.25">
      <c r="B787" s="109"/>
      <c r="C787" s="109"/>
      <c r="D787" s="109"/>
      <c r="E787" s="109"/>
      <c r="F787" s="110"/>
      <c r="G787" s="116"/>
      <c r="M787" s="110"/>
      <c r="N787" s="116"/>
      <c r="T787" s="110"/>
    </row>
    <row r="788" spans="2:20" ht="14.25" customHeight="1" x14ac:dyDescent="0.25">
      <c r="B788" s="109"/>
      <c r="C788" s="109"/>
      <c r="D788" s="109"/>
      <c r="E788" s="109"/>
      <c r="F788" s="110"/>
      <c r="G788" s="116"/>
      <c r="M788" s="110"/>
      <c r="N788" s="116"/>
      <c r="T788" s="110"/>
    </row>
    <row r="789" spans="2:20" ht="14.25" customHeight="1" x14ac:dyDescent="0.25">
      <c r="B789" s="109"/>
      <c r="C789" s="109"/>
      <c r="D789" s="109"/>
      <c r="E789" s="109"/>
      <c r="F789" s="110"/>
      <c r="G789" s="116"/>
      <c r="M789" s="110"/>
      <c r="N789" s="116"/>
      <c r="T789" s="110"/>
    </row>
    <row r="790" spans="2:20" ht="14.25" customHeight="1" x14ac:dyDescent="0.25">
      <c r="B790" s="109"/>
      <c r="C790" s="109"/>
      <c r="D790" s="109"/>
      <c r="E790" s="109"/>
      <c r="F790" s="110"/>
      <c r="G790" s="116"/>
      <c r="M790" s="110"/>
      <c r="N790" s="116"/>
      <c r="T790" s="110"/>
    </row>
    <row r="791" spans="2:20" ht="14.25" customHeight="1" x14ac:dyDescent="0.25">
      <c r="B791" s="109"/>
      <c r="C791" s="109"/>
      <c r="D791" s="109"/>
      <c r="E791" s="109"/>
      <c r="F791" s="110"/>
      <c r="G791" s="116"/>
      <c r="M791" s="110"/>
      <c r="N791" s="116"/>
      <c r="T791" s="110"/>
    </row>
    <row r="792" spans="2:20" ht="14.25" customHeight="1" x14ac:dyDescent="0.25">
      <c r="B792" s="109"/>
      <c r="C792" s="109"/>
      <c r="D792" s="109"/>
      <c r="E792" s="109"/>
      <c r="F792" s="110"/>
      <c r="G792" s="116"/>
      <c r="M792" s="110"/>
      <c r="N792" s="116"/>
      <c r="T792" s="110"/>
    </row>
    <row r="793" spans="2:20" ht="14.25" customHeight="1" x14ac:dyDescent="0.25">
      <c r="B793" s="109"/>
      <c r="C793" s="109"/>
      <c r="D793" s="109"/>
      <c r="E793" s="109"/>
      <c r="F793" s="110"/>
      <c r="G793" s="116"/>
      <c r="M793" s="110"/>
      <c r="N793" s="116"/>
      <c r="T793" s="110"/>
    </row>
    <row r="794" spans="2:20" ht="14.25" customHeight="1" x14ac:dyDescent="0.25">
      <c r="B794" s="109"/>
      <c r="C794" s="109"/>
      <c r="D794" s="109"/>
      <c r="E794" s="109"/>
      <c r="F794" s="110"/>
      <c r="G794" s="116"/>
      <c r="M794" s="110"/>
      <c r="N794" s="116"/>
      <c r="T794" s="110"/>
    </row>
    <row r="795" spans="2:20" ht="14.25" customHeight="1" x14ac:dyDescent="0.25">
      <c r="B795" s="109"/>
      <c r="C795" s="109"/>
      <c r="D795" s="109"/>
      <c r="E795" s="109"/>
      <c r="F795" s="110"/>
      <c r="G795" s="116"/>
      <c r="M795" s="110"/>
      <c r="N795" s="116"/>
      <c r="T795" s="110"/>
    </row>
    <row r="796" spans="2:20" ht="14.25" customHeight="1" x14ac:dyDescent="0.25">
      <c r="B796" s="109"/>
      <c r="C796" s="109"/>
      <c r="D796" s="109"/>
      <c r="E796" s="109"/>
      <c r="F796" s="110"/>
      <c r="G796" s="116"/>
      <c r="M796" s="110"/>
      <c r="N796" s="116"/>
      <c r="T796" s="110"/>
    </row>
    <row r="797" spans="2:20" ht="14.25" customHeight="1" x14ac:dyDescent="0.25">
      <c r="B797" s="109"/>
      <c r="C797" s="109"/>
      <c r="D797" s="109"/>
      <c r="E797" s="109"/>
      <c r="F797" s="110"/>
      <c r="G797" s="116"/>
      <c r="M797" s="110"/>
      <c r="N797" s="116"/>
      <c r="T797" s="110"/>
    </row>
    <row r="798" spans="2:20" ht="14.25" customHeight="1" x14ac:dyDescent="0.25">
      <c r="B798" s="109"/>
      <c r="C798" s="109"/>
      <c r="D798" s="109"/>
      <c r="E798" s="109"/>
      <c r="F798" s="110"/>
      <c r="G798" s="116"/>
      <c r="M798" s="110"/>
      <c r="N798" s="116"/>
      <c r="T798" s="110"/>
    </row>
    <row r="799" spans="2:20" ht="14.25" customHeight="1" x14ac:dyDescent="0.25">
      <c r="B799" s="109"/>
      <c r="C799" s="109"/>
      <c r="D799" s="109"/>
      <c r="E799" s="109"/>
      <c r="F799" s="110"/>
      <c r="G799" s="116"/>
      <c r="M799" s="110"/>
      <c r="N799" s="116"/>
      <c r="T799" s="110"/>
    </row>
    <row r="800" spans="2:20" ht="14.25" customHeight="1" x14ac:dyDescent="0.25">
      <c r="B800" s="109"/>
      <c r="C800" s="109"/>
      <c r="D800" s="109"/>
      <c r="E800" s="109"/>
      <c r="F800" s="110"/>
      <c r="G800" s="116"/>
      <c r="M800" s="110"/>
      <c r="N800" s="116"/>
      <c r="T800" s="110"/>
    </row>
    <row r="801" spans="2:20" ht="14.25" customHeight="1" x14ac:dyDescent="0.25">
      <c r="B801" s="109"/>
      <c r="C801" s="109"/>
      <c r="D801" s="109"/>
      <c r="E801" s="109"/>
      <c r="F801" s="110"/>
      <c r="G801" s="116"/>
      <c r="M801" s="110"/>
      <c r="N801" s="116"/>
      <c r="T801" s="110"/>
    </row>
    <row r="802" spans="2:20" ht="14.25" customHeight="1" x14ac:dyDescent="0.25">
      <c r="B802" s="109"/>
      <c r="C802" s="109"/>
      <c r="D802" s="109"/>
      <c r="E802" s="109"/>
      <c r="F802" s="110"/>
      <c r="G802" s="116"/>
      <c r="M802" s="110"/>
      <c r="N802" s="116"/>
      <c r="T802" s="110"/>
    </row>
    <row r="803" spans="2:20" ht="14.25" customHeight="1" x14ac:dyDescent="0.25">
      <c r="B803" s="109"/>
      <c r="C803" s="109"/>
      <c r="D803" s="109"/>
      <c r="E803" s="109"/>
      <c r="F803" s="110"/>
      <c r="G803" s="116"/>
      <c r="M803" s="110"/>
      <c r="N803" s="116"/>
      <c r="T803" s="110"/>
    </row>
    <row r="804" spans="2:20" ht="14.25" customHeight="1" x14ac:dyDescent="0.25">
      <c r="B804" s="109"/>
      <c r="C804" s="109"/>
      <c r="D804" s="109"/>
      <c r="E804" s="109"/>
      <c r="F804" s="110"/>
      <c r="G804" s="116"/>
      <c r="M804" s="110"/>
      <c r="N804" s="116"/>
      <c r="T804" s="110"/>
    </row>
    <row r="805" spans="2:20" ht="14.25" customHeight="1" x14ac:dyDescent="0.25">
      <c r="B805" s="109"/>
      <c r="C805" s="109"/>
      <c r="D805" s="109"/>
      <c r="E805" s="109"/>
      <c r="F805" s="110"/>
      <c r="G805" s="116"/>
      <c r="M805" s="110"/>
      <c r="N805" s="116"/>
      <c r="T805" s="110"/>
    </row>
    <row r="806" spans="2:20" ht="14.25" customHeight="1" x14ac:dyDescent="0.25">
      <c r="B806" s="109"/>
      <c r="C806" s="109"/>
      <c r="D806" s="109"/>
      <c r="E806" s="109"/>
      <c r="F806" s="110"/>
      <c r="G806" s="116"/>
      <c r="M806" s="110"/>
      <c r="N806" s="116"/>
      <c r="T806" s="110"/>
    </row>
    <row r="807" spans="2:20" ht="14.25" customHeight="1" x14ac:dyDescent="0.25">
      <c r="B807" s="109"/>
      <c r="C807" s="109"/>
      <c r="D807" s="109"/>
      <c r="E807" s="109"/>
      <c r="F807" s="110"/>
      <c r="G807" s="116"/>
      <c r="M807" s="110"/>
      <c r="N807" s="116"/>
      <c r="T807" s="110"/>
    </row>
    <row r="808" spans="2:20" ht="14.25" customHeight="1" x14ac:dyDescent="0.25">
      <c r="B808" s="109"/>
      <c r="C808" s="109"/>
      <c r="D808" s="109"/>
      <c r="E808" s="109"/>
      <c r="F808" s="110"/>
      <c r="G808" s="116"/>
      <c r="M808" s="110"/>
      <c r="N808" s="116"/>
      <c r="T808" s="110"/>
    </row>
    <row r="809" spans="2:20" ht="14.25" customHeight="1" x14ac:dyDescent="0.25">
      <c r="B809" s="109"/>
      <c r="C809" s="109"/>
      <c r="D809" s="109"/>
      <c r="E809" s="109"/>
      <c r="F809" s="110"/>
      <c r="G809" s="116"/>
      <c r="M809" s="110"/>
      <c r="N809" s="116"/>
      <c r="T809" s="110"/>
    </row>
    <row r="810" spans="2:20" ht="14.25" customHeight="1" x14ac:dyDescent="0.25">
      <c r="B810" s="109"/>
      <c r="C810" s="109"/>
      <c r="D810" s="109"/>
      <c r="E810" s="109"/>
      <c r="F810" s="110"/>
      <c r="G810" s="116"/>
      <c r="M810" s="110"/>
      <c r="N810" s="116"/>
      <c r="T810" s="110"/>
    </row>
    <row r="811" spans="2:20" ht="14.25" customHeight="1" x14ac:dyDescent="0.25">
      <c r="B811" s="109"/>
      <c r="C811" s="109"/>
      <c r="D811" s="109"/>
      <c r="E811" s="109"/>
      <c r="F811" s="110"/>
      <c r="G811" s="116"/>
      <c r="M811" s="110"/>
      <c r="N811" s="116"/>
      <c r="T811" s="110"/>
    </row>
    <row r="812" spans="2:20" ht="14.25" customHeight="1" x14ac:dyDescent="0.25">
      <c r="B812" s="109"/>
      <c r="C812" s="109"/>
      <c r="D812" s="109"/>
      <c r="E812" s="109"/>
      <c r="F812" s="110"/>
      <c r="G812" s="116"/>
      <c r="M812" s="110"/>
      <c r="N812" s="116"/>
      <c r="T812" s="110"/>
    </row>
    <row r="813" spans="2:20" ht="14.25" customHeight="1" x14ac:dyDescent="0.25">
      <c r="B813" s="109"/>
      <c r="C813" s="109"/>
      <c r="D813" s="109"/>
      <c r="E813" s="109"/>
      <c r="F813" s="110"/>
      <c r="G813" s="116"/>
      <c r="M813" s="110"/>
      <c r="N813" s="116"/>
      <c r="T813" s="110"/>
    </row>
    <row r="814" spans="2:20" ht="14.25" customHeight="1" x14ac:dyDescent="0.25">
      <c r="B814" s="109"/>
      <c r="C814" s="109"/>
      <c r="D814" s="109"/>
      <c r="E814" s="109"/>
      <c r="F814" s="110"/>
      <c r="G814" s="116"/>
      <c r="M814" s="110"/>
      <c r="N814" s="116"/>
      <c r="T814" s="110"/>
    </row>
    <row r="815" spans="2:20" ht="14.25" customHeight="1" x14ac:dyDescent="0.25">
      <c r="B815" s="109"/>
      <c r="C815" s="109"/>
      <c r="D815" s="109"/>
      <c r="E815" s="109"/>
      <c r="F815" s="110"/>
      <c r="G815" s="116"/>
      <c r="M815" s="110"/>
      <c r="N815" s="116"/>
      <c r="T815" s="110"/>
    </row>
    <row r="816" spans="2:20" ht="14.25" customHeight="1" x14ac:dyDescent="0.25">
      <c r="B816" s="109"/>
      <c r="C816" s="109"/>
      <c r="D816" s="109"/>
      <c r="E816" s="109"/>
      <c r="F816" s="110"/>
      <c r="G816" s="116"/>
      <c r="M816" s="110"/>
      <c r="N816" s="116"/>
      <c r="T816" s="110"/>
    </row>
    <row r="817" spans="2:20" ht="14.25" customHeight="1" x14ac:dyDescent="0.25">
      <c r="B817" s="109"/>
      <c r="C817" s="109"/>
      <c r="D817" s="109"/>
      <c r="E817" s="109"/>
      <c r="F817" s="110"/>
      <c r="G817" s="116"/>
      <c r="M817" s="110"/>
      <c r="N817" s="116"/>
      <c r="T817" s="110"/>
    </row>
    <row r="818" spans="2:20" ht="14.25" customHeight="1" x14ac:dyDescent="0.25">
      <c r="B818" s="109"/>
      <c r="C818" s="109"/>
      <c r="D818" s="109"/>
      <c r="E818" s="109"/>
      <c r="F818" s="110"/>
      <c r="G818" s="116"/>
      <c r="M818" s="110"/>
      <c r="N818" s="116"/>
      <c r="T818" s="110"/>
    </row>
    <row r="819" spans="2:20" ht="14.25" customHeight="1" x14ac:dyDescent="0.25">
      <c r="B819" s="109"/>
      <c r="C819" s="109"/>
      <c r="D819" s="109"/>
      <c r="E819" s="109"/>
      <c r="F819" s="110"/>
      <c r="G819" s="116"/>
      <c r="M819" s="110"/>
      <c r="N819" s="116"/>
      <c r="T819" s="110"/>
    </row>
    <row r="820" spans="2:20" ht="14.25" customHeight="1" x14ac:dyDescent="0.25">
      <c r="B820" s="109"/>
      <c r="C820" s="109"/>
      <c r="D820" s="109"/>
      <c r="E820" s="109"/>
      <c r="F820" s="110"/>
      <c r="G820" s="116"/>
      <c r="M820" s="110"/>
      <c r="N820" s="116"/>
      <c r="T820" s="110"/>
    </row>
    <row r="821" spans="2:20" ht="14.25" customHeight="1" x14ac:dyDescent="0.25">
      <c r="B821" s="109"/>
      <c r="C821" s="109"/>
      <c r="D821" s="109"/>
      <c r="E821" s="109"/>
      <c r="F821" s="110"/>
      <c r="G821" s="116"/>
      <c r="M821" s="110"/>
      <c r="N821" s="116"/>
      <c r="T821" s="110"/>
    </row>
    <row r="822" spans="2:20" ht="14.25" customHeight="1" x14ac:dyDescent="0.25">
      <c r="B822" s="109"/>
      <c r="C822" s="109"/>
      <c r="D822" s="109"/>
      <c r="E822" s="109"/>
      <c r="F822" s="110"/>
      <c r="G822" s="116"/>
      <c r="M822" s="110"/>
      <c r="N822" s="116"/>
      <c r="T822" s="110"/>
    </row>
    <row r="823" spans="2:20" ht="14.25" customHeight="1" x14ac:dyDescent="0.25">
      <c r="B823" s="109"/>
      <c r="C823" s="109"/>
      <c r="D823" s="109"/>
      <c r="E823" s="109"/>
      <c r="F823" s="110"/>
      <c r="G823" s="116"/>
      <c r="M823" s="110"/>
      <c r="N823" s="116"/>
      <c r="T823" s="110"/>
    </row>
    <row r="824" spans="2:20" ht="14.25" customHeight="1" x14ac:dyDescent="0.25">
      <c r="B824" s="109"/>
      <c r="C824" s="109"/>
      <c r="D824" s="109"/>
      <c r="E824" s="109"/>
      <c r="F824" s="110"/>
      <c r="G824" s="116"/>
      <c r="M824" s="110"/>
      <c r="N824" s="116"/>
      <c r="T824" s="110"/>
    </row>
    <row r="825" spans="2:20" ht="14.25" customHeight="1" x14ac:dyDescent="0.25">
      <c r="B825" s="109"/>
      <c r="C825" s="109"/>
      <c r="D825" s="109"/>
      <c r="E825" s="109"/>
      <c r="F825" s="110"/>
      <c r="G825" s="116"/>
      <c r="M825" s="110"/>
      <c r="N825" s="116"/>
      <c r="T825" s="110"/>
    </row>
    <row r="826" spans="2:20" ht="14.25" customHeight="1" x14ac:dyDescent="0.25">
      <c r="B826" s="109"/>
      <c r="C826" s="109"/>
      <c r="D826" s="109"/>
      <c r="E826" s="109"/>
      <c r="F826" s="110"/>
      <c r="G826" s="116"/>
      <c r="M826" s="110"/>
      <c r="N826" s="116"/>
      <c r="T826" s="110"/>
    </row>
    <row r="827" spans="2:20" ht="14.25" customHeight="1" x14ac:dyDescent="0.25">
      <c r="B827" s="109"/>
      <c r="C827" s="109"/>
      <c r="D827" s="109"/>
      <c r="E827" s="109"/>
      <c r="F827" s="110"/>
      <c r="G827" s="116"/>
      <c r="M827" s="110"/>
      <c r="N827" s="116"/>
      <c r="T827" s="110"/>
    </row>
    <row r="828" spans="2:20" ht="14.25" customHeight="1" x14ac:dyDescent="0.25">
      <c r="B828" s="109"/>
      <c r="C828" s="109"/>
      <c r="D828" s="109"/>
      <c r="E828" s="109"/>
      <c r="F828" s="110"/>
      <c r="G828" s="116"/>
      <c r="M828" s="110"/>
      <c r="N828" s="116"/>
      <c r="T828" s="110"/>
    </row>
    <row r="829" spans="2:20" ht="14.25" customHeight="1" x14ac:dyDescent="0.25">
      <c r="B829" s="109"/>
      <c r="C829" s="109"/>
      <c r="D829" s="109"/>
      <c r="E829" s="109"/>
      <c r="F829" s="110"/>
      <c r="G829" s="116"/>
      <c r="M829" s="110"/>
      <c r="N829" s="116"/>
      <c r="T829" s="110"/>
    </row>
    <row r="830" spans="2:20" ht="14.25" customHeight="1" x14ac:dyDescent="0.25">
      <c r="B830" s="109"/>
      <c r="C830" s="109"/>
      <c r="D830" s="109"/>
      <c r="E830" s="109"/>
      <c r="F830" s="110"/>
      <c r="G830" s="116"/>
      <c r="M830" s="110"/>
      <c r="N830" s="116"/>
      <c r="T830" s="110"/>
    </row>
    <row r="831" spans="2:20" ht="14.25" customHeight="1" x14ac:dyDescent="0.25">
      <c r="B831" s="109"/>
      <c r="C831" s="109"/>
      <c r="D831" s="109"/>
      <c r="E831" s="109"/>
      <c r="F831" s="110"/>
      <c r="G831" s="116"/>
      <c r="M831" s="110"/>
      <c r="N831" s="116"/>
      <c r="T831" s="110"/>
    </row>
    <row r="832" spans="2:20" ht="14.25" customHeight="1" x14ac:dyDescent="0.25">
      <c r="B832" s="109"/>
      <c r="C832" s="109"/>
      <c r="D832" s="109"/>
      <c r="E832" s="109"/>
      <c r="F832" s="110"/>
      <c r="G832" s="116"/>
      <c r="M832" s="110"/>
      <c r="N832" s="116"/>
      <c r="T832" s="110"/>
    </row>
    <row r="833" spans="2:20" ht="14.25" customHeight="1" x14ac:dyDescent="0.25">
      <c r="B833" s="109"/>
      <c r="C833" s="109"/>
      <c r="D833" s="109"/>
      <c r="E833" s="109"/>
      <c r="F833" s="110"/>
      <c r="G833" s="116"/>
      <c r="M833" s="110"/>
      <c r="N833" s="116"/>
      <c r="T833" s="110"/>
    </row>
    <row r="834" spans="2:20" ht="14.25" customHeight="1" x14ac:dyDescent="0.25">
      <c r="B834" s="109"/>
      <c r="C834" s="109"/>
      <c r="D834" s="109"/>
      <c r="E834" s="109"/>
      <c r="F834" s="110"/>
      <c r="G834" s="116"/>
      <c r="M834" s="110"/>
      <c r="N834" s="116"/>
      <c r="T834" s="110"/>
    </row>
    <row r="835" spans="2:20" ht="14.25" customHeight="1" x14ac:dyDescent="0.25">
      <c r="B835" s="109"/>
      <c r="C835" s="109"/>
      <c r="D835" s="109"/>
      <c r="E835" s="109"/>
      <c r="F835" s="110"/>
      <c r="G835" s="116"/>
      <c r="M835" s="110"/>
      <c r="N835" s="116"/>
      <c r="T835" s="110"/>
    </row>
    <row r="836" spans="2:20" ht="14.25" customHeight="1" x14ac:dyDescent="0.25">
      <c r="B836" s="109"/>
      <c r="C836" s="109"/>
      <c r="D836" s="109"/>
      <c r="E836" s="109"/>
      <c r="F836" s="110"/>
      <c r="G836" s="116"/>
      <c r="M836" s="110"/>
      <c r="N836" s="116"/>
      <c r="T836" s="110"/>
    </row>
    <row r="837" spans="2:20" ht="14.25" customHeight="1" x14ac:dyDescent="0.25">
      <c r="B837" s="109"/>
      <c r="C837" s="109"/>
      <c r="D837" s="109"/>
      <c r="E837" s="109"/>
      <c r="F837" s="110"/>
      <c r="G837" s="116"/>
      <c r="M837" s="110"/>
      <c r="N837" s="116"/>
      <c r="T837" s="110"/>
    </row>
    <row r="838" spans="2:20" ht="14.25" customHeight="1" x14ac:dyDescent="0.25">
      <c r="B838" s="109"/>
      <c r="C838" s="109"/>
      <c r="D838" s="109"/>
      <c r="E838" s="109"/>
      <c r="F838" s="110"/>
      <c r="G838" s="116"/>
      <c r="M838" s="110"/>
      <c r="N838" s="116"/>
      <c r="T838" s="110"/>
    </row>
    <row r="839" spans="2:20" ht="14.25" customHeight="1" x14ac:dyDescent="0.25">
      <c r="B839" s="109"/>
      <c r="C839" s="109"/>
      <c r="D839" s="109"/>
      <c r="E839" s="109"/>
      <c r="F839" s="110"/>
      <c r="G839" s="116"/>
      <c r="M839" s="110"/>
      <c r="N839" s="116"/>
      <c r="T839" s="110"/>
    </row>
    <row r="840" spans="2:20" ht="14.25" customHeight="1" x14ac:dyDescent="0.25">
      <c r="B840" s="109"/>
      <c r="C840" s="109"/>
      <c r="D840" s="109"/>
      <c r="E840" s="109"/>
      <c r="F840" s="110"/>
      <c r="G840" s="116"/>
      <c r="M840" s="110"/>
      <c r="N840" s="116"/>
      <c r="T840" s="110"/>
    </row>
    <row r="841" spans="2:20" ht="14.25" customHeight="1" x14ac:dyDescent="0.25">
      <c r="B841" s="109"/>
      <c r="C841" s="109"/>
      <c r="D841" s="109"/>
      <c r="E841" s="109"/>
      <c r="F841" s="110"/>
      <c r="G841" s="116"/>
      <c r="M841" s="110"/>
      <c r="N841" s="116"/>
      <c r="T841" s="110"/>
    </row>
    <row r="842" spans="2:20" ht="14.25" customHeight="1" x14ac:dyDescent="0.25">
      <c r="B842" s="109"/>
      <c r="C842" s="109"/>
      <c r="D842" s="109"/>
      <c r="E842" s="109"/>
      <c r="F842" s="110"/>
      <c r="G842" s="116"/>
      <c r="M842" s="110"/>
      <c r="N842" s="116"/>
      <c r="T842" s="110"/>
    </row>
    <row r="843" spans="2:20" ht="14.25" customHeight="1" x14ac:dyDescent="0.25">
      <c r="B843" s="109"/>
      <c r="C843" s="109"/>
      <c r="D843" s="109"/>
      <c r="E843" s="109"/>
      <c r="F843" s="110"/>
      <c r="G843" s="116"/>
      <c r="M843" s="110"/>
      <c r="N843" s="116"/>
      <c r="T843" s="110"/>
    </row>
    <row r="844" spans="2:20" ht="14.25" customHeight="1" x14ac:dyDescent="0.25">
      <c r="B844" s="109"/>
      <c r="C844" s="109"/>
      <c r="D844" s="109"/>
      <c r="E844" s="109"/>
      <c r="F844" s="110"/>
      <c r="G844" s="116"/>
      <c r="M844" s="110"/>
      <c r="N844" s="116"/>
      <c r="T844" s="110"/>
    </row>
    <row r="845" spans="2:20" ht="14.25" customHeight="1" x14ac:dyDescent="0.25">
      <c r="B845" s="109"/>
      <c r="C845" s="109"/>
      <c r="D845" s="109"/>
      <c r="E845" s="109"/>
      <c r="F845" s="110"/>
      <c r="G845" s="116"/>
      <c r="M845" s="110"/>
      <c r="N845" s="116"/>
      <c r="T845" s="110"/>
    </row>
    <row r="846" spans="2:20" ht="14.25" customHeight="1" x14ac:dyDescent="0.25">
      <c r="B846" s="109"/>
      <c r="C846" s="109"/>
      <c r="D846" s="109"/>
      <c r="E846" s="109"/>
      <c r="F846" s="110"/>
      <c r="G846" s="116"/>
      <c r="M846" s="110"/>
      <c r="N846" s="116"/>
      <c r="T846" s="110"/>
    </row>
    <row r="847" spans="2:20" ht="14.25" customHeight="1" x14ac:dyDescent="0.25">
      <c r="B847" s="109"/>
      <c r="C847" s="109"/>
      <c r="D847" s="109"/>
      <c r="E847" s="109"/>
      <c r="F847" s="110"/>
      <c r="G847" s="116"/>
      <c r="M847" s="110"/>
      <c r="N847" s="116"/>
      <c r="T847" s="110"/>
    </row>
    <row r="848" spans="2:20" ht="14.25" customHeight="1" x14ac:dyDescent="0.25">
      <c r="B848" s="109"/>
      <c r="C848" s="109"/>
      <c r="D848" s="109"/>
      <c r="E848" s="109"/>
      <c r="F848" s="110"/>
      <c r="G848" s="116"/>
      <c r="M848" s="110"/>
      <c r="N848" s="116"/>
      <c r="T848" s="110"/>
    </row>
    <row r="849" spans="2:20" ht="14.25" customHeight="1" x14ac:dyDescent="0.25">
      <c r="B849" s="109"/>
      <c r="C849" s="109"/>
      <c r="D849" s="109"/>
      <c r="E849" s="109"/>
      <c r="F849" s="110"/>
      <c r="G849" s="116"/>
      <c r="M849" s="110"/>
      <c r="N849" s="116"/>
      <c r="T849" s="110"/>
    </row>
    <row r="850" spans="2:20" ht="14.25" customHeight="1" x14ac:dyDescent="0.25">
      <c r="B850" s="109"/>
      <c r="C850" s="109"/>
      <c r="D850" s="109"/>
      <c r="E850" s="109"/>
      <c r="F850" s="110"/>
      <c r="G850" s="116"/>
      <c r="M850" s="110"/>
      <c r="N850" s="116"/>
      <c r="T850" s="110"/>
    </row>
    <row r="851" spans="2:20" ht="14.25" customHeight="1" x14ac:dyDescent="0.25">
      <c r="B851" s="109"/>
      <c r="C851" s="109"/>
      <c r="D851" s="109"/>
      <c r="E851" s="109"/>
      <c r="F851" s="110"/>
      <c r="G851" s="116"/>
      <c r="M851" s="110"/>
      <c r="N851" s="116"/>
      <c r="T851" s="110"/>
    </row>
    <row r="852" spans="2:20" ht="14.25" customHeight="1" x14ac:dyDescent="0.25">
      <c r="B852" s="109"/>
      <c r="C852" s="109"/>
      <c r="D852" s="109"/>
      <c r="E852" s="109"/>
      <c r="F852" s="110"/>
      <c r="G852" s="116"/>
      <c r="M852" s="110"/>
      <c r="N852" s="116"/>
      <c r="T852" s="110"/>
    </row>
    <row r="853" spans="2:20" ht="14.25" customHeight="1" x14ac:dyDescent="0.25">
      <c r="B853" s="109"/>
      <c r="C853" s="109"/>
      <c r="D853" s="109"/>
      <c r="E853" s="109"/>
      <c r="F853" s="110"/>
      <c r="G853" s="116"/>
      <c r="M853" s="110"/>
      <c r="N853" s="116"/>
      <c r="T853" s="110"/>
    </row>
    <row r="854" spans="2:20" ht="14.25" customHeight="1" x14ac:dyDescent="0.25">
      <c r="B854" s="109"/>
      <c r="C854" s="109"/>
      <c r="D854" s="109"/>
      <c r="E854" s="109"/>
      <c r="F854" s="110"/>
      <c r="G854" s="116"/>
      <c r="M854" s="110"/>
      <c r="N854" s="116"/>
      <c r="T854" s="110"/>
    </row>
    <row r="855" spans="2:20" ht="14.25" customHeight="1" x14ac:dyDescent="0.25">
      <c r="B855" s="109"/>
      <c r="C855" s="109"/>
      <c r="D855" s="109"/>
      <c r="E855" s="109"/>
      <c r="F855" s="110"/>
      <c r="G855" s="116"/>
      <c r="M855" s="110"/>
      <c r="N855" s="116"/>
      <c r="T855" s="110"/>
    </row>
    <row r="856" spans="2:20" ht="14.25" customHeight="1" x14ac:dyDescent="0.25">
      <c r="B856" s="109"/>
      <c r="C856" s="109"/>
      <c r="D856" s="109"/>
      <c r="E856" s="109"/>
      <c r="F856" s="110"/>
      <c r="G856" s="116"/>
      <c r="M856" s="110"/>
      <c r="N856" s="116"/>
      <c r="T856" s="110"/>
    </row>
    <row r="857" spans="2:20" ht="14.25" customHeight="1" x14ac:dyDescent="0.25">
      <c r="B857" s="109"/>
      <c r="C857" s="109"/>
      <c r="D857" s="109"/>
      <c r="E857" s="109"/>
      <c r="F857" s="110"/>
      <c r="G857" s="116"/>
      <c r="M857" s="110"/>
      <c r="N857" s="116"/>
      <c r="T857" s="110"/>
    </row>
    <row r="858" spans="2:20" ht="14.25" customHeight="1" x14ac:dyDescent="0.25">
      <c r="B858" s="109"/>
      <c r="C858" s="109"/>
      <c r="D858" s="109"/>
      <c r="E858" s="109"/>
      <c r="F858" s="110"/>
      <c r="G858" s="116"/>
      <c r="M858" s="110"/>
      <c r="N858" s="116"/>
      <c r="T858" s="110"/>
    </row>
    <row r="859" spans="2:20" ht="14.25" customHeight="1" x14ac:dyDescent="0.25">
      <c r="B859" s="109"/>
      <c r="C859" s="109"/>
      <c r="D859" s="109"/>
      <c r="E859" s="109"/>
      <c r="F859" s="110"/>
      <c r="G859" s="116"/>
      <c r="M859" s="110"/>
      <c r="N859" s="116"/>
      <c r="T859" s="110"/>
    </row>
    <row r="860" spans="2:20" ht="14.25" customHeight="1" x14ac:dyDescent="0.25">
      <c r="B860" s="109"/>
      <c r="C860" s="109"/>
      <c r="D860" s="109"/>
      <c r="E860" s="109"/>
      <c r="F860" s="110"/>
      <c r="G860" s="116"/>
      <c r="M860" s="110"/>
      <c r="N860" s="116"/>
      <c r="T860" s="110"/>
    </row>
    <row r="861" spans="2:20" ht="14.25" customHeight="1" x14ac:dyDescent="0.25">
      <c r="B861" s="109"/>
      <c r="C861" s="109"/>
      <c r="D861" s="109"/>
      <c r="E861" s="109"/>
      <c r="F861" s="110"/>
      <c r="G861" s="116"/>
      <c r="M861" s="110"/>
      <c r="N861" s="116"/>
      <c r="T861" s="110"/>
    </row>
    <row r="862" spans="2:20" ht="14.25" customHeight="1" x14ac:dyDescent="0.25">
      <c r="B862" s="109"/>
      <c r="C862" s="109"/>
      <c r="D862" s="109"/>
      <c r="E862" s="109"/>
      <c r="F862" s="110"/>
      <c r="G862" s="116"/>
      <c r="M862" s="110"/>
      <c r="N862" s="116"/>
      <c r="T862" s="110"/>
    </row>
    <row r="863" spans="2:20" ht="14.25" customHeight="1" x14ac:dyDescent="0.25">
      <c r="B863" s="109"/>
      <c r="C863" s="109"/>
      <c r="D863" s="109"/>
      <c r="E863" s="109"/>
      <c r="F863" s="110"/>
      <c r="G863" s="116"/>
      <c r="M863" s="110"/>
      <c r="N863" s="116"/>
      <c r="T863" s="110"/>
    </row>
    <row r="864" spans="2:20" ht="14.25" customHeight="1" x14ac:dyDescent="0.25">
      <c r="B864" s="109"/>
      <c r="C864" s="109"/>
      <c r="D864" s="109"/>
      <c r="E864" s="109"/>
      <c r="F864" s="110"/>
      <c r="G864" s="116"/>
      <c r="M864" s="110"/>
      <c r="N864" s="116"/>
      <c r="T864" s="110"/>
    </row>
    <row r="865" spans="2:20" ht="14.25" customHeight="1" x14ac:dyDescent="0.25">
      <c r="B865" s="109"/>
      <c r="C865" s="109"/>
      <c r="D865" s="109"/>
      <c r="E865" s="109"/>
      <c r="F865" s="110"/>
      <c r="G865" s="116"/>
      <c r="M865" s="110"/>
      <c r="N865" s="116"/>
      <c r="T865" s="110"/>
    </row>
    <row r="866" spans="2:20" ht="14.25" customHeight="1" x14ac:dyDescent="0.25">
      <c r="B866" s="109"/>
      <c r="C866" s="109"/>
      <c r="D866" s="109"/>
      <c r="E866" s="109"/>
      <c r="F866" s="110"/>
      <c r="G866" s="116"/>
      <c r="M866" s="110"/>
      <c r="N866" s="116"/>
      <c r="T866" s="110"/>
    </row>
    <row r="867" spans="2:20" ht="14.25" customHeight="1" x14ac:dyDescent="0.25">
      <c r="B867" s="109"/>
      <c r="C867" s="109"/>
      <c r="D867" s="109"/>
      <c r="E867" s="109"/>
      <c r="F867" s="110"/>
      <c r="G867" s="116"/>
      <c r="M867" s="110"/>
      <c r="N867" s="116"/>
      <c r="T867" s="110"/>
    </row>
    <row r="868" spans="2:20" ht="14.25" customHeight="1" x14ac:dyDescent="0.25">
      <c r="B868" s="109"/>
      <c r="C868" s="109"/>
      <c r="D868" s="109"/>
      <c r="E868" s="109"/>
      <c r="F868" s="110"/>
      <c r="G868" s="116"/>
      <c r="M868" s="110"/>
      <c r="N868" s="116"/>
      <c r="T868" s="110"/>
    </row>
    <row r="869" spans="2:20" ht="14.25" customHeight="1" x14ac:dyDescent="0.25">
      <c r="B869" s="109"/>
      <c r="C869" s="109"/>
      <c r="D869" s="109"/>
      <c r="E869" s="109"/>
      <c r="F869" s="110"/>
      <c r="G869" s="116"/>
      <c r="M869" s="110"/>
      <c r="N869" s="116"/>
      <c r="T869" s="110"/>
    </row>
    <row r="870" spans="2:20" ht="14.25" customHeight="1" x14ac:dyDescent="0.25">
      <c r="B870" s="109"/>
      <c r="C870" s="109"/>
      <c r="D870" s="109"/>
      <c r="E870" s="109"/>
      <c r="F870" s="110"/>
      <c r="G870" s="116"/>
      <c r="M870" s="110"/>
      <c r="N870" s="116"/>
      <c r="T870" s="110"/>
    </row>
    <row r="871" spans="2:20" ht="14.25" customHeight="1" x14ac:dyDescent="0.25">
      <c r="B871" s="109"/>
      <c r="C871" s="109"/>
      <c r="D871" s="109"/>
      <c r="E871" s="109"/>
      <c r="F871" s="110"/>
      <c r="G871" s="116"/>
      <c r="M871" s="110"/>
      <c r="N871" s="116"/>
      <c r="T871" s="110"/>
    </row>
    <row r="872" spans="2:20" ht="14.25" customHeight="1" x14ac:dyDescent="0.25">
      <c r="B872" s="109"/>
      <c r="C872" s="109"/>
      <c r="D872" s="109"/>
      <c r="E872" s="109"/>
      <c r="F872" s="110"/>
      <c r="G872" s="116"/>
      <c r="M872" s="110"/>
      <c r="N872" s="116"/>
      <c r="T872" s="110"/>
    </row>
    <row r="873" spans="2:20" ht="14.25" customHeight="1" x14ac:dyDescent="0.25">
      <c r="B873" s="109"/>
      <c r="C873" s="109"/>
      <c r="D873" s="109"/>
      <c r="E873" s="109"/>
      <c r="F873" s="110"/>
      <c r="G873" s="116"/>
      <c r="M873" s="110"/>
      <c r="N873" s="116"/>
      <c r="T873" s="110"/>
    </row>
    <row r="874" spans="2:20" ht="14.25" customHeight="1" x14ac:dyDescent="0.25">
      <c r="B874" s="109"/>
      <c r="C874" s="109"/>
      <c r="D874" s="109"/>
      <c r="E874" s="109"/>
      <c r="F874" s="110"/>
      <c r="G874" s="116"/>
      <c r="M874" s="110"/>
      <c r="N874" s="116"/>
      <c r="T874" s="110"/>
    </row>
    <row r="875" spans="2:20" ht="14.25" customHeight="1" x14ac:dyDescent="0.25">
      <c r="B875" s="109"/>
      <c r="C875" s="109"/>
      <c r="D875" s="109"/>
      <c r="E875" s="109"/>
      <c r="F875" s="110"/>
      <c r="G875" s="116"/>
      <c r="M875" s="110"/>
      <c r="N875" s="116"/>
      <c r="T875" s="110"/>
    </row>
    <row r="876" spans="2:20" ht="14.25" customHeight="1" x14ac:dyDescent="0.25">
      <c r="B876" s="109"/>
      <c r="C876" s="109"/>
      <c r="D876" s="109"/>
      <c r="E876" s="109"/>
      <c r="F876" s="110"/>
      <c r="G876" s="116"/>
      <c r="M876" s="110"/>
      <c r="N876" s="116"/>
      <c r="T876" s="110"/>
    </row>
    <row r="877" spans="2:20" ht="14.25" customHeight="1" x14ac:dyDescent="0.25">
      <c r="B877" s="109"/>
      <c r="C877" s="109"/>
      <c r="D877" s="109"/>
      <c r="E877" s="109"/>
      <c r="F877" s="110"/>
      <c r="G877" s="116"/>
      <c r="M877" s="110"/>
      <c r="N877" s="116"/>
      <c r="T877" s="110"/>
    </row>
    <row r="878" spans="2:20" ht="14.25" customHeight="1" x14ac:dyDescent="0.25">
      <c r="B878" s="109"/>
      <c r="C878" s="109"/>
      <c r="D878" s="109"/>
      <c r="E878" s="109"/>
      <c r="F878" s="110"/>
      <c r="G878" s="116"/>
      <c r="M878" s="110"/>
      <c r="N878" s="116"/>
      <c r="T878" s="110"/>
    </row>
    <row r="879" spans="2:20" ht="14.25" customHeight="1" x14ac:dyDescent="0.25">
      <c r="B879" s="109"/>
      <c r="C879" s="109"/>
      <c r="D879" s="109"/>
      <c r="E879" s="109"/>
      <c r="F879" s="110"/>
      <c r="G879" s="116"/>
      <c r="M879" s="110"/>
      <c r="N879" s="116"/>
      <c r="T879" s="110"/>
    </row>
    <row r="880" spans="2:20" ht="14.25" customHeight="1" x14ac:dyDescent="0.25">
      <c r="B880" s="109"/>
      <c r="C880" s="109"/>
      <c r="D880" s="109"/>
      <c r="E880" s="109"/>
      <c r="F880" s="110"/>
      <c r="G880" s="116"/>
      <c r="M880" s="110"/>
      <c r="N880" s="116"/>
      <c r="T880" s="110"/>
    </row>
    <row r="881" spans="2:20" ht="14.25" customHeight="1" x14ac:dyDescent="0.25">
      <c r="B881" s="109"/>
      <c r="C881" s="109"/>
      <c r="D881" s="109"/>
      <c r="E881" s="109"/>
      <c r="F881" s="110"/>
      <c r="G881" s="116"/>
      <c r="M881" s="110"/>
      <c r="N881" s="116"/>
      <c r="T881" s="110"/>
    </row>
    <row r="882" spans="2:20" ht="14.25" customHeight="1" x14ac:dyDescent="0.25">
      <c r="B882" s="109"/>
      <c r="C882" s="109"/>
      <c r="D882" s="109"/>
      <c r="E882" s="109"/>
      <c r="F882" s="110"/>
      <c r="G882" s="116"/>
      <c r="M882" s="110"/>
      <c r="N882" s="116"/>
      <c r="T882" s="110"/>
    </row>
    <row r="883" spans="2:20" ht="14.25" customHeight="1" x14ac:dyDescent="0.25">
      <c r="B883" s="109"/>
      <c r="C883" s="109"/>
      <c r="D883" s="109"/>
      <c r="E883" s="109"/>
      <c r="F883" s="110"/>
      <c r="G883" s="116"/>
      <c r="M883" s="110"/>
      <c r="N883" s="116"/>
      <c r="T883" s="110"/>
    </row>
    <row r="884" spans="2:20" ht="14.25" customHeight="1" x14ac:dyDescent="0.25">
      <c r="B884" s="109"/>
      <c r="C884" s="109"/>
      <c r="D884" s="109"/>
      <c r="E884" s="109"/>
      <c r="F884" s="110"/>
      <c r="G884" s="116"/>
      <c r="M884" s="110"/>
      <c r="N884" s="116"/>
      <c r="T884" s="110"/>
    </row>
    <row r="885" spans="2:20" ht="14.25" customHeight="1" x14ac:dyDescent="0.25">
      <c r="B885" s="109"/>
      <c r="C885" s="109"/>
      <c r="D885" s="109"/>
      <c r="E885" s="109"/>
      <c r="F885" s="110"/>
      <c r="G885" s="116"/>
      <c r="M885" s="110"/>
      <c r="N885" s="116"/>
      <c r="T885" s="110"/>
    </row>
    <row r="886" spans="2:20" ht="14.25" customHeight="1" x14ac:dyDescent="0.25">
      <c r="B886" s="109"/>
      <c r="C886" s="109"/>
      <c r="D886" s="109"/>
      <c r="E886" s="109"/>
      <c r="F886" s="110"/>
      <c r="G886" s="116"/>
      <c r="M886" s="110"/>
      <c r="N886" s="116"/>
      <c r="T886" s="110"/>
    </row>
    <row r="887" spans="2:20" ht="14.25" customHeight="1" x14ac:dyDescent="0.25">
      <c r="B887" s="109"/>
      <c r="C887" s="109"/>
      <c r="D887" s="109"/>
      <c r="E887" s="109"/>
      <c r="F887" s="110"/>
      <c r="G887" s="116"/>
      <c r="M887" s="110"/>
      <c r="N887" s="116"/>
      <c r="T887" s="110"/>
    </row>
    <row r="888" spans="2:20" ht="14.25" customHeight="1" x14ac:dyDescent="0.25">
      <c r="B888" s="109"/>
      <c r="C888" s="109"/>
      <c r="D888" s="109"/>
      <c r="E888" s="109"/>
      <c r="F888" s="110"/>
      <c r="G888" s="116"/>
      <c r="M888" s="110"/>
      <c r="N888" s="116"/>
      <c r="T888" s="110"/>
    </row>
    <row r="889" spans="2:20" ht="14.25" customHeight="1" x14ac:dyDescent="0.25">
      <c r="B889" s="109"/>
      <c r="C889" s="109"/>
      <c r="D889" s="109"/>
      <c r="E889" s="109"/>
      <c r="F889" s="110"/>
      <c r="G889" s="116"/>
      <c r="M889" s="110"/>
      <c r="N889" s="116"/>
      <c r="T889" s="110"/>
    </row>
    <row r="890" spans="2:20" ht="14.25" customHeight="1" x14ac:dyDescent="0.25">
      <c r="B890" s="109"/>
      <c r="C890" s="109"/>
      <c r="D890" s="109"/>
      <c r="E890" s="109"/>
      <c r="F890" s="110"/>
      <c r="G890" s="116"/>
      <c r="M890" s="110"/>
      <c r="N890" s="116"/>
      <c r="T890" s="110"/>
    </row>
    <row r="891" spans="2:20" ht="14.25" customHeight="1" x14ac:dyDescent="0.25">
      <c r="B891" s="109"/>
      <c r="C891" s="109"/>
      <c r="D891" s="109"/>
      <c r="E891" s="109"/>
      <c r="F891" s="110"/>
      <c r="G891" s="116"/>
      <c r="M891" s="110"/>
      <c r="N891" s="116"/>
      <c r="T891" s="110"/>
    </row>
    <row r="892" spans="2:20" ht="14.25" customHeight="1" x14ac:dyDescent="0.25">
      <c r="B892" s="109"/>
      <c r="C892" s="109"/>
      <c r="D892" s="109"/>
      <c r="E892" s="109"/>
      <c r="F892" s="110"/>
      <c r="G892" s="116"/>
      <c r="M892" s="110"/>
      <c r="N892" s="116"/>
      <c r="T892" s="110"/>
    </row>
    <row r="893" spans="2:20" ht="14.25" customHeight="1" x14ac:dyDescent="0.25">
      <c r="B893" s="109"/>
      <c r="C893" s="109"/>
      <c r="D893" s="109"/>
      <c r="E893" s="109"/>
      <c r="F893" s="110"/>
      <c r="G893" s="116"/>
      <c r="M893" s="110"/>
      <c r="N893" s="116"/>
      <c r="T893" s="110"/>
    </row>
    <row r="894" spans="2:20" ht="14.25" customHeight="1" x14ac:dyDescent="0.25">
      <c r="B894" s="109"/>
      <c r="C894" s="109"/>
      <c r="D894" s="109"/>
      <c r="E894" s="109"/>
      <c r="F894" s="110"/>
      <c r="G894" s="116"/>
      <c r="M894" s="110"/>
      <c r="N894" s="116"/>
      <c r="T894" s="110"/>
    </row>
    <row r="895" spans="2:20" ht="14.25" customHeight="1" x14ac:dyDescent="0.25">
      <c r="B895" s="109"/>
      <c r="C895" s="109"/>
      <c r="D895" s="109"/>
      <c r="E895" s="109"/>
      <c r="F895" s="110"/>
      <c r="G895" s="116"/>
      <c r="M895" s="110"/>
      <c r="N895" s="116"/>
      <c r="T895" s="110"/>
    </row>
    <row r="896" spans="2:20" ht="14.25" customHeight="1" x14ac:dyDescent="0.25">
      <c r="B896" s="109"/>
      <c r="C896" s="109"/>
      <c r="D896" s="109"/>
      <c r="E896" s="109"/>
      <c r="F896" s="110"/>
      <c r="G896" s="116"/>
      <c r="M896" s="110"/>
      <c r="N896" s="116"/>
      <c r="T896" s="110"/>
    </row>
    <row r="897" spans="2:20" ht="14.25" customHeight="1" x14ac:dyDescent="0.25">
      <c r="B897" s="109"/>
      <c r="C897" s="109"/>
      <c r="D897" s="109"/>
      <c r="E897" s="109"/>
      <c r="F897" s="110"/>
      <c r="G897" s="116"/>
      <c r="M897" s="110"/>
      <c r="N897" s="116"/>
      <c r="T897" s="110"/>
    </row>
    <row r="898" spans="2:20" ht="14.25" customHeight="1" x14ac:dyDescent="0.25">
      <c r="B898" s="109"/>
      <c r="C898" s="109"/>
      <c r="D898" s="109"/>
      <c r="E898" s="109"/>
      <c r="F898" s="110"/>
      <c r="G898" s="116"/>
      <c r="M898" s="110"/>
      <c r="N898" s="116"/>
      <c r="T898" s="110"/>
    </row>
    <row r="899" spans="2:20" ht="14.25" customHeight="1" x14ac:dyDescent="0.25">
      <c r="B899" s="109"/>
      <c r="C899" s="109"/>
      <c r="D899" s="109"/>
      <c r="E899" s="109"/>
      <c r="F899" s="110"/>
      <c r="G899" s="116"/>
      <c r="M899" s="110"/>
      <c r="N899" s="116"/>
      <c r="T899" s="110"/>
    </row>
    <row r="900" spans="2:20" ht="14.25" customHeight="1" x14ac:dyDescent="0.25">
      <c r="B900" s="109"/>
      <c r="C900" s="109"/>
      <c r="D900" s="109"/>
      <c r="E900" s="109"/>
      <c r="F900" s="110"/>
      <c r="G900" s="116"/>
      <c r="M900" s="110"/>
      <c r="N900" s="116"/>
      <c r="T900" s="110"/>
    </row>
    <row r="901" spans="2:20" ht="14.25" customHeight="1" x14ac:dyDescent="0.25">
      <c r="B901" s="109"/>
      <c r="C901" s="109"/>
      <c r="D901" s="109"/>
      <c r="E901" s="109"/>
      <c r="F901" s="110"/>
      <c r="G901" s="116"/>
      <c r="M901" s="110"/>
      <c r="N901" s="116"/>
      <c r="T901" s="110"/>
    </row>
    <row r="902" spans="2:20" ht="14.25" customHeight="1" x14ac:dyDescent="0.25">
      <c r="B902" s="109"/>
      <c r="C902" s="109"/>
      <c r="D902" s="109"/>
      <c r="E902" s="109"/>
      <c r="F902" s="110"/>
      <c r="G902" s="116"/>
      <c r="M902" s="110"/>
      <c r="N902" s="116"/>
      <c r="T902" s="110"/>
    </row>
    <row r="903" spans="2:20" ht="14.25" customHeight="1" x14ac:dyDescent="0.25">
      <c r="B903" s="109"/>
      <c r="C903" s="109"/>
      <c r="D903" s="109"/>
      <c r="E903" s="109"/>
      <c r="F903" s="110"/>
      <c r="G903" s="116"/>
      <c r="M903" s="110"/>
      <c r="N903" s="116"/>
      <c r="T903" s="110"/>
    </row>
    <row r="904" spans="2:20" ht="14.25" customHeight="1" x14ac:dyDescent="0.25">
      <c r="B904" s="109"/>
      <c r="C904" s="109"/>
      <c r="D904" s="109"/>
      <c r="E904" s="109"/>
      <c r="F904" s="110"/>
      <c r="G904" s="116"/>
      <c r="M904" s="110"/>
      <c r="N904" s="116"/>
      <c r="T904" s="110"/>
    </row>
    <row r="905" spans="2:20" ht="14.25" customHeight="1" x14ac:dyDescent="0.25">
      <c r="B905" s="109"/>
      <c r="C905" s="109"/>
      <c r="D905" s="109"/>
      <c r="E905" s="109"/>
      <c r="F905" s="110"/>
      <c r="G905" s="116"/>
      <c r="M905" s="110"/>
      <c r="N905" s="116"/>
      <c r="T905" s="110"/>
    </row>
    <row r="906" spans="2:20" ht="14.25" customHeight="1" x14ac:dyDescent="0.25">
      <c r="B906" s="109"/>
      <c r="C906" s="109"/>
      <c r="D906" s="109"/>
      <c r="E906" s="109"/>
      <c r="F906" s="110"/>
      <c r="G906" s="116"/>
      <c r="M906" s="110"/>
      <c r="N906" s="116"/>
      <c r="T906" s="110"/>
    </row>
    <row r="907" spans="2:20" ht="14.25" customHeight="1" x14ac:dyDescent="0.25">
      <c r="B907" s="109"/>
      <c r="C907" s="109"/>
      <c r="D907" s="109"/>
      <c r="E907" s="109"/>
      <c r="F907" s="110"/>
      <c r="G907" s="116"/>
      <c r="M907" s="110"/>
      <c r="N907" s="116"/>
      <c r="T907" s="110"/>
    </row>
    <row r="908" spans="2:20" ht="14.25" customHeight="1" x14ac:dyDescent="0.25">
      <c r="B908" s="109"/>
      <c r="C908" s="109"/>
      <c r="D908" s="109"/>
      <c r="E908" s="109"/>
      <c r="F908" s="110"/>
      <c r="G908" s="116"/>
      <c r="M908" s="110"/>
      <c r="N908" s="116"/>
      <c r="T908" s="110"/>
    </row>
    <row r="909" spans="2:20" ht="14.25" customHeight="1" x14ac:dyDescent="0.25">
      <c r="B909" s="109"/>
      <c r="C909" s="109"/>
      <c r="D909" s="109"/>
      <c r="E909" s="109"/>
      <c r="F909" s="110"/>
      <c r="G909" s="116"/>
      <c r="M909" s="110"/>
      <c r="N909" s="116"/>
      <c r="T909" s="110"/>
    </row>
    <row r="910" spans="2:20" ht="14.25" customHeight="1" x14ac:dyDescent="0.25">
      <c r="B910" s="109"/>
      <c r="C910" s="109"/>
      <c r="D910" s="109"/>
      <c r="E910" s="109"/>
      <c r="F910" s="110"/>
      <c r="G910" s="116"/>
      <c r="M910" s="110"/>
      <c r="N910" s="116"/>
      <c r="T910" s="110"/>
    </row>
    <row r="911" spans="2:20" ht="14.25" customHeight="1" x14ac:dyDescent="0.25">
      <c r="B911" s="109"/>
      <c r="C911" s="109"/>
      <c r="D911" s="109"/>
      <c r="E911" s="109"/>
      <c r="F911" s="110"/>
      <c r="G911" s="116"/>
      <c r="M911" s="110"/>
      <c r="N911" s="116"/>
      <c r="T911" s="110"/>
    </row>
    <row r="912" spans="2:20" ht="14.25" customHeight="1" x14ac:dyDescent="0.25">
      <c r="B912" s="109"/>
      <c r="C912" s="109"/>
      <c r="D912" s="109"/>
      <c r="E912" s="109"/>
      <c r="F912" s="110"/>
      <c r="G912" s="116"/>
      <c r="M912" s="110"/>
      <c r="N912" s="116"/>
      <c r="T912" s="110"/>
    </row>
    <row r="913" spans="2:20" ht="14.25" customHeight="1" x14ac:dyDescent="0.25">
      <c r="B913" s="109"/>
      <c r="C913" s="109"/>
      <c r="D913" s="109"/>
      <c r="E913" s="109"/>
      <c r="F913" s="110"/>
      <c r="G913" s="116"/>
      <c r="M913" s="110"/>
      <c r="N913" s="116"/>
      <c r="T913" s="110"/>
    </row>
    <row r="914" spans="2:20" ht="14.25" customHeight="1" x14ac:dyDescent="0.25">
      <c r="B914" s="109"/>
      <c r="C914" s="109"/>
      <c r="D914" s="109"/>
      <c r="E914" s="109"/>
      <c r="F914" s="110"/>
      <c r="G914" s="116"/>
      <c r="M914" s="110"/>
      <c r="N914" s="116"/>
      <c r="T914" s="110"/>
    </row>
    <row r="915" spans="2:20" ht="14.25" customHeight="1" x14ac:dyDescent="0.25">
      <c r="B915" s="109"/>
      <c r="C915" s="109"/>
      <c r="D915" s="109"/>
      <c r="E915" s="109"/>
      <c r="F915" s="110"/>
      <c r="G915" s="116"/>
      <c r="M915" s="110"/>
      <c r="N915" s="116"/>
      <c r="T915" s="110"/>
    </row>
    <row r="916" spans="2:20" ht="14.25" customHeight="1" x14ac:dyDescent="0.25">
      <c r="B916" s="109"/>
      <c r="C916" s="109"/>
      <c r="D916" s="109"/>
      <c r="E916" s="109"/>
      <c r="F916" s="110"/>
      <c r="G916" s="116"/>
      <c r="M916" s="110"/>
      <c r="N916" s="116"/>
      <c r="T916" s="110"/>
    </row>
    <row r="917" spans="2:20" ht="14.25" customHeight="1" x14ac:dyDescent="0.25">
      <c r="B917" s="109"/>
      <c r="C917" s="109"/>
      <c r="D917" s="109"/>
      <c r="E917" s="109"/>
      <c r="F917" s="110"/>
      <c r="G917" s="116"/>
      <c r="M917" s="110"/>
      <c r="N917" s="116"/>
      <c r="T917" s="110"/>
    </row>
    <row r="918" spans="2:20" ht="14.25" customHeight="1" x14ac:dyDescent="0.25">
      <c r="B918" s="109"/>
      <c r="C918" s="109"/>
      <c r="D918" s="109"/>
      <c r="E918" s="109"/>
      <c r="F918" s="110"/>
      <c r="G918" s="116"/>
      <c r="M918" s="110"/>
      <c r="N918" s="116"/>
      <c r="T918" s="110"/>
    </row>
    <row r="919" spans="2:20" ht="14.25" customHeight="1" x14ac:dyDescent="0.25">
      <c r="B919" s="109"/>
      <c r="C919" s="109"/>
      <c r="D919" s="109"/>
      <c r="E919" s="109"/>
      <c r="F919" s="110"/>
      <c r="G919" s="116"/>
      <c r="M919" s="110"/>
      <c r="N919" s="116"/>
      <c r="T919" s="110"/>
    </row>
    <row r="920" spans="2:20" ht="14.25" customHeight="1" x14ac:dyDescent="0.25">
      <c r="B920" s="109"/>
      <c r="C920" s="109"/>
      <c r="D920" s="109"/>
      <c r="E920" s="109"/>
      <c r="F920" s="110"/>
      <c r="G920" s="116"/>
      <c r="M920" s="110"/>
      <c r="N920" s="116"/>
      <c r="T920" s="110"/>
    </row>
    <row r="921" spans="2:20" ht="14.25" customHeight="1" x14ac:dyDescent="0.25">
      <c r="B921" s="109"/>
      <c r="C921" s="109"/>
      <c r="D921" s="109"/>
      <c r="E921" s="109"/>
      <c r="F921" s="110"/>
      <c r="G921" s="116"/>
      <c r="M921" s="110"/>
      <c r="N921" s="116"/>
      <c r="T921" s="110"/>
    </row>
    <row r="922" spans="2:20" ht="14.25" customHeight="1" x14ac:dyDescent="0.25">
      <c r="B922" s="109"/>
      <c r="C922" s="109"/>
      <c r="D922" s="109"/>
      <c r="E922" s="109"/>
      <c r="F922" s="110"/>
      <c r="G922" s="116"/>
      <c r="M922" s="110"/>
      <c r="N922" s="116"/>
      <c r="T922" s="110"/>
    </row>
    <row r="923" spans="2:20" ht="14.25" customHeight="1" x14ac:dyDescent="0.25">
      <c r="B923" s="109"/>
      <c r="C923" s="109"/>
      <c r="D923" s="109"/>
      <c r="E923" s="109"/>
      <c r="F923" s="110"/>
      <c r="G923" s="116"/>
      <c r="M923" s="110"/>
      <c r="N923" s="116"/>
      <c r="T923" s="110"/>
    </row>
    <row r="924" spans="2:20" ht="14.25" customHeight="1" x14ac:dyDescent="0.25">
      <c r="B924" s="109"/>
      <c r="C924" s="109"/>
      <c r="D924" s="109"/>
      <c r="E924" s="109"/>
      <c r="F924" s="110"/>
      <c r="G924" s="116"/>
      <c r="M924" s="110"/>
      <c r="N924" s="116"/>
      <c r="T924" s="110"/>
    </row>
    <row r="925" spans="2:20" ht="14.25" customHeight="1" x14ac:dyDescent="0.25">
      <c r="B925" s="109"/>
      <c r="C925" s="109"/>
      <c r="D925" s="109"/>
      <c r="E925" s="109"/>
      <c r="F925" s="110"/>
      <c r="G925" s="116"/>
      <c r="M925" s="110"/>
      <c r="N925" s="116"/>
      <c r="T925" s="110"/>
    </row>
    <row r="926" spans="2:20" ht="14.25" customHeight="1" x14ac:dyDescent="0.25">
      <c r="B926" s="109"/>
      <c r="C926" s="109"/>
      <c r="D926" s="109"/>
      <c r="E926" s="109"/>
      <c r="F926" s="110"/>
      <c r="G926" s="116"/>
      <c r="M926" s="110"/>
      <c r="N926" s="116"/>
      <c r="T926" s="110"/>
    </row>
    <row r="927" spans="2:20" ht="14.25" customHeight="1" x14ac:dyDescent="0.25">
      <c r="B927" s="109"/>
      <c r="C927" s="109"/>
      <c r="D927" s="109"/>
      <c r="E927" s="109"/>
      <c r="F927" s="110"/>
      <c r="G927" s="116"/>
      <c r="M927" s="110"/>
      <c r="N927" s="116"/>
      <c r="T927" s="110"/>
    </row>
    <row r="928" spans="2:20" ht="14.25" customHeight="1" x14ac:dyDescent="0.25">
      <c r="B928" s="109"/>
      <c r="C928" s="109"/>
      <c r="D928" s="109"/>
      <c r="E928" s="109"/>
      <c r="F928" s="110"/>
      <c r="G928" s="116"/>
      <c r="M928" s="110"/>
      <c r="N928" s="116"/>
      <c r="T928" s="110"/>
    </row>
    <row r="929" spans="2:20" ht="14.25" customHeight="1" x14ac:dyDescent="0.25">
      <c r="B929" s="109"/>
      <c r="C929" s="109"/>
      <c r="D929" s="109"/>
      <c r="E929" s="109"/>
      <c r="F929" s="110"/>
      <c r="G929" s="116"/>
      <c r="M929" s="110"/>
      <c r="N929" s="116"/>
      <c r="T929" s="110"/>
    </row>
    <row r="930" spans="2:20" ht="14.25" customHeight="1" x14ac:dyDescent="0.25">
      <c r="B930" s="109"/>
      <c r="C930" s="109"/>
      <c r="D930" s="109"/>
      <c r="E930" s="109"/>
      <c r="F930" s="110"/>
      <c r="G930" s="116"/>
      <c r="M930" s="110"/>
      <c r="N930" s="116"/>
      <c r="T930" s="110"/>
    </row>
    <row r="931" spans="2:20" ht="14.25" customHeight="1" x14ac:dyDescent="0.25">
      <c r="B931" s="109"/>
      <c r="C931" s="109"/>
      <c r="D931" s="109"/>
      <c r="E931" s="109"/>
      <c r="F931" s="110"/>
      <c r="G931" s="116"/>
      <c r="M931" s="110"/>
      <c r="N931" s="116"/>
      <c r="T931" s="110"/>
    </row>
    <row r="932" spans="2:20" ht="14.25" customHeight="1" x14ac:dyDescent="0.25">
      <c r="B932" s="109"/>
      <c r="C932" s="109"/>
      <c r="D932" s="109"/>
      <c r="E932" s="109"/>
      <c r="F932" s="110"/>
      <c r="G932" s="116"/>
      <c r="M932" s="110"/>
      <c r="N932" s="116"/>
      <c r="T932" s="110"/>
    </row>
    <row r="933" spans="2:20" ht="14.25" customHeight="1" x14ac:dyDescent="0.25">
      <c r="B933" s="109"/>
      <c r="C933" s="109"/>
      <c r="D933" s="109"/>
      <c r="E933" s="109"/>
      <c r="F933" s="110"/>
      <c r="G933" s="116"/>
      <c r="M933" s="110"/>
      <c r="N933" s="116"/>
      <c r="T933" s="110"/>
    </row>
    <row r="934" spans="2:20" ht="14.25" customHeight="1" x14ac:dyDescent="0.25">
      <c r="B934" s="109"/>
      <c r="C934" s="109"/>
      <c r="D934" s="109"/>
      <c r="E934" s="109"/>
      <c r="F934" s="110"/>
      <c r="G934" s="116"/>
      <c r="M934" s="110"/>
      <c r="N934" s="116"/>
      <c r="T934" s="110"/>
    </row>
    <row r="935" spans="2:20" ht="14.25" customHeight="1" x14ac:dyDescent="0.25">
      <c r="B935" s="109"/>
      <c r="C935" s="109"/>
      <c r="D935" s="109"/>
      <c r="E935" s="109"/>
      <c r="F935" s="110"/>
      <c r="G935" s="116"/>
      <c r="M935" s="110"/>
      <c r="N935" s="116"/>
      <c r="T935" s="110"/>
    </row>
    <row r="936" spans="2:20" ht="14.25" customHeight="1" x14ac:dyDescent="0.25">
      <c r="B936" s="109"/>
      <c r="C936" s="109"/>
      <c r="D936" s="109"/>
      <c r="E936" s="109"/>
      <c r="F936" s="110"/>
      <c r="G936" s="116"/>
      <c r="M936" s="110"/>
      <c r="N936" s="116"/>
      <c r="T936" s="110"/>
    </row>
    <row r="937" spans="2:20" ht="14.25" customHeight="1" x14ac:dyDescent="0.25">
      <c r="B937" s="109"/>
      <c r="C937" s="109"/>
      <c r="D937" s="109"/>
      <c r="E937" s="109"/>
      <c r="F937" s="110"/>
      <c r="G937" s="116"/>
      <c r="M937" s="110"/>
      <c r="N937" s="116"/>
      <c r="T937" s="110"/>
    </row>
    <row r="938" spans="2:20" ht="14.25" customHeight="1" x14ac:dyDescent="0.25">
      <c r="B938" s="109"/>
      <c r="C938" s="109"/>
      <c r="D938" s="109"/>
      <c r="E938" s="109"/>
      <c r="F938" s="110"/>
      <c r="G938" s="116"/>
      <c r="M938" s="110"/>
      <c r="N938" s="116"/>
      <c r="T938" s="110"/>
    </row>
    <row r="939" spans="2:20" ht="14.25" customHeight="1" x14ac:dyDescent="0.25">
      <c r="B939" s="109"/>
      <c r="C939" s="109"/>
      <c r="D939" s="109"/>
      <c r="E939" s="109"/>
      <c r="F939" s="110"/>
      <c r="G939" s="116"/>
      <c r="M939" s="110"/>
      <c r="N939" s="116"/>
      <c r="T939" s="110"/>
    </row>
    <row r="940" spans="2:20" ht="14.25" customHeight="1" x14ac:dyDescent="0.25">
      <c r="B940" s="109"/>
      <c r="C940" s="109"/>
      <c r="D940" s="109"/>
      <c r="E940" s="109"/>
      <c r="F940" s="110"/>
      <c r="G940" s="116"/>
      <c r="M940" s="110"/>
      <c r="N940" s="116"/>
      <c r="T940" s="110"/>
    </row>
    <row r="941" spans="2:20" ht="14.25" customHeight="1" x14ac:dyDescent="0.25">
      <c r="B941" s="109"/>
      <c r="C941" s="109"/>
      <c r="D941" s="109"/>
      <c r="E941" s="109"/>
      <c r="F941" s="110"/>
      <c r="G941" s="116"/>
      <c r="M941" s="110"/>
      <c r="N941" s="116"/>
      <c r="T941" s="110"/>
    </row>
    <row r="942" spans="2:20" ht="14.25" customHeight="1" x14ac:dyDescent="0.25">
      <c r="B942" s="109"/>
      <c r="C942" s="109"/>
      <c r="D942" s="109"/>
      <c r="E942" s="109"/>
      <c r="F942" s="110"/>
      <c r="G942" s="116"/>
      <c r="M942" s="110"/>
      <c r="N942" s="116"/>
      <c r="T942" s="110"/>
    </row>
    <row r="943" spans="2:20" ht="14.25" customHeight="1" x14ac:dyDescent="0.25">
      <c r="B943" s="109"/>
      <c r="C943" s="109"/>
      <c r="D943" s="109"/>
      <c r="E943" s="109"/>
      <c r="F943" s="110"/>
      <c r="G943" s="116"/>
      <c r="M943" s="110"/>
      <c r="N943" s="116"/>
      <c r="T943" s="110"/>
    </row>
    <row r="944" spans="2:20" ht="14.25" customHeight="1" x14ac:dyDescent="0.25">
      <c r="B944" s="109"/>
      <c r="C944" s="109"/>
      <c r="D944" s="109"/>
      <c r="E944" s="109"/>
      <c r="F944" s="110"/>
      <c r="G944" s="116"/>
      <c r="M944" s="110"/>
      <c r="N944" s="116"/>
      <c r="T944" s="110"/>
    </row>
    <row r="945" spans="2:20" ht="14.25" customHeight="1" x14ac:dyDescent="0.25">
      <c r="B945" s="109"/>
      <c r="C945" s="109"/>
      <c r="D945" s="109"/>
      <c r="E945" s="109"/>
      <c r="F945" s="110"/>
      <c r="G945" s="116"/>
      <c r="M945" s="110"/>
      <c r="N945" s="116"/>
      <c r="T945" s="110"/>
    </row>
    <row r="946" spans="2:20" ht="14.25" customHeight="1" x14ac:dyDescent="0.25">
      <c r="B946" s="109"/>
      <c r="C946" s="109"/>
      <c r="D946" s="109"/>
      <c r="E946" s="109"/>
      <c r="F946" s="110"/>
      <c r="G946" s="116"/>
      <c r="M946" s="110"/>
      <c r="N946" s="116"/>
      <c r="T946" s="110"/>
    </row>
    <row r="947" spans="2:20" ht="14.25" customHeight="1" x14ac:dyDescent="0.25">
      <c r="B947" s="109"/>
      <c r="C947" s="109"/>
      <c r="D947" s="109"/>
      <c r="E947" s="109"/>
      <c r="F947" s="110"/>
      <c r="G947" s="116"/>
      <c r="M947" s="110"/>
      <c r="N947" s="116"/>
      <c r="T947" s="110"/>
    </row>
    <row r="948" spans="2:20" ht="14.25" customHeight="1" x14ac:dyDescent="0.25">
      <c r="B948" s="109"/>
      <c r="C948" s="109"/>
      <c r="D948" s="109"/>
      <c r="E948" s="109"/>
      <c r="F948" s="110"/>
      <c r="G948" s="116"/>
      <c r="M948" s="110"/>
      <c r="N948" s="116"/>
      <c r="T948" s="110"/>
    </row>
    <row r="949" spans="2:20" ht="14.25" customHeight="1" x14ac:dyDescent="0.25">
      <c r="B949" s="109"/>
      <c r="C949" s="109"/>
      <c r="D949" s="109"/>
      <c r="E949" s="109"/>
      <c r="F949" s="110"/>
      <c r="G949" s="116"/>
      <c r="M949" s="110"/>
      <c r="N949" s="116"/>
      <c r="T949" s="110"/>
    </row>
    <row r="950" spans="2:20" ht="14.25" customHeight="1" x14ac:dyDescent="0.25">
      <c r="B950" s="109"/>
      <c r="C950" s="109"/>
      <c r="D950" s="109"/>
      <c r="E950" s="109"/>
      <c r="F950" s="110"/>
      <c r="G950" s="116"/>
      <c r="M950" s="110"/>
      <c r="N950" s="116"/>
      <c r="T950" s="110"/>
    </row>
    <row r="951" spans="2:20" ht="14.25" customHeight="1" x14ac:dyDescent="0.25">
      <c r="B951" s="109"/>
      <c r="C951" s="109"/>
      <c r="D951" s="109"/>
      <c r="E951" s="109"/>
      <c r="F951" s="110"/>
      <c r="G951" s="116"/>
      <c r="M951" s="110"/>
      <c r="N951" s="116"/>
      <c r="T951" s="110"/>
    </row>
    <row r="952" spans="2:20" ht="14.25" customHeight="1" x14ac:dyDescent="0.25">
      <c r="B952" s="109"/>
      <c r="C952" s="109"/>
      <c r="D952" s="109"/>
      <c r="E952" s="109"/>
      <c r="F952" s="110"/>
      <c r="G952" s="116"/>
      <c r="M952" s="110"/>
      <c r="N952" s="116"/>
      <c r="T952" s="110"/>
    </row>
    <row r="953" spans="2:20" ht="14.25" customHeight="1" x14ac:dyDescent="0.25">
      <c r="B953" s="109"/>
      <c r="C953" s="109"/>
      <c r="D953" s="109"/>
      <c r="E953" s="109"/>
      <c r="F953" s="110"/>
      <c r="G953" s="116"/>
      <c r="M953" s="110"/>
      <c r="N953" s="116"/>
      <c r="T953" s="110"/>
    </row>
    <row r="954" spans="2:20" ht="14.25" customHeight="1" x14ac:dyDescent="0.25">
      <c r="B954" s="109"/>
      <c r="C954" s="109"/>
      <c r="D954" s="109"/>
      <c r="E954" s="109"/>
      <c r="F954" s="110"/>
      <c r="G954" s="116"/>
      <c r="M954" s="110"/>
      <c r="N954" s="116"/>
      <c r="T954" s="110"/>
    </row>
    <row r="955" spans="2:20" ht="14.25" customHeight="1" x14ac:dyDescent="0.25">
      <c r="B955" s="109"/>
      <c r="C955" s="109"/>
      <c r="D955" s="109"/>
      <c r="E955" s="109"/>
      <c r="F955" s="110"/>
      <c r="G955" s="116"/>
      <c r="M955" s="110"/>
      <c r="N955" s="116"/>
      <c r="T955" s="110"/>
    </row>
    <row r="956" spans="2:20" ht="14.25" customHeight="1" x14ac:dyDescent="0.25">
      <c r="B956" s="109"/>
      <c r="C956" s="109"/>
      <c r="D956" s="109"/>
      <c r="E956" s="109"/>
      <c r="F956" s="110"/>
      <c r="G956" s="116"/>
      <c r="M956" s="110"/>
      <c r="N956" s="116"/>
      <c r="T956" s="110"/>
    </row>
    <row r="957" spans="2:20" ht="14.25" customHeight="1" x14ac:dyDescent="0.25">
      <c r="B957" s="109"/>
      <c r="C957" s="109"/>
      <c r="D957" s="109"/>
      <c r="E957" s="109"/>
      <c r="F957" s="110"/>
      <c r="G957" s="116"/>
      <c r="M957" s="110"/>
      <c r="N957" s="116"/>
      <c r="T957" s="110"/>
    </row>
    <row r="958" spans="2:20" ht="14.25" customHeight="1" x14ac:dyDescent="0.25">
      <c r="B958" s="109"/>
      <c r="C958" s="109"/>
      <c r="D958" s="109"/>
      <c r="E958" s="109"/>
      <c r="F958" s="110"/>
      <c r="G958" s="116"/>
      <c r="M958" s="110"/>
      <c r="N958" s="116"/>
      <c r="T958" s="110"/>
    </row>
    <row r="959" spans="2:20" ht="14.25" customHeight="1" x14ac:dyDescent="0.25">
      <c r="B959" s="109"/>
      <c r="C959" s="109"/>
      <c r="D959" s="109"/>
      <c r="E959" s="109"/>
      <c r="F959" s="110"/>
      <c r="G959" s="116"/>
      <c r="M959" s="110"/>
      <c r="N959" s="116"/>
      <c r="T959" s="110"/>
    </row>
    <row r="960" spans="2:20" ht="14.25" customHeight="1" x14ac:dyDescent="0.25">
      <c r="B960" s="109"/>
      <c r="C960" s="109"/>
      <c r="D960" s="109"/>
      <c r="E960" s="109"/>
      <c r="F960" s="110"/>
      <c r="G960" s="116"/>
      <c r="M960" s="110"/>
      <c r="N960" s="116"/>
      <c r="T960" s="110"/>
    </row>
    <row r="961" spans="2:20" ht="14.25" customHeight="1" x14ac:dyDescent="0.25">
      <c r="B961" s="109"/>
      <c r="C961" s="109"/>
      <c r="D961" s="109"/>
      <c r="E961" s="109"/>
      <c r="F961" s="110"/>
      <c r="G961" s="116"/>
      <c r="M961" s="110"/>
      <c r="N961" s="116"/>
      <c r="T961" s="110"/>
    </row>
    <row r="962" spans="2:20" ht="14.25" customHeight="1" x14ac:dyDescent="0.25">
      <c r="B962" s="109"/>
      <c r="C962" s="109"/>
      <c r="D962" s="109"/>
      <c r="E962" s="109"/>
      <c r="F962" s="110"/>
      <c r="G962" s="116"/>
      <c r="M962" s="110"/>
      <c r="N962" s="116"/>
      <c r="T962" s="110"/>
    </row>
    <row r="963" spans="2:20" ht="14.25" customHeight="1" x14ac:dyDescent="0.25">
      <c r="B963" s="109"/>
      <c r="C963" s="109"/>
      <c r="D963" s="109"/>
      <c r="E963" s="109"/>
      <c r="F963" s="110"/>
      <c r="G963" s="116"/>
      <c r="M963" s="110"/>
      <c r="N963" s="116"/>
      <c r="T963" s="110"/>
    </row>
    <row r="964" spans="2:20" ht="14.25" customHeight="1" x14ac:dyDescent="0.25">
      <c r="B964" s="109"/>
      <c r="C964" s="109"/>
      <c r="D964" s="109"/>
      <c r="E964" s="109"/>
      <c r="F964" s="110"/>
      <c r="G964" s="116"/>
      <c r="M964" s="110"/>
      <c r="N964" s="116"/>
      <c r="T964" s="110"/>
    </row>
    <row r="965" spans="2:20" ht="14.25" customHeight="1" x14ac:dyDescent="0.25">
      <c r="B965" s="109"/>
      <c r="C965" s="109"/>
      <c r="D965" s="109"/>
      <c r="E965" s="109"/>
      <c r="F965" s="110"/>
      <c r="G965" s="116"/>
      <c r="M965" s="110"/>
      <c r="N965" s="116"/>
      <c r="T965" s="110"/>
    </row>
    <row r="966" spans="2:20" ht="14.25" customHeight="1" x14ac:dyDescent="0.25">
      <c r="B966" s="109"/>
      <c r="C966" s="109"/>
      <c r="D966" s="109"/>
      <c r="E966" s="109"/>
      <c r="F966" s="110"/>
      <c r="G966" s="116"/>
      <c r="M966" s="110"/>
      <c r="N966" s="116"/>
      <c r="T966" s="110"/>
    </row>
    <row r="967" spans="2:20" ht="14.25" customHeight="1" x14ac:dyDescent="0.25">
      <c r="B967" s="109"/>
      <c r="C967" s="109"/>
      <c r="D967" s="109"/>
      <c r="E967" s="109"/>
      <c r="F967" s="110"/>
      <c r="G967" s="116"/>
      <c r="M967" s="110"/>
      <c r="N967" s="116"/>
      <c r="T967" s="110"/>
    </row>
    <row r="968" spans="2:20" ht="14.25" customHeight="1" x14ac:dyDescent="0.25">
      <c r="B968" s="109"/>
      <c r="C968" s="109"/>
      <c r="D968" s="109"/>
      <c r="E968" s="109"/>
      <c r="F968" s="110"/>
      <c r="G968" s="116"/>
      <c r="M968" s="110"/>
      <c r="N968" s="116"/>
      <c r="T968" s="110"/>
    </row>
    <row r="969" spans="2:20" ht="14.25" customHeight="1" x14ac:dyDescent="0.25">
      <c r="B969" s="109"/>
      <c r="C969" s="109"/>
      <c r="D969" s="109"/>
      <c r="E969" s="109"/>
      <c r="F969" s="110"/>
      <c r="G969" s="116"/>
      <c r="M969" s="110"/>
      <c r="N969" s="116"/>
      <c r="T969" s="110"/>
    </row>
    <row r="970" spans="2:20" ht="14.25" customHeight="1" x14ac:dyDescent="0.25">
      <c r="B970" s="109"/>
      <c r="C970" s="109"/>
      <c r="D970" s="109"/>
      <c r="E970" s="109"/>
      <c r="F970" s="110"/>
      <c r="G970" s="116"/>
      <c r="M970" s="110"/>
      <c r="N970" s="116"/>
      <c r="T970" s="110"/>
    </row>
    <row r="971" spans="2:20" ht="14.25" customHeight="1" x14ac:dyDescent="0.25">
      <c r="B971" s="109"/>
      <c r="C971" s="109"/>
      <c r="D971" s="109"/>
      <c r="E971" s="109"/>
      <c r="F971" s="110"/>
      <c r="G971" s="116"/>
      <c r="M971" s="110"/>
      <c r="N971" s="116"/>
      <c r="T971" s="110"/>
    </row>
    <row r="972" spans="2:20" ht="14.25" customHeight="1" x14ac:dyDescent="0.25">
      <c r="B972" s="109"/>
      <c r="C972" s="109"/>
      <c r="D972" s="109"/>
      <c r="E972" s="109"/>
      <c r="F972" s="110"/>
      <c r="G972" s="116"/>
      <c r="M972" s="110"/>
      <c r="N972" s="116"/>
      <c r="T972" s="110"/>
    </row>
    <row r="973" spans="2:20" ht="14.25" customHeight="1" x14ac:dyDescent="0.25">
      <c r="B973" s="109"/>
      <c r="C973" s="109"/>
      <c r="D973" s="109"/>
      <c r="E973" s="109"/>
      <c r="F973" s="110"/>
      <c r="G973" s="116"/>
      <c r="M973" s="110"/>
      <c r="N973" s="116"/>
      <c r="T973" s="110"/>
    </row>
    <row r="974" spans="2:20" ht="14.25" customHeight="1" x14ac:dyDescent="0.25">
      <c r="B974" s="109"/>
      <c r="C974" s="109"/>
      <c r="D974" s="109"/>
      <c r="E974" s="109"/>
      <c r="F974" s="110"/>
      <c r="G974" s="116"/>
      <c r="M974" s="110"/>
      <c r="N974" s="116"/>
      <c r="T974" s="110"/>
    </row>
    <row r="975" spans="2:20" ht="14.25" customHeight="1" x14ac:dyDescent="0.25">
      <c r="B975" s="109"/>
      <c r="C975" s="109"/>
      <c r="D975" s="109"/>
      <c r="E975" s="109"/>
      <c r="F975" s="110"/>
      <c r="G975" s="116"/>
      <c r="M975" s="110"/>
      <c r="N975" s="116"/>
      <c r="T975" s="110"/>
    </row>
    <row r="976" spans="2:20" ht="14.25" customHeight="1" x14ac:dyDescent="0.25">
      <c r="B976" s="109"/>
      <c r="C976" s="109"/>
      <c r="D976" s="109"/>
      <c r="E976" s="109"/>
      <c r="F976" s="110"/>
      <c r="G976" s="116"/>
      <c r="M976" s="110"/>
      <c r="N976" s="116"/>
      <c r="T976" s="110"/>
    </row>
    <row r="977" spans="2:20" ht="14.25" customHeight="1" x14ac:dyDescent="0.25">
      <c r="B977" s="109"/>
      <c r="C977" s="109"/>
      <c r="D977" s="109"/>
      <c r="E977" s="109"/>
      <c r="F977" s="110"/>
      <c r="G977" s="116"/>
      <c r="M977" s="110"/>
      <c r="N977" s="116"/>
      <c r="T977" s="110"/>
    </row>
    <row r="978" spans="2:20" ht="14.25" customHeight="1" x14ac:dyDescent="0.25">
      <c r="B978" s="109"/>
      <c r="C978" s="109"/>
      <c r="D978" s="109"/>
      <c r="E978" s="109"/>
      <c r="F978" s="110"/>
      <c r="G978" s="116"/>
      <c r="M978" s="110"/>
      <c r="N978" s="116"/>
      <c r="T978" s="110"/>
    </row>
    <row r="979" spans="2:20" ht="14.25" customHeight="1" x14ac:dyDescent="0.25">
      <c r="B979" s="109"/>
      <c r="C979" s="109"/>
      <c r="D979" s="109"/>
      <c r="E979" s="109"/>
      <c r="F979" s="110"/>
      <c r="G979" s="116"/>
      <c r="M979" s="110"/>
      <c r="N979" s="116"/>
      <c r="T979" s="110"/>
    </row>
    <row r="980" spans="2:20" ht="14.25" customHeight="1" x14ac:dyDescent="0.25">
      <c r="B980" s="109"/>
      <c r="C980" s="109"/>
      <c r="D980" s="109"/>
      <c r="E980" s="109"/>
      <c r="F980" s="110"/>
      <c r="G980" s="116"/>
      <c r="M980" s="110"/>
      <c r="N980" s="116"/>
      <c r="T980" s="110"/>
    </row>
    <row r="981" spans="2:20" ht="14.25" customHeight="1" x14ac:dyDescent="0.25">
      <c r="B981" s="109"/>
      <c r="C981" s="109"/>
      <c r="D981" s="109"/>
      <c r="E981" s="109"/>
      <c r="F981" s="110"/>
      <c r="G981" s="116"/>
      <c r="M981" s="110"/>
      <c r="N981" s="116"/>
      <c r="T981" s="110"/>
    </row>
    <row r="982" spans="2:20" ht="14.25" customHeight="1" x14ac:dyDescent="0.25">
      <c r="B982" s="109"/>
      <c r="C982" s="109"/>
      <c r="D982" s="109"/>
      <c r="E982" s="109"/>
      <c r="F982" s="110"/>
      <c r="G982" s="116"/>
      <c r="M982" s="110"/>
      <c r="N982" s="116"/>
      <c r="T982" s="110"/>
    </row>
    <row r="983" spans="2:20" ht="14.25" customHeight="1" x14ac:dyDescent="0.25">
      <c r="B983" s="109"/>
      <c r="C983" s="109"/>
      <c r="D983" s="109"/>
      <c r="E983" s="109"/>
      <c r="F983" s="110"/>
      <c r="G983" s="116"/>
      <c r="M983" s="110"/>
      <c r="N983" s="116"/>
      <c r="T983" s="110"/>
    </row>
    <row r="984" spans="2:20" ht="14.25" customHeight="1" x14ac:dyDescent="0.25">
      <c r="B984" s="109"/>
      <c r="C984" s="109"/>
      <c r="D984" s="109"/>
      <c r="E984" s="109"/>
      <c r="F984" s="110"/>
      <c r="G984" s="116"/>
      <c r="M984" s="110"/>
      <c r="N984" s="116"/>
      <c r="T984" s="110"/>
    </row>
    <row r="985" spans="2:20" ht="14.25" customHeight="1" x14ac:dyDescent="0.25">
      <c r="B985" s="109"/>
      <c r="C985" s="109"/>
      <c r="D985" s="109"/>
      <c r="E985" s="109"/>
      <c r="F985" s="110"/>
      <c r="G985" s="116"/>
      <c r="M985" s="110"/>
      <c r="N985" s="116"/>
      <c r="T985" s="110"/>
    </row>
    <row r="986" spans="2:20" ht="14.25" customHeight="1" x14ac:dyDescent="0.25">
      <c r="B986" s="109"/>
      <c r="C986" s="109"/>
      <c r="D986" s="109"/>
      <c r="E986" s="109"/>
      <c r="F986" s="110"/>
      <c r="G986" s="116"/>
      <c r="M986" s="110"/>
      <c r="N986" s="116"/>
      <c r="T986" s="110"/>
    </row>
    <row r="987" spans="2:20" ht="14.25" customHeight="1" x14ac:dyDescent="0.25">
      <c r="B987" s="109"/>
      <c r="C987" s="109"/>
      <c r="D987" s="109"/>
      <c r="E987" s="109"/>
      <c r="F987" s="110"/>
      <c r="G987" s="116"/>
      <c r="M987" s="110"/>
      <c r="N987" s="116"/>
      <c r="T987" s="110"/>
    </row>
    <row r="988" spans="2:20" ht="14.25" customHeight="1" x14ac:dyDescent="0.25">
      <c r="B988" s="109"/>
      <c r="C988" s="109"/>
      <c r="D988" s="109"/>
      <c r="E988" s="109"/>
      <c r="F988" s="110"/>
      <c r="G988" s="116"/>
      <c r="M988" s="110"/>
      <c r="N988" s="116"/>
      <c r="T988" s="110"/>
    </row>
    <row r="989" spans="2:20" ht="14.25" customHeight="1" x14ac:dyDescent="0.25">
      <c r="B989" s="109"/>
      <c r="C989" s="109"/>
      <c r="D989" s="109"/>
      <c r="E989" s="109"/>
      <c r="F989" s="110"/>
      <c r="G989" s="116"/>
      <c r="M989" s="110"/>
      <c r="N989" s="116"/>
      <c r="T989" s="110"/>
    </row>
    <row r="990" spans="2:20" ht="14.25" customHeight="1" x14ac:dyDescent="0.25">
      <c r="B990" s="109"/>
      <c r="C990" s="109"/>
      <c r="D990" s="109"/>
      <c r="E990" s="109"/>
      <c r="F990" s="110"/>
      <c r="G990" s="116"/>
      <c r="M990" s="110"/>
      <c r="N990" s="116"/>
      <c r="T990" s="110"/>
    </row>
    <row r="991" spans="2:20" ht="14.25" customHeight="1" x14ac:dyDescent="0.25">
      <c r="B991" s="109"/>
      <c r="C991" s="109"/>
      <c r="D991" s="109"/>
      <c r="E991" s="109"/>
      <c r="F991" s="110"/>
      <c r="G991" s="116"/>
      <c r="M991" s="110"/>
      <c r="N991" s="116"/>
      <c r="T991" s="110"/>
    </row>
    <row r="992" spans="2:20" ht="14.25" customHeight="1" x14ac:dyDescent="0.25">
      <c r="B992" s="109"/>
      <c r="C992" s="109"/>
      <c r="D992" s="109"/>
      <c r="E992" s="109"/>
      <c r="F992" s="110"/>
      <c r="G992" s="116"/>
      <c r="M992" s="110"/>
      <c r="N992" s="116"/>
      <c r="T992" s="110"/>
    </row>
    <row r="993" spans="2:20" ht="14.25" customHeight="1" x14ac:dyDescent="0.25">
      <c r="B993" s="109"/>
      <c r="C993" s="109"/>
      <c r="D993" s="109"/>
      <c r="E993" s="109"/>
      <c r="F993" s="110"/>
      <c r="G993" s="116"/>
      <c r="M993" s="110"/>
      <c r="N993" s="116"/>
      <c r="T993" s="110"/>
    </row>
    <row r="994" spans="2:20" ht="14.25" customHeight="1" x14ac:dyDescent="0.25">
      <c r="B994" s="109"/>
      <c r="C994" s="109"/>
      <c r="D994" s="109"/>
      <c r="E994" s="109"/>
      <c r="F994" s="110"/>
      <c r="G994" s="116"/>
      <c r="M994" s="110"/>
      <c r="N994" s="116"/>
      <c r="T994" s="110"/>
    </row>
    <row r="995" spans="2:20" ht="14.25" customHeight="1" x14ac:dyDescent="0.25">
      <c r="B995" s="109"/>
      <c r="C995" s="109"/>
      <c r="D995" s="109"/>
      <c r="E995" s="109"/>
      <c r="F995" s="110"/>
      <c r="G995" s="116"/>
      <c r="M995" s="110"/>
      <c r="N995" s="116"/>
      <c r="T995" s="110"/>
    </row>
    <row r="996" spans="2:20" ht="14.25" customHeight="1" x14ac:dyDescent="0.25">
      <c r="B996" s="109"/>
      <c r="C996" s="109"/>
      <c r="D996" s="109"/>
      <c r="E996" s="109"/>
      <c r="F996" s="110"/>
      <c r="G996" s="116"/>
      <c r="M996" s="110"/>
      <c r="N996" s="116"/>
      <c r="T996" s="110"/>
    </row>
    <row r="997" spans="2:20" ht="14.25" customHeight="1" x14ac:dyDescent="0.25">
      <c r="B997" s="109"/>
      <c r="C997" s="109"/>
      <c r="D997" s="109"/>
      <c r="E997" s="109"/>
      <c r="F997" s="110"/>
      <c r="G997" s="116"/>
      <c r="M997" s="110"/>
      <c r="N997" s="116"/>
      <c r="T997" s="110"/>
    </row>
    <row r="998" spans="2:20" ht="14.25" customHeight="1" x14ac:dyDescent="0.25">
      <c r="B998" s="109"/>
      <c r="C998" s="109"/>
      <c r="D998" s="109"/>
      <c r="E998" s="109"/>
      <c r="F998" s="110"/>
      <c r="G998" s="116"/>
      <c r="M998" s="110"/>
      <c r="N998" s="116"/>
      <c r="T998" s="110"/>
    </row>
  </sheetData>
  <mergeCells count="3">
    <mergeCell ref="G1:L2"/>
    <mergeCell ref="N1:S2"/>
    <mergeCell ref="C3:D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84DB-D00A-4A9F-84C5-6AF47B885C05}">
  <dimension ref="A1:S998"/>
  <sheetViews>
    <sheetView topLeftCell="C18" zoomScale="80" zoomScaleNormal="80" workbookViewId="0">
      <selection activeCell="K25" sqref="K25"/>
    </sheetView>
  </sheetViews>
  <sheetFormatPr defaultColWidth="12.59765625" defaultRowHeight="13.8" x14ac:dyDescent="0.25"/>
  <cols>
    <col min="1" max="1" width="2.3984375" style="111" customWidth="1"/>
    <col min="2" max="2" width="19.19921875" style="111" customWidth="1"/>
    <col min="3" max="3" width="17.09765625" style="111" customWidth="1"/>
    <col min="4" max="4" width="4.8984375" style="111" customWidth="1"/>
    <col min="5" max="5" width="1.59765625" style="111" customWidth="1"/>
    <col min="6" max="6" width="9.8984375" style="111" customWidth="1"/>
    <col min="7" max="9" width="7.69921875" style="111" customWidth="1"/>
    <col min="10" max="10" width="43.796875" style="111" customWidth="1"/>
    <col min="11" max="11" width="11.3984375" style="111" customWidth="1"/>
    <col min="12" max="12" width="1.59765625" style="111" customWidth="1"/>
    <col min="13" max="13" width="9.8984375" style="111" customWidth="1"/>
    <col min="14" max="16" width="7.69921875" style="111" customWidth="1"/>
    <col min="17" max="17" width="55.09765625" style="111" customWidth="1"/>
    <col min="18" max="18" width="8" style="111" customWidth="1"/>
    <col min="19" max="19" width="1.8984375" style="111" customWidth="1"/>
    <col min="20" max="25" width="7.69921875" style="111" customWidth="1"/>
    <col min="26" max="16384" width="12.59765625" style="111"/>
  </cols>
  <sheetData>
    <row r="1" spans="1:19" ht="14.25" customHeight="1" x14ac:dyDescent="0.25">
      <c r="A1" s="109"/>
      <c r="B1" s="109"/>
      <c r="C1" s="109"/>
      <c r="D1" s="109"/>
      <c r="E1" s="110"/>
      <c r="F1" s="130" t="s">
        <v>2422</v>
      </c>
      <c r="G1" s="131"/>
      <c r="H1" s="131"/>
      <c r="I1" s="131"/>
      <c r="J1" s="131"/>
      <c r="K1" s="131"/>
      <c r="L1" s="110"/>
      <c r="M1" s="130" t="s">
        <v>2423</v>
      </c>
      <c r="N1" s="131"/>
      <c r="O1" s="131"/>
      <c r="P1" s="131"/>
      <c r="Q1" s="131"/>
      <c r="R1" s="131"/>
      <c r="S1" s="110"/>
    </row>
    <row r="2" spans="1:19" ht="15" customHeight="1" x14ac:dyDescent="0.25">
      <c r="A2" s="109"/>
      <c r="B2" s="112" t="s">
        <v>2424</v>
      </c>
      <c r="C2" s="112"/>
      <c r="D2" s="109"/>
      <c r="E2" s="110"/>
      <c r="F2" s="131"/>
      <c r="G2" s="131"/>
      <c r="H2" s="131"/>
      <c r="I2" s="131"/>
      <c r="J2" s="131"/>
      <c r="K2" s="131"/>
      <c r="L2" s="110"/>
      <c r="M2" s="131"/>
      <c r="N2" s="131"/>
      <c r="O2" s="131"/>
      <c r="P2" s="131"/>
      <c r="Q2" s="131"/>
      <c r="R2" s="131"/>
      <c r="S2" s="110"/>
    </row>
    <row r="3" spans="1:19" ht="14.25" customHeight="1" x14ac:dyDescent="0.25">
      <c r="A3" s="109"/>
      <c r="B3" s="132" t="s">
        <v>2425</v>
      </c>
      <c r="C3" s="131"/>
      <c r="D3" s="109"/>
      <c r="E3" s="110"/>
      <c r="F3" s="113" t="s">
        <v>2426</v>
      </c>
      <c r="G3" s="114" t="s">
        <v>2427</v>
      </c>
      <c r="H3" s="114" t="s">
        <v>2428</v>
      </c>
      <c r="I3" s="114" t="s">
        <v>2429</v>
      </c>
      <c r="J3" s="114" t="s">
        <v>2430</v>
      </c>
      <c r="K3" s="115" t="s">
        <v>2431</v>
      </c>
      <c r="L3" s="110"/>
      <c r="M3" s="113" t="s">
        <v>2426</v>
      </c>
      <c r="N3" s="114" t="s">
        <v>2427</v>
      </c>
      <c r="O3" s="114" t="s">
        <v>2428</v>
      </c>
      <c r="P3" s="114" t="s">
        <v>2429</v>
      </c>
      <c r="Q3" s="114" t="s">
        <v>2430</v>
      </c>
      <c r="R3" s="115" t="s">
        <v>2431</v>
      </c>
      <c r="S3" s="110"/>
    </row>
    <row r="4" spans="1:19" ht="14.25" customHeight="1" x14ac:dyDescent="0.25">
      <c r="A4" s="109"/>
      <c r="B4" s="109"/>
      <c r="C4" s="109"/>
      <c r="D4" s="109"/>
      <c r="E4" s="110"/>
      <c r="F4" s="116" t="str" cm="1">
        <f t="array" aca="1" ref="F4:K4" ca="1">_xlfn._xlws.FILTER(_xlfn._xlws.FILTER('AV Regels'!G4:L14, 'AV Regels'!L4:L14&lt;&gt;0,),'AV Regels'!L4:L14&lt;&gt;"",)</f>
        <v>25/09/2021</v>
      </c>
      <c r="G4" s="111">
        <f ca="1"/>
        <v>0</v>
      </c>
      <c r="H4" s="111">
        <f ca="1"/>
        <v>4009</v>
      </c>
      <c r="I4" s="111" t="str">
        <f ca="1"/>
        <v>20.2.12</v>
      </c>
      <c r="J4" s="111" t="str">
        <f ca="1"/>
        <v>Lasten Overige Activiteiten - SjaarschBBQ</v>
      </c>
      <c r="K4" s="117">
        <f ca="1"/>
        <v>141.82</v>
      </c>
      <c r="L4" s="110"/>
      <c r="M4" s="116" t="str" cm="1">
        <f t="array" aca="1" ref="M4:R4" ca="1">_xlfn._xlws.FILTER(_xlfn._xlws.FILTER('AV Regels'!N4:S14, 'AV Regels'!S4:S14&lt;&gt;0),'AV Regels'!S4:S14&lt;&gt;"")</f>
        <v>25/09/2021</v>
      </c>
      <c r="N4" s="111">
        <f ca="1"/>
        <v>0</v>
      </c>
      <c r="O4" s="111">
        <f ca="1"/>
        <v>8009</v>
      </c>
      <c r="P4" s="111" t="str">
        <f ca="1"/>
        <v>20.2.12</v>
      </c>
      <c r="Q4" s="111" t="str">
        <f ca="1"/>
        <v>Baten Overige Activiteiten - SjaarschBBQ</v>
      </c>
      <c r="R4" s="117">
        <f ca="1"/>
        <v>-141.9</v>
      </c>
      <c r="S4" s="110"/>
    </row>
    <row r="5" spans="1:19" ht="14.25" customHeight="1" x14ac:dyDescent="0.25">
      <c r="A5" s="109"/>
      <c r="B5" s="118" t="s">
        <v>2432</v>
      </c>
      <c r="C5" s="119" t="str">
        <f ca="1">'AV Regels'!D5</f>
        <v>SjaarschBBQ</v>
      </c>
      <c r="D5" s="109"/>
      <c r="E5" s="110"/>
      <c r="F5" s="116"/>
      <c r="K5" s="117"/>
      <c r="L5" s="110"/>
      <c r="M5" s="116"/>
      <c r="R5" s="117"/>
      <c r="S5" s="110"/>
    </row>
    <row r="6" spans="1:19" ht="14.25" customHeight="1" x14ac:dyDescent="0.25">
      <c r="A6" s="109"/>
      <c r="B6" s="118" t="s">
        <v>2433</v>
      </c>
      <c r="C6" s="119" t="str">
        <f ca="1">'AV Regels'!D6</f>
        <v>20.2.12</v>
      </c>
      <c r="D6" s="109"/>
      <c r="E6" s="110"/>
      <c r="F6" s="116"/>
      <c r="K6" s="117"/>
      <c r="L6" s="110"/>
      <c r="M6" s="116"/>
      <c r="R6" s="117"/>
      <c r="S6" s="110"/>
    </row>
    <row r="7" spans="1:19" ht="14.25" customHeight="1" x14ac:dyDescent="0.25">
      <c r="A7" s="109"/>
      <c r="B7" s="118" t="s">
        <v>2434</v>
      </c>
      <c r="C7" s="120" t="str">
        <f ca="1">'AV Regels'!D7</f>
        <v>25/09/2021</v>
      </c>
      <c r="D7" s="109"/>
      <c r="E7" s="110"/>
      <c r="F7" s="116"/>
      <c r="K7" s="117"/>
      <c r="L7" s="110"/>
      <c r="M7" s="116"/>
      <c r="R7" s="117"/>
      <c r="S7" s="110"/>
    </row>
    <row r="8" spans="1:19" ht="14.25" customHeight="1" x14ac:dyDescent="0.25">
      <c r="A8" s="109"/>
      <c r="B8" s="109"/>
      <c r="C8" s="109"/>
      <c r="D8" s="109"/>
      <c r="E8" s="110"/>
      <c r="F8" s="116"/>
      <c r="K8" s="117"/>
      <c r="L8" s="110"/>
      <c r="M8" s="116"/>
      <c r="R8" s="117"/>
      <c r="S8" s="110"/>
    </row>
    <row r="9" spans="1:19" ht="14.25" customHeight="1" x14ac:dyDescent="0.25">
      <c r="A9" s="109"/>
      <c r="B9" s="121" t="s">
        <v>2435</v>
      </c>
      <c r="C9" s="122">
        <f ca="1">'AV Regels'!D9</f>
        <v>141.82</v>
      </c>
      <c r="D9" s="109"/>
      <c r="E9" s="110"/>
      <c r="F9" s="116"/>
      <c r="K9" s="117"/>
      <c r="L9" s="110"/>
      <c r="M9" s="116"/>
      <c r="R9" s="117"/>
      <c r="S9" s="110"/>
    </row>
    <row r="10" spans="1:19" ht="14.25" customHeight="1" x14ac:dyDescent="0.25">
      <c r="A10" s="109"/>
      <c r="B10" s="121" t="s">
        <v>2436</v>
      </c>
      <c r="C10" s="122">
        <f ca="1">'AV Regels'!D10</f>
        <v>141.9</v>
      </c>
      <c r="D10" s="109"/>
      <c r="E10" s="110"/>
      <c r="F10" s="116"/>
      <c r="K10" s="117"/>
      <c r="L10" s="110"/>
      <c r="M10" s="116"/>
      <c r="R10" s="117"/>
      <c r="S10" s="110"/>
    </row>
    <row r="11" spans="1:19" ht="14.25" customHeight="1" x14ac:dyDescent="0.25">
      <c r="A11" s="109"/>
      <c r="B11" s="121" t="s">
        <v>2437</v>
      </c>
      <c r="C11" s="123">
        <f ca="1">'AV Regels'!D11</f>
        <v>15</v>
      </c>
      <c r="D11" s="109"/>
      <c r="E11" s="110"/>
      <c r="F11" s="116"/>
      <c r="K11" s="117"/>
      <c r="L11" s="110"/>
      <c r="M11" s="116"/>
      <c r="R11" s="117"/>
      <c r="S11" s="110"/>
    </row>
    <row r="12" spans="1:19" ht="14.25" customHeight="1" x14ac:dyDescent="0.25">
      <c r="A12" s="109"/>
      <c r="B12" s="121" t="s">
        <v>2438</v>
      </c>
      <c r="C12" s="122">
        <f ca="1">'AV Regels'!D12</f>
        <v>9.4600000000000009</v>
      </c>
      <c r="D12" s="109"/>
      <c r="E12" s="110"/>
      <c r="F12" s="116"/>
      <c r="K12" s="117"/>
      <c r="L12" s="110"/>
      <c r="M12" s="116"/>
      <c r="R12" s="117"/>
      <c r="S12" s="110"/>
    </row>
    <row r="13" spans="1:19" ht="14.25" customHeight="1" x14ac:dyDescent="0.25">
      <c r="A13" s="109"/>
      <c r="B13" s="109"/>
      <c r="C13" s="109"/>
      <c r="D13" s="109"/>
      <c r="E13" s="110"/>
      <c r="F13" s="116"/>
      <c r="K13" s="117"/>
      <c r="L13" s="110"/>
      <c r="M13" s="116"/>
      <c r="R13" s="117"/>
      <c r="S13" s="110"/>
    </row>
    <row r="14" spans="1:19" ht="14.25" customHeight="1" x14ac:dyDescent="0.25">
      <c r="A14" s="109"/>
      <c r="B14" s="109"/>
      <c r="C14" s="109"/>
      <c r="D14" s="109"/>
      <c r="E14" s="110"/>
      <c r="F14" s="116"/>
      <c r="K14" s="117"/>
      <c r="L14" s="110"/>
      <c r="M14" s="116"/>
      <c r="R14" s="117"/>
      <c r="S14" s="110"/>
    </row>
    <row r="15" spans="1:19" ht="14.25" customHeight="1" x14ac:dyDescent="0.25">
      <c r="A15" s="109"/>
      <c r="B15" s="109"/>
      <c r="C15" s="109"/>
      <c r="D15" s="109"/>
      <c r="E15" s="110"/>
      <c r="F15" s="127"/>
      <c r="G15" s="128"/>
      <c r="H15" s="128"/>
      <c r="I15" s="128"/>
      <c r="J15" s="128"/>
      <c r="K15" s="129"/>
      <c r="L15" s="110"/>
      <c r="M15" s="127"/>
      <c r="N15" s="128"/>
      <c r="O15" s="128"/>
      <c r="P15" s="128"/>
      <c r="Q15" s="128"/>
      <c r="R15" s="129"/>
      <c r="S15" s="110"/>
    </row>
    <row r="16" spans="1:19" ht="14.25" customHeight="1" x14ac:dyDescent="0.25">
      <c r="A16" s="109"/>
      <c r="B16" s="109"/>
      <c r="C16" s="109"/>
      <c r="D16" s="109"/>
      <c r="E16" s="110"/>
      <c r="F16" s="116"/>
      <c r="K16" s="117"/>
      <c r="L16" s="110"/>
      <c r="M16" s="116" t="str" cm="1">
        <f t="array" aca="1" ref="M16:R17" ca="1">_xlfn._xlws.FILTER('AV Regels'!N16:S17,'AV Regels'!S16:S17&lt;&gt;0)</f>
        <v>25/09/2021</v>
      </c>
      <c r="N16" s="111">
        <f ca="1"/>
        <v>0</v>
      </c>
      <c r="O16" s="111">
        <f ca="1"/>
        <v>5099</v>
      </c>
      <c r="P16" s="111" t="str">
        <f ca="1"/>
        <v>20.2.12</v>
      </c>
      <c r="Q16" s="111" t="str">
        <f ca="1"/>
        <v>Winst door afrondingsverschillen - SjaarschBBQ</v>
      </c>
      <c r="R16" s="117">
        <f ca="1"/>
        <v>8.0000000000012506E-2</v>
      </c>
      <c r="S16" s="110"/>
    </row>
    <row r="17" spans="1:19" ht="14.25" customHeight="1" x14ac:dyDescent="0.25">
      <c r="A17" s="109"/>
      <c r="B17" s="109"/>
      <c r="C17" s="109"/>
      <c r="D17" s="109"/>
      <c r="E17" s="110"/>
      <c r="F17" s="116"/>
      <c r="K17" s="117"/>
      <c r="L17" s="110"/>
      <c r="M17" s="116" t="str">
        <f ca="1"/>
        <v>25/09/2021</v>
      </c>
      <c r="N17" s="111">
        <f ca="1"/>
        <v>0</v>
      </c>
      <c r="O17" s="111">
        <f ca="1"/>
        <v>5099</v>
      </c>
      <c r="P17" s="111" t="str">
        <f ca="1"/>
        <v>20.2.12</v>
      </c>
      <c r="Q17" s="111" t="str">
        <f ca="1"/>
        <v>Winst door afrondingsverschillen - SjaarschBBQ tegenboeking</v>
      </c>
      <c r="R17" s="117">
        <f ca="1"/>
        <v>-8.0000000000012506E-2</v>
      </c>
      <c r="S17" s="110"/>
    </row>
    <row r="18" spans="1:19" ht="14.25" customHeight="1" x14ac:dyDescent="0.25">
      <c r="A18" s="109"/>
      <c r="B18" s="109"/>
      <c r="C18" s="109"/>
      <c r="D18" s="109"/>
      <c r="E18" s="110"/>
      <c r="F18" s="124"/>
      <c r="G18" s="124"/>
      <c r="H18" s="124"/>
      <c r="I18" s="124"/>
      <c r="J18" s="124"/>
      <c r="K18" s="125"/>
      <c r="L18" s="110"/>
      <c r="M18" s="124"/>
      <c r="N18" s="124"/>
      <c r="O18" s="124"/>
      <c r="P18" s="124"/>
      <c r="Q18" s="124"/>
      <c r="R18" s="125"/>
      <c r="S18" s="110"/>
    </row>
    <row r="19" spans="1:19" ht="14.25" customHeight="1" x14ac:dyDescent="0.25">
      <c r="A19" s="109"/>
      <c r="B19" s="109"/>
      <c r="C19" s="109"/>
      <c r="D19" s="109"/>
      <c r="E19" s="110"/>
      <c r="F19" s="111" t="str" cm="1">
        <f t="array" aca="1" ref="F19:K205" ca="1">_xlfn._xlws.FILTER('AV Regels'!G19:L325,'AV Regels'!L19:L325&lt;&gt;0)</f>
        <v>25/09/2021</v>
      </c>
      <c r="G19" s="111" t="str">
        <f ca="1"/>
        <v>9161188D</v>
      </c>
      <c r="H19" s="126">
        <f ca="1"/>
        <v>1300</v>
      </c>
      <c r="I19" s="111" t="str">
        <f ca="1"/>
        <v>20.2.12</v>
      </c>
      <c r="J19" s="111" t="str">
        <f ca="1"/>
        <v>Bijdrage SjaarschBBQ T van Leeuwen</v>
      </c>
      <c r="K19" s="117">
        <f ca="1"/>
        <v>-6.5</v>
      </c>
      <c r="L19" s="110"/>
      <c r="M19" s="116" t="str" cm="1">
        <f t="array" aca="1" ref="M19:R218" ca="1">_xlfn._xlws.FILTER('AV Regels'!N19:S325,'AV Regels'!S19:S325&lt;&gt;0)</f>
        <v>25/09/2021</v>
      </c>
      <c r="N19" s="111" t="str">
        <f ca="1"/>
        <v>9181128D</v>
      </c>
      <c r="O19" s="126">
        <f ca="1"/>
        <v>1300</v>
      </c>
      <c r="P19" s="111" t="str">
        <f ca="1"/>
        <v>20.2.12</v>
      </c>
      <c r="Q19" s="111" t="str">
        <f ca="1"/>
        <v>Kosten SjaarschBBQ I Heeling</v>
      </c>
      <c r="R19" s="117">
        <f ca="1"/>
        <v>9.4599999999999991</v>
      </c>
      <c r="S19" s="110"/>
    </row>
    <row r="20" spans="1:19" ht="14.25" customHeight="1" x14ac:dyDescent="0.25">
      <c r="A20" s="109"/>
      <c r="B20" s="109"/>
      <c r="C20" s="109"/>
      <c r="D20" s="109"/>
      <c r="E20" s="110"/>
      <c r="F20" s="116" t="str">
        <f ca="1"/>
        <v>25/09/2021</v>
      </c>
      <c r="G20" s="111" t="str">
        <f ca="1"/>
        <v>9181132D</v>
      </c>
      <c r="H20" s="126">
        <f ca="1"/>
        <v>1300</v>
      </c>
      <c r="I20" s="111" t="str">
        <f ca="1"/>
        <v>20.2.12</v>
      </c>
      <c r="J20" s="111" t="str">
        <f ca="1"/>
        <v>Bijdrage SjaarschBBQ J de Ruiter</v>
      </c>
      <c r="K20" s="117">
        <f ca="1"/>
        <v>-135.32</v>
      </c>
      <c r="L20" s="110"/>
      <c r="M20" s="116" t="str">
        <f ca="1"/>
        <v>25/09/2021</v>
      </c>
      <c r="N20" s="111" t="str">
        <f ca="1"/>
        <v>9211249D</v>
      </c>
      <c r="O20" s="126">
        <f ca="1"/>
        <v>1300</v>
      </c>
      <c r="P20" s="111" t="str">
        <f ca="1"/>
        <v>20.2.12</v>
      </c>
      <c r="Q20" s="111" t="str">
        <f ca="1"/>
        <v>Kosten SjaarschBBQ S van Rossum</v>
      </c>
      <c r="R20" s="117">
        <f ca="1"/>
        <v>9.4599999999999991</v>
      </c>
      <c r="S20" s="110"/>
    </row>
    <row r="21" spans="1:19" ht="14.25" customHeight="1" x14ac:dyDescent="0.25">
      <c r="A21" s="109"/>
      <c r="B21" s="109"/>
      <c r="C21" s="109"/>
      <c r="D21" s="109"/>
      <c r="E21" s="110"/>
      <c r="F21" s="116" t="str">
        <f ca="1"/>
        <v/>
      </c>
      <c r="G21" s="111" t="str">
        <f ca="1"/>
        <v/>
      </c>
      <c r="H21" s="126" t="str">
        <f ca="1"/>
        <v/>
      </c>
      <c r="I21" s="111" t="str">
        <f ca="1"/>
        <v/>
      </c>
      <c r="J21" s="111" t="str">
        <f ca="1"/>
        <v/>
      </c>
      <c r="K21" s="117" t="str">
        <f ca="1"/>
        <v/>
      </c>
      <c r="L21" s="110"/>
      <c r="M21" s="116" t="str">
        <f ca="1"/>
        <v>25/09/2021</v>
      </c>
      <c r="N21" s="111" t="str">
        <f ca="1"/>
        <v>9211247D</v>
      </c>
      <c r="O21" s="126">
        <f ca="1"/>
        <v>1300</v>
      </c>
      <c r="P21" s="111" t="str">
        <f ca="1"/>
        <v>20.2.12</v>
      </c>
      <c r="Q21" s="111" t="str">
        <f ca="1"/>
        <v>Kosten SjaarschBBQ B Hooijer</v>
      </c>
      <c r="R21" s="117">
        <f ca="1"/>
        <v>9.4599999999999991</v>
      </c>
      <c r="S21" s="110"/>
    </row>
    <row r="22" spans="1:19" ht="14.25" customHeight="1" x14ac:dyDescent="0.25">
      <c r="A22" s="109"/>
      <c r="B22" s="109"/>
      <c r="C22" s="109"/>
      <c r="D22" s="109"/>
      <c r="E22" s="110"/>
      <c r="F22" s="116" t="str">
        <f ca="1"/>
        <v/>
      </c>
      <c r="G22" s="111" t="str">
        <f ca="1"/>
        <v/>
      </c>
      <c r="H22" s="126" t="str">
        <f ca="1"/>
        <v/>
      </c>
      <c r="I22" s="111" t="str">
        <f ca="1"/>
        <v/>
      </c>
      <c r="J22" s="111" t="str">
        <f ca="1"/>
        <v/>
      </c>
      <c r="K22" s="117" t="str">
        <f ca="1"/>
        <v/>
      </c>
      <c r="L22" s="110"/>
      <c r="M22" s="116" t="str">
        <f ca="1"/>
        <v>25/09/2021</v>
      </c>
      <c r="N22" s="111" t="str">
        <f ca="1"/>
        <v>9211253D</v>
      </c>
      <c r="O22" s="126">
        <f ca="1"/>
        <v>1300</v>
      </c>
      <c r="P22" s="111" t="str">
        <f ca="1"/>
        <v>20.2.12</v>
      </c>
      <c r="Q22" s="111" t="str">
        <f ca="1"/>
        <v>Kosten SjaarschBBQ T Groenescheij</v>
      </c>
      <c r="R22" s="117">
        <f ca="1"/>
        <v>9.4599999999999991</v>
      </c>
      <c r="S22" s="110"/>
    </row>
    <row r="23" spans="1:19" ht="14.25" customHeight="1" x14ac:dyDescent="0.25">
      <c r="A23" s="109"/>
      <c r="B23" s="109"/>
      <c r="C23" s="109"/>
      <c r="D23" s="109"/>
      <c r="E23" s="110"/>
      <c r="F23" s="116" t="str">
        <f ca="1"/>
        <v/>
      </c>
      <c r="G23" s="111" t="str">
        <f ca="1"/>
        <v/>
      </c>
      <c r="H23" s="126" t="str">
        <f ca="1"/>
        <v/>
      </c>
      <c r="I23" s="111" t="str">
        <f ca="1"/>
        <v/>
      </c>
      <c r="J23" s="111" t="str">
        <f ca="1"/>
        <v/>
      </c>
      <c r="K23" s="117" t="str">
        <f ca="1"/>
        <v/>
      </c>
      <c r="L23" s="110"/>
      <c r="M23" s="116" t="str">
        <f ca="1"/>
        <v>25/09/2021</v>
      </c>
      <c r="N23" s="111" t="str">
        <f ca="1"/>
        <v>9211263D</v>
      </c>
      <c r="O23" s="126">
        <f ca="1"/>
        <v>1300</v>
      </c>
      <c r="P23" s="111" t="str">
        <f ca="1"/>
        <v>20.2.12</v>
      </c>
      <c r="Q23" s="111" t="str">
        <f ca="1"/>
        <v>Kosten SjaarschBBQ S Dollé</v>
      </c>
      <c r="R23" s="117">
        <f ca="1"/>
        <v>9.4599999999999991</v>
      </c>
      <c r="S23" s="110"/>
    </row>
    <row r="24" spans="1:19" ht="14.25" customHeight="1" x14ac:dyDescent="0.25">
      <c r="A24" s="109"/>
      <c r="B24" s="109"/>
      <c r="C24" s="109"/>
      <c r="D24" s="109"/>
      <c r="E24" s="110"/>
      <c r="F24" s="116" t="str">
        <f ca="1"/>
        <v/>
      </c>
      <c r="G24" s="111" t="str">
        <f ca="1"/>
        <v/>
      </c>
      <c r="H24" s="126" t="str">
        <f ca="1"/>
        <v/>
      </c>
      <c r="I24" s="111" t="str">
        <f ca="1"/>
        <v/>
      </c>
      <c r="J24" s="111" t="str">
        <f ca="1"/>
        <v/>
      </c>
      <c r="K24" s="117" t="str">
        <f ca="1"/>
        <v/>
      </c>
      <c r="L24" s="110"/>
      <c r="M24" s="116" t="str">
        <f ca="1"/>
        <v>25/09/2021</v>
      </c>
      <c r="N24" s="111" t="str">
        <f ca="1"/>
        <v>9211284D</v>
      </c>
      <c r="O24" s="126">
        <f ca="1"/>
        <v>1300</v>
      </c>
      <c r="P24" s="111" t="str">
        <f ca="1"/>
        <v>20.2.12</v>
      </c>
      <c r="Q24" s="111" t="str">
        <f ca="1"/>
        <v>Kosten SjaarschBBQ S Wink</v>
      </c>
      <c r="R24" s="117">
        <f ca="1"/>
        <v>9.4599999999999991</v>
      </c>
      <c r="S24" s="110"/>
    </row>
    <row r="25" spans="1:19" ht="14.25" customHeight="1" x14ac:dyDescent="0.25">
      <c r="A25" s="109"/>
      <c r="B25" s="109"/>
      <c r="C25" s="109"/>
      <c r="D25" s="109"/>
      <c r="E25" s="110"/>
      <c r="F25" s="116" t="str">
        <f ca="1"/>
        <v/>
      </c>
      <c r="G25" s="111" t="str">
        <f ca="1"/>
        <v/>
      </c>
      <c r="H25" s="126" t="str">
        <f ca="1"/>
        <v/>
      </c>
      <c r="I25" s="111" t="str">
        <f ca="1"/>
        <v/>
      </c>
      <c r="J25" s="111" t="str">
        <f ca="1"/>
        <v/>
      </c>
      <c r="K25" s="117" t="str">
        <f ca="1"/>
        <v/>
      </c>
      <c r="L25" s="110"/>
      <c r="M25" s="116" t="str">
        <f ca="1"/>
        <v>25/09/2021</v>
      </c>
      <c r="N25" s="111" t="str">
        <f ca="1"/>
        <v>9211270D</v>
      </c>
      <c r="O25" s="126">
        <f ca="1"/>
        <v>1300</v>
      </c>
      <c r="P25" s="111" t="str">
        <f ca="1"/>
        <v>20.2.12</v>
      </c>
      <c r="Q25" s="111" t="str">
        <f ca="1"/>
        <v>Kosten SjaarschBBQ B Bosch</v>
      </c>
      <c r="R25" s="117">
        <f ca="1"/>
        <v>9.4599999999999991</v>
      </c>
      <c r="S25" s="110"/>
    </row>
    <row r="26" spans="1:19" ht="14.25" customHeight="1" x14ac:dyDescent="0.25">
      <c r="A26" s="109"/>
      <c r="B26" s="109"/>
      <c r="C26" s="109"/>
      <c r="D26" s="109"/>
      <c r="E26" s="110"/>
      <c r="F26" s="116" t="str">
        <f ca="1"/>
        <v/>
      </c>
      <c r="G26" s="111" t="str">
        <f ca="1"/>
        <v/>
      </c>
      <c r="H26" s="126" t="str">
        <f ca="1"/>
        <v/>
      </c>
      <c r="I26" s="111" t="str">
        <f ca="1"/>
        <v/>
      </c>
      <c r="J26" s="111" t="str">
        <f ca="1"/>
        <v/>
      </c>
      <c r="K26" s="117" t="str">
        <f ca="1"/>
        <v/>
      </c>
      <c r="L26" s="110"/>
      <c r="M26" s="116" t="str">
        <f ca="1"/>
        <v>25/09/2021</v>
      </c>
      <c r="N26" s="111" t="str">
        <f ca="1"/>
        <v>9211269D</v>
      </c>
      <c r="O26" s="126">
        <f ca="1"/>
        <v>1300</v>
      </c>
      <c r="P26" s="111" t="str">
        <f ca="1"/>
        <v>20.2.12</v>
      </c>
      <c r="Q26" s="111" t="str">
        <f ca="1"/>
        <v>Kosten SjaarschBBQ T Osinga</v>
      </c>
      <c r="R26" s="117">
        <f ca="1"/>
        <v>9.4599999999999991</v>
      </c>
      <c r="S26" s="110"/>
    </row>
    <row r="27" spans="1:19" ht="14.25" customHeight="1" x14ac:dyDescent="0.25">
      <c r="A27" s="109"/>
      <c r="B27" s="109"/>
      <c r="C27" s="109"/>
      <c r="D27" s="109"/>
      <c r="E27" s="110"/>
      <c r="F27" s="116" t="str">
        <f ca="1"/>
        <v/>
      </c>
      <c r="G27" s="111" t="str">
        <f ca="1"/>
        <v/>
      </c>
      <c r="H27" s="126" t="str">
        <f ca="1"/>
        <v/>
      </c>
      <c r="I27" s="111" t="str">
        <f ca="1"/>
        <v/>
      </c>
      <c r="J27" s="111" t="str">
        <f ca="1"/>
        <v/>
      </c>
      <c r="K27" s="117" t="str">
        <f ca="1"/>
        <v/>
      </c>
      <c r="L27" s="110"/>
      <c r="M27" s="116" t="str">
        <f ca="1"/>
        <v>25/09/2021</v>
      </c>
      <c r="N27" s="111" t="str">
        <f ca="1"/>
        <v>9211261D</v>
      </c>
      <c r="O27" s="126">
        <f ca="1"/>
        <v>1300</v>
      </c>
      <c r="P27" s="111" t="str">
        <f ca="1"/>
        <v>20.2.12</v>
      </c>
      <c r="Q27" s="111" t="str">
        <f ca="1"/>
        <v>Kosten SjaarschBBQ J den Dekker</v>
      </c>
      <c r="R27" s="117">
        <f ca="1"/>
        <v>9.4599999999999991</v>
      </c>
      <c r="S27" s="110"/>
    </row>
    <row r="28" spans="1:19" ht="14.25" customHeight="1" x14ac:dyDescent="0.25">
      <c r="A28" s="109"/>
      <c r="B28" s="109"/>
      <c r="C28" s="109"/>
      <c r="D28" s="109"/>
      <c r="E28" s="110"/>
      <c r="F28" s="116" t="str">
        <f ca="1"/>
        <v/>
      </c>
      <c r="G28" s="111" t="str">
        <f ca="1"/>
        <v/>
      </c>
      <c r="H28" s="126" t="str">
        <f ca="1"/>
        <v/>
      </c>
      <c r="I28" s="111" t="str">
        <f ca="1"/>
        <v/>
      </c>
      <c r="J28" s="111" t="str">
        <f ca="1"/>
        <v/>
      </c>
      <c r="K28" s="117" t="str">
        <f ca="1"/>
        <v/>
      </c>
      <c r="L28" s="110"/>
      <c r="M28" s="116" t="str">
        <f ca="1"/>
        <v>25/09/2021</v>
      </c>
      <c r="N28" s="111" t="str">
        <f ca="1"/>
        <v>9181131D</v>
      </c>
      <c r="O28" s="126">
        <f ca="1"/>
        <v>1300</v>
      </c>
      <c r="P28" s="111" t="str">
        <f ca="1"/>
        <v>20.2.12</v>
      </c>
      <c r="Q28" s="111" t="str">
        <f ca="1"/>
        <v>Kosten SjaarschBBQ J Huijbregts</v>
      </c>
      <c r="R28" s="117">
        <f ca="1"/>
        <v>9.4599999999999991</v>
      </c>
      <c r="S28" s="110"/>
    </row>
    <row r="29" spans="1:19" ht="14.25" customHeight="1" x14ac:dyDescent="0.25">
      <c r="A29" s="109"/>
      <c r="B29" s="109"/>
      <c r="C29" s="109"/>
      <c r="D29" s="109"/>
      <c r="E29" s="110"/>
      <c r="F29" s="116" t="str">
        <f ca="1"/>
        <v/>
      </c>
      <c r="G29" s="111" t="str">
        <f ca="1"/>
        <v/>
      </c>
      <c r="H29" s="126" t="str">
        <f ca="1"/>
        <v/>
      </c>
      <c r="I29" s="111" t="str">
        <f ca="1"/>
        <v/>
      </c>
      <c r="J29" s="111" t="str">
        <f ca="1"/>
        <v/>
      </c>
      <c r="K29" s="117" t="str">
        <f ca="1"/>
        <v/>
      </c>
      <c r="L29" s="110"/>
      <c r="M29" s="116" t="str">
        <f ca="1"/>
        <v>25/09/2021</v>
      </c>
      <c r="N29" s="111" t="str">
        <f ca="1"/>
        <v>9211256D</v>
      </c>
      <c r="O29" s="126">
        <f ca="1"/>
        <v>1300</v>
      </c>
      <c r="P29" s="111" t="str">
        <f ca="1"/>
        <v>20.2.12</v>
      </c>
      <c r="Q29" s="111" t="str">
        <f ca="1"/>
        <v>Kosten SjaarschBBQ E de Boer</v>
      </c>
      <c r="R29" s="117">
        <f ca="1"/>
        <v>9.4599999999999991</v>
      </c>
      <c r="S29" s="110"/>
    </row>
    <row r="30" spans="1:19" ht="14.25" customHeight="1" x14ac:dyDescent="0.25">
      <c r="A30" s="109"/>
      <c r="B30" s="109"/>
      <c r="C30" s="109"/>
      <c r="D30" s="109"/>
      <c r="E30" s="110"/>
      <c r="F30" s="116" t="str">
        <f ca="1"/>
        <v/>
      </c>
      <c r="G30" s="111" t="str">
        <f ca="1"/>
        <v/>
      </c>
      <c r="H30" s="126" t="str">
        <f ca="1"/>
        <v/>
      </c>
      <c r="I30" s="111" t="str">
        <f ca="1"/>
        <v/>
      </c>
      <c r="J30" s="111" t="str">
        <f ca="1"/>
        <v/>
      </c>
      <c r="K30" s="117" t="str">
        <f ca="1"/>
        <v/>
      </c>
      <c r="L30" s="110"/>
      <c r="M30" s="116" t="str">
        <f ca="1"/>
        <v>25/09/2021</v>
      </c>
      <c r="N30" s="111" t="str">
        <f ca="1"/>
        <v>9211251D</v>
      </c>
      <c r="O30" s="126">
        <f ca="1"/>
        <v>1300</v>
      </c>
      <c r="P30" s="111" t="str">
        <f ca="1"/>
        <v>20.2.12</v>
      </c>
      <c r="Q30" s="111" t="str">
        <f ca="1"/>
        <v>Kosten SjaarschBBQ E Meulenbeld</v>
      </c>
      <c r="R30" s="117">
        <f ca="1"/>
        <v>9.4599999999999991</v>
      </c>
      <c r="S30" s="110"/>
    </row>
    <row r="31" spans="1:19" ht="14.25" customHeight="1" x14ac:dyDescent="0.25">
      <c r="A31" s="109"/>
      <c r="B31" s="109"/>
      <c r="C31" s="109"/>
      <c r="D31" s="109"/>
      <c r="E31" s="110"/>
      <c r="F31" s="116" t="str">
        <f ca="1"/>
        <v/>
      </c>
      <c r="G31" s="111" t="str">
        <f ca="1"/>
        <v/>
      </c>
      <c r="H31" s="126" t="str">
        <f ca="1"/>
        <v/>
      </c>
      <c r="I31" s="111" t="str">
        <f ca="1"/>
        <v/>
      </c>
      <c r="J31" s="111" t="str">
        <f ca="1"/>
        <v/>
      </c>
      <c r="K31" s="117" t="str">
        <f ca="1"/>
        <v/>
      </c>
      <c r="L31" s="110"/>
      <c r="M31" s="116" t="str">
        <f ca="1"/>
        <v>25/09/2021</v>
      </c>
      <c r="N31" s="111" t="str">
        <f ca="1"/>
        <v>9211283D</v>
      </c>
      <c r="O31" s="126">
        <f ca="1"/>
        <v>1300</v>
      </c>
      <c r="P31" s="111" t="str">
        <f ca="1"/>
        <v>20.2.12</v>
      </c>
      <c r="Q31" s="111" t="str">
        <f ca="1"/>
        <v>Kosten SjaarschBBQ R Geijer</v>
      </c>
      <c r="R31" s="117">
        <f ca="1"/>
        <v>9.4599999999999991</v>
      </c>
      <c r="S31" s="110"/>
    </row>
    <row r="32" spans="1:19" ht="14.25" customHeight="1" x14ac:dyDescent="0.25">
      <c r="A32" s="109"/>
      <c r="B32" s="109"/>
      <c r="C32" s="109"/>
      <c r="D32" s="109"/>
      <c r="E32" s="110"/>
      <c r="F32" s="116" t="str">
        <f ca="1"/>
        <v/>
      </c>
      <c r="G32" s="111" t="str">
        <f ca="1"/>
        <v/>
      </c>
      <c r="H32" s="126" t="str">
        <f ca="1"/>
        <v/>
      </c>
      <c r="I32" s="111" t="str">
        <f ca="1"/>
        <v/>
      </c>
      <c r="J32" s="111" t="str">
        <f ca="1"/>
        <v/>
      </c>
      <c r="K32" s="117" t="str">
        <f ca="1"/>
        <v/>
      </c>
      <c r="L32" s="110"/>
      <c r="M32" s="116" t="str">
        <f ca="1"/>
        <v>25/09/2021</v>
      </c>
      <c r="N32" s="111" t="str">
        <f ca="1"/>
        <v>9161188D</v>
      </c>
      <c r="O32" s="126">
        <f ca="1"/>
        <v>1300</v>
      </c>
      <c r="P32" s="111" t="str">
        <f ca="1"/>
        <v>20.2.12</v>
      </c>
      <c r="Q32" s="111" t="str">
        <f ca="1"/>
        <v>Kosten SjaarschBBQ T van Leeuwen</v>
      </c>
      <c r="R32" s="117">
        <f ca="1"/>
        <v>9.4599999999999991</v>
      </c>
      <c r="S32" s="110"/>
    </row>
    <row r="33" spans="1:19" ht="14.25" customHeight="1" x14ac:dyDescent="0.25">
      <c r="A33" s="109"/>
      <c r="B33" s="109"/>
      <c r="C33" s="109"/>
      <c r="D33" s="109"/>
      <c r="E33" s="110"/>
      <c r="F33" s="116" t="str">
        <f ca="1"/>
        <v/>
      </c>
      <c r="G33" s="111" t="str">
        <f ca="1"/>
        <v/>
      </c>
      <c r="H33" s="126" t="str">
        <f ca="1"/>
        <v/>
      </c>
      <c r="I33" s="111" t="str">
        <f ca="1"/>
        <v/>
      </c>
      <c r="J33" s="111" t="str">
        <f ca="1"/>
        <v/>
      </c>
      <c r="K33" s="117" t="str">
        <f ca="1"/>
        <v/>
      </c>
      <c r="L33" s="110"/>
      <c r="M33" s="116" t="str">
        <f ca="1"/>
        <v>25/09/2021</v>
      </c>
      <c r="N33" s="111" t="str">
        <f ca="1"/>
        <v>9181132D</v>
      </c>
      <c r="O33" s="126">
        <f ca="1"/>
        <v>1300</v>
      </c>
      <c r="P33" s="111" t="str">
        <f ca="1"/>
        <v>20.2.12</v>
      </c>
      <c r="Q33" s="111" t="str">
        <f ca="1"/>
        <v>Kosten SjaarschBBQ J de Ruiter</v>
      </c>
      <c r="R33" s="117">
        <f ca="1"/>
        <v>9.4599999999999991</v>
      </c>
      <c r="S33" s="110"/>
    </row>
    <row r="34" spans="1:19" ht="14.25" customHeight="1" x14ac:dyDescent="0.25">
      <c r="A34" s="109"/>
      <c r="B34" s="109"/>
      <c r="C34" s="109"/>
      <c r="D34" s="109"/>
      <c r="E34" s="110"/>
      <c r="F34" s="116" t="str">
        <f ca="1"/>
        <v/>
      </c>
      <c r="G34" s="111" t="str">
        <f ca="1"/>
        <v/>
      </c>
      <c r="H34" s="126" t="str">
        <f ca="1"/>
        <v/>
      </c>
      <c r="I34" s="111" t="str">
        <f ca="1"/>
        <v/>
      </c>
      <c r="J34" s="111" t="str">
        <f ca="1"/>
        <v/>
      </c>
      <c r="K34" s="117" t="str">
        <f ca="1"/>
        <v/>
      </c>
      <c r="L34" s="110"/>
      <c r="M34" s="116" t="str">
        <f ca="1"/>
        <v/>
      </c>
      <c r="N34" s="111" t="str">
        <f ca="1"/>
        <v/>
      </c>
      <c r="O34" s="126" t="str">
        <f ca="1"/>
        <v/>
      </c>
      <c r="P34" s="111" t="str">
        <f ca="1"/>
        <v/>
      </c>
      <c r="Q34" s="111" t="str">
        <f ca="1"/>
        <v/>
      </c>
      <c r="R34" s="117" t="str">
        <f ca="1"/>
        <v/>
      </c>
      <c r="S34" s="110"/>
    </row>
    <row r="35" spans="1:19" ht="14.25" customHeight="1" x14ac:dyDescent="0.25">
      <c r="A35" s="109"/>
      <c r="B35" s="109"/>
      <c r="C35" s="109"/>
      <c r="D35" s="109"/>
      <c r="E35" s="110"/>
      <c r="F35" s="116" t="str">
        <f ca="1"/>
        <v/>
      </c>
      <c r="G35" s="111" t="str">
        <f ca="1"/>
        <v/>
      </c>
      <c r="H35" s="126" t="str">
        <f ca="1"/>
        <v/>
      </c>
      <c r="I35" s="111" t="str">
        <f ca="1"/>
        <v/>
      </c>
      <c r="J35" s="111" t="str">
        <f ca="1"/>
        <v/>
      </c>
      <c r="K35" s="117" t="str">
        <f ca="1"/>
        <v/>
      </c>
      <c r="L35" s="110"/>
      <c r="M35" s="116" t="str">
        <f ca="1"/>
        <v/>
      </c>
      <c r="N35" s="111" t="str">
        <f ca="1"/>
        <v/>
      </c>
      <c r="O35" s="126" t="str">
        <f ca="1"/>
        <v/>
      </c>
      <c r="P35" s="111" t="str">
        <f ca="1"/>
        <v/>
      </c>
      <c r="Q35" s="111" t="str">
        <f ca="1"/>
        <v/>
      </c>
      <c r="R35" s="117" t="str">
        <f ca="1"/>
        <v/>
      </c>
      <c r="S35" s="110"/>
    </row>
    <row r="36" spans="1:19" ht="14.25" customHeight="1" x14ac:dyDescent="0.25">
      <c r="A36" s="109"/>
      <c r="B36" s="109"/>
      <c r="C36" s="109"/>
      <c r="D36" s="109"/>
      <c r="E36" s="110"/>
      <c r="F36" s="116" t="str">
        <f ca="1"/>
        <v/>
      </c>
      <c r="G36" s="111" t="str">
        <f ca="1"/>
        <v/>
      </c>
      <c r="H36" s="126" t="str">
        <f ca="1"/>
        <v/>
      </c>
      <c r="I36" s="111" t="str">
        <f ca="1"/>
        <v/>
      </c>
      <c r="J36" s="111" t="str">
        <f ca="1"/>
        <v/>
      </c>
      <c r="K36" s="117" t="str">
        <f ca="1"/>
        <v/>
      </c>
      <c r="L36" s="110"/>
      <c r="M36" s="116" t="str">
        <f ca="1"/>
        <v/>
      </c>
      <c r="N36" s="111" t="str">
        <f ca="1"/>
        <v/>
      </c>
      <c r="O36" s="126" t="str">
        <f ca="1"/>
        <v/>
      </c>
      <c r="P36" s="111" t="str">
        <f ca="1"/>
        <v/>
      </c>
      <c r="Q36" s="111" t="str">
        <f ca="1"/>
        <v/>
      </c>
      <c r="R36" s="117" t="str">
        <f ca="1"/>
        <v/>
      </c>
      <c r="S36" s="110"/>
    </row>
    <row r="37" spans="1:19" ht="14.25" customHeight="1" x14ac:dyDescent="0.25">
      <c r="A37" s="109"/>
      <c r="B37" s="109"/>
      <c r="C37" s="109"/>
      <c r="D37" s="109"/>
      <c r="E37" s="110"/>
      <c r="F37" s="116" t="str">
        <f ca="1"/>
        <v/>
      </c>
      <c r="G37" s="111" t="str">
        <f ca="1"/>
        <v/>
      </c>
      <c r="H37" s="126" t="str">
        <f ca="1"/>
        <v/>
      </c>
      <c r="I37" s="111" t="str">
        <f ca="1"/>
        <v/>
      </c>
      <c r="J37" s="111" t="str">
        <f ca="1"/>
        <v/>
      </c>
      <c r="K37" s="117" t="str">
        <f ca="1"/>
        <v/>
      </c>
      <c r="L37" s="110"/>
      <c r="M37" s="116" t="str">
        <f ca="1"/>
        <v/>
      </c>
      <c r="N37" s="111" t="str">
        <f ca="1"/>
        <v/>
      </c>
      <c r="O37" s="126" t="str">
        <f ca="1"/>
        <v/>
      </c>
      <c r="P37" s="111" t="str">
        <f ca="1"/>
        <v/>
      </c>
      <c r="Q37" s="111" t="str">
        <f ca="1"/>
        <v/>
      </c>
      <c r="R37" s="117" t="str">
        <f ca="1"/>
        <v/>
      </c>
      <c r="S37" s="110"/>
    </row>
    <row r="38" spans="1:19" ht="14.25" customHeight="1" x14ac:dyDescent="0.25">
      <c r="A38" s="109"/>
      <c r="B38" s="109"/>
      <c r="C38" s="109"/>
      <c r="D38" s="109"/>
      <c r="E38" s="110"/>
      <c r="F38" s="116" t="str">
        <f ca="1"/>
        <v/>
      </c>
      <c r="G38" s="111" t="str">
        <f ca="1"/>
        <v/>
      </c>
      <c r="H38" s="126" t="str">
        <f ca="1"/>
        <v/>
      </c>
      <c r="I38" s="111" t="str">
        <f ca="1"/>
        <v/>
      </c>
      <c r="J38" s="111" t="str">
        <f ca="1"/>
        <v/>
      </c>
      <c r="K38" s="117" t="str">
        <f ca="1"/>
        <v/>
      </c>
      <c r="L38" s="110"/>
      <c r="M38" s="116" t="str">
        <f ca="1"/>
        <v/>
      </c>
      <c r="N38" s="111" t="str">
        <f ca="1"/>
        <v/>
      </c>
      <c r="O38" s="126" t="str">
        <f ca="1"/>
        <v/>
      </c>
      <c r="P38" s="111" t="str">
        <f ca="1"/>
        <v/>
      </c>
      <c r="Q38" s="111" t="str">
        <f ca="1"/>
        <v/>
      </c>
      <c r="R38" s="117" t="str">
        <f ca="1"/>
        <v/>
      </c>
      <c r="S38" s="110"/>
    </row>
    <row r="39" spans="1:19" ht="14.25" customHeight="1" x14ac:dyDescent="0.25">
      <c r="A39" s="109"/>
      <c r="B39" s="109"/>
      <c r="C39" s="109"/>
      <c r="D39" s="109"/>
      <c r="E39" s="110"/>
      <c r="F39" s="116" t="str">
        <f ca="1"/>
        <v/>
      </c>
      <c r="G39" s="111" t="str">
        <f ca="1"/>
        <v/>
      </c>
      <c r="H39" s="126" t="str">
        <f ca="1"/>
        <v/>
      </c>
      <c r="I39" s="111" t="str">
        <f ca="1"/>
        <v/>
      </c>
      <c r="J39" s="111" t="str">
        <f ca="1"/>
        <v/>
      </c>
      <c r="K39" s="117" t="str">
        <f ca="1"/>
        <v/>
      </c>
      <c r="L39" s="110"/>
      <c r="M39" s="116" t="str">
        <f ca="1"/>
        <v/>
      </c>
      <c r="N39" s="111" t="str">
        <f ca="1"/>
        <v/>
      </c>
      <c r="O39" s="126" t="str">
        <f ca="1"/>
        <v/>
      </c>
      <c r="P39" s="111" t="str">
        <f ca="1"/>
        <v/>
      </c>
      <c r="Q39" s="111" t="str">
        <f ca="1"/>
        <v/>
      </c>
      <c r="R39" s="117" t="str">
        <f ca="1"/>
        <v/>
      </c>
      <c r="S39" s="110"/>
    </row>
    <row r="40" spans="1:19" ht="14.25" customHeight="1" x14ac:dyDescent="0.25">
      <c r="A40" s="109"/>
      <c r="B40" s="109"/>
      <c r="C40" s="109"/>
      <c r="D40" s="109"/>
      <c r="E40" s="110"/>
      <c r="F40" s="116" t="str">
        <f ca="1"/>
        <v/>
      </c>
      <c r="G40" s="111" t="str">
        <f ca="1"/>
        <v/>
      </c>
      <c r="H40" s="126" t="str">
        <f ca="1"/>
        <v/>
      </c>
      <c r="I40" s="111" t="str">
        <f ca="1"/>
        <v/>
      </c>
      <c r="J40" s="111" t="str">
        <f ca="1"/>
        <v/>
      </c>
      <c r="K40" s="117" t="str">
        <f ca="1"/>
        <v/>
      </c>
      <c r="L40" s="110"/>
      <c r="M40" s="116" t="str">
        <f ca="1"/>
        <v/>
      </c>
      <c r="N40" s="111" t="str">
        <f ca="1"/>
        <v/>
      </c>
      <c r="O40" s="126" t="str">
        <f ca="1"/>
        <v/>
      </c>
      <c r="P40" s="111" t="str">
        <f ca="1"/>
        <v/>
      </c>
      <c r="Q40" s="111" t="str">
        <f ca="1"/>
        <v/>
      </c>
      <c r="R40" s="117" t="str">
        <f ca="1"/>
        <v/>
      </c>
      <c r="S40" s="110"/>
    </row>
    <row r="41" spans="1:19" ht="14.25" customHeight="1" x14ac:dyDescent="0.25">
      <c r="A41" s="109"/>
      <c r="B41" s="109"/>
      <c r="C41" s="109"/>
      <c r="D41" s="109"/>
      <c r="E41" s="110"/>
      <c r="F41" s="116" t="str">
        <f ca="1"/>
        <v/>
      </c>
      <c r="G41" s="111" t="str">
        <f ca="1"/>
        <v/>
      </c>
      <c r="H41" s="126" t="str">
        <f ca="1"/>
        <v/>
      </c>
      <c r="I41" s="111" t="str">
        <f ca="1"/>
        <v/>
      </c>
      <c r="J41" s="111" t="str">
        <f ca="1"/>
        <v/>
      </c>
      <c r="K41" s="117" t="str">
        <f ca="1"/>
        <v/>
      </c>
      <c r="L41" s="110"/>
      <c r="M41" s="116" t="str">
        <f ca="1"/>
        <v/>
      </c>
      <c r="N41" s="111" t="str">
        <f ca="1"/>
        <v/>
      </c>
      <c r="O41" s="126" t="str">
        <f ca="1"/>
        <v/>
      </c>
      <c r="P41" s="111" t="str">
        <f ca="1"/>
        <v/>
      </c>
      <c r="Q41" s="111" t="str">
        <f ca="1"/>
        <v/>
      </c>
      <c r="R41" s="117" t="str">
        <f ca="1"/>
        <v/>
      </c>
      <c r="S41" s="110"/>
    </row>
    <row r="42" spans="1:19" ht="14.25" customHeight="1" x14ac:dyDescent="0.25">
      <c r="A42" s="109"/>
      <c r="B42" s="109"/>
      <c r="C42" s="109"/>
      <c r="D42" s="109"/>
      <c r="E42" s="110"/>
      <c r="F42" s="116" t="str">
        <f ca="1"/>
        <v/>
      </c>
      <c r="G42" s="111" t="str">
        <f ca="1"/>
        <v/>
      </c>
      <c r="H42" s="126" t="str">
        <f ca="1"/>
        <v/>
      </c>
      <c r="I42" s="111" t="str">
        <f ca="1"/>
        <v/>
      </c>
      <c r="J42" s="111" t="str">
        <f ca="1"/>
        <v/>
      </c>
      <c r="K42" s="117" t="str">
        <f ca="1"/>
        <v/>
      </c>
      <c r="L42" s="110"/>
      <c r="M42" s="116" t="str">
        <f ca="1"/>
        <v/>
      </c>
      <c r="N42" s="111" t="str">
        <f ca="1"/>
        <v/>
      </c>
      <c r="O42" s="126" t="str">
        <f ca="1"/>
        <v/>
      </c>
      <c r="P42" s="111" t="str">
        <f ca="1"/>
        <v/>
      </c>
      <c r="Q42" s="111" t="str">
        <f ca="1"/>
        <v/>
      </c>
      <c r="R42" s="117" t="str">
        <f ca="1"/>
        <v/>
      </c>
      <c r="S42" s="110"/>
    </row>
    <row r="43" spans="1:19" ht="14.25" customHeight="1" x14ac:dyDescent="0.25">
      <c r="A43" s="109"/>
      <c r="B43" s="109"/>
      <c r="C43" s="109"/>
      <c r="D43" s="109"/>
      <c r="E43" s="110"/>
      <c r="F43" s="116" t="str">
        <f ca="1"/>
        <v/>
      </c>
      <c r="G43" s="111" t="str">
        <f ca="1"/>
        <v/>
      </c>
      <c r="H43" s="126" t="str">
        <f ca="1"/>
        <v/>
      </c>
      <c r="I43" s="111" t="str">
        <f ca="1"/>
        <v/>
      </c>
      <c r="J43" s="111" t="str">
        <f ca="1"/>
        <v/>
      </c>
      <c r="K43" s="117" t="str">
        <f ca="1"/>
        <v/>
      </c>
      <c r="L43" s="110"/>
      <c r="M43" s="116" t="str">
        <f ca="1"/>
        <v/>
      </c>
      <c r="N43" s="111" t="str">
        <f ca="1"/>
        <v/>
      </c>
      <c r="O43" s="126" t="str">
        <f ca="1"/>
        <v/>
      </c>
      <c r="P43" s="111" t="str">
        <f ca="1"/>
        <v/>
      </c>
      <c r="Q43" s="111" t="str">
        <f ca="1"/>
        <v/>
      </c>
      <c r="R43" s="117" t="str">
        <f ca="1"/>
        <v/>
      </c>
      <c r="S43" s="110"/>
    </row>
    <row r="44" spans="1:19" ht="14.25" customHeight="1" x14ac:dyDescent="0.25">
      <c r="A44" s="109"/>
      <c r="B44" s="109"/>
      <c r="C44" s="109"/>
      <c r="D44" s="109"/>
      <c r="E44" s="110"/>
      <c r="F44" s="116" t="str">
        <f ca="1"/>
        <v/>
      </c>
      <c r="G44" s="111" t="str">
        <f ca="1"/>
        <v/>
      </c>
      <c r="H44" s="126" t="str">
        <f ca="1"/>
        <v/>
      </c>
      <c r="I44" s="111" t="str">
        <f ca="1"/>
        <v/>
      </c>
      <c r="J44" s="111" t="str">
        <f ca="1"/>
        <v/>
      </c>
      <c r="K44" s="117" t="str">
        <f ca="1"/>
        <v/>
      </c>
      <c r="L44" s="110"/>
      <c r="M44" s="116" t="str">
        <f ca="1"/>
        <v/>
      </c>
      <c r="N44" s="111" t="str">
        <f ca="1"/>
        <v/>
      </c>
      <c r="O44" s="126" t="str">
        <f ca="1"/>
        <v/>
      </c>
      <c r="P44" s="111" t="str">
        <f ca="1"/>
        <v/>
      </c>
      <c r="Q44" s="111" t="str">
        <f ca="1"/>
        <v/>
      </c>
      <c r="R44" s="117" t="str">
        <f ca="1"/>
        <v/>
      </c>
      <c r="S44" s="110"/>
    </row>
    <row r="45" spans="1:19" ht="14.25" customHeight="1" x14ac:dyDescent="0.25">
      <c r="A45" s="109"/>
      <c r="B45" s="109"/>
      <c r="C45" s="109"/>
      <c r="D45" s="109"/>
      <c r="E45" s="110"/>
      <c r="F45" s="116" t="str">
        <f ca="1"/>
        <v/>
      </c>
      <c r="G45" s="111" t="str">
        <f ca="1"/>
        <v/>
      </c>
      <c r="H45" s="126" t="str">
        <f ca="1"/>
        <v/>
      </c>
      <c r="I45" s="111" t="str">
        <f ca="1"/>
        <v/>
      </c>
      <c r="J45" s="111" t="str">
        <f ca="1"/>
        <v/>
      </c>
      <c r="K45" s="117" t="str">
        <f ca="1"/>
        <v/>
      </c>
      <c r="L45" s="110"/>
      <c r="M45" s="116" t="str">
        <f ca="1"/>
        <v/>
      </c>
      <c r="N45" s="111" t="str">
        <f ca="1"/>
        <v/>
      </c>
      <c r="O45" s="126" t="str">
        <f ca="1"/>
        <v/>
      </c>
      <c r="P45" s="111" t="str">
        <f ca="1"/>
        <v/>
      </c>
      <c r="Q45" s="111" t="str">
        <f ca="1"/>
        <v/>
      </c>
      <c r="R45" s="117" t="str">
        <f ca="1"/>
        <v/>
      </c>
      <c r="S45" s="110"/>
    </row>
    <row r="46" spans="1:19" ht="14.25" customHeight="1" x14ac:dyDescent="0.25">
      <c r="A46" s="109"/>
      <c r="B46" s="109"/>
      <c r="C46" s="109"/>
      <c r="D46" s="109"/>
      <c r="E46" s="110"/>
      <c r="F46" s="116" t="str">
        <f ca="1"/>
        <v/>
      </c>
      <c r="G46" s="111" t="str">
        <f ca="1"/>
        <v/>
      </c>
      <c r="H46" s="126" t="str">
        <f ca="1"/>
        <v/>
      </c>
      <c r="I46" s="111" t="str">
        <f ca="1"/>
        <v/>
      </c>
      <c r="J46" s="111" t="str">
        <f ca="1"/>
        <v/>
      </c>
      <c r="K46" s="117" t="str">
        <f ca="1"/>
        <v/>
      </c>
      <c r="L46" s="110"/>
      <c r="M46" s="116" t="str">
        <f ca="1"/>
        <v/>
      </c>
      <c r="N46" s="111" t="str">
        <f ca="1"/>
        <v/>
      </c>
      <c r="O46" s="126" t="str">
        <f ca="1"/>
        <v/>
      </c>
      <c r="P46" s="111" t="str">
        <f ca="1"/>
        <v/>
      </c>
      <c r="Q46" s="111" t="str">
        <f ca="1"/>
        <v/>
      </c>
      <c r="R46" s="117" t="str">
        <f ca="1"/>
        <v/>
      </c>
      <c r="S46" s="110"/>
    </row>
    <row r="47" spans="1:19" ht="14.25" customHeight="1" x14ac:dyDescent="0.25">
      <c r="A47" s="109"/>
      <c r="B47" s="109"/>
      <c r="C47" s="109"/>
      <c r="D47" s="109"/>
      <c r="E47" s="110"/>
      <c r="F47" s="116" t="str">
        <f ca="1"/>
        <v/>
      </c>
      <c r="G47" s="111" t="str">
        <f ca="1"/>
        <v/>
      </c>
      <c r="H47" s="126" t="str">
        <f ca="1"/>
        <v/>
      </c>
      <c r="I47" s="111" t="str">
        <f ca="1"/>
        <v/>
      </c>
      <c r="J47" s="111" t="str">
        <f ca="1"/>
        <v/>
      </c>
      <c r="K47" s="117" t="str">
        <f ca="1"/>
        <v/>
      </c>
      <c r="L47" s="110"/>
      <c r="M47" s="116" t="str">
        <f ca="1"/>
        <v/>
      </c>
      <c r="N47" s="111" t="str">
        <f ca="1"/>
        <v/>
      </c>
      <c r="O47" s="126" t="str">
        <f ca="1"/>
        <v/>
      </c>
      <c r="P47" s="111" t="str">
        <f ca="1"/>
        <v/>
      </c>
      <c r="Q47" s="111" t="str">
        <f ca="1"/>
        <v/>
      </c>
      <c r="R47" s="117" t="str">
        <f ca="1"/>
        <v/>
      </c>
      <c r="S47" s="110"/>
    </row>
    <row r="48" spans="1:19" ht="14.25" customHeight="1" x14ac:dyDescent="0.25">
      <c r="A48" s="109"/>
      <c r="B48" s="109"/>
      <c r="C48" s="109"/>
      <c r="D48" s="109"/>
      <c r="E48" s="110"/>
      <c r="F48" s="116" t="str">
        <f ca="1"/>
        <v/>
      </c>
      <c r="G48" s="111" t="str">
        <f ca="1"/>
        <v/>
      </c>
      <c r="H48" s="126" t="str">
        <f ca="1"/>
        <v/>
      </c>
      <c r="I48" s="111" t="str">
        <f ca="1"/>
        <v/>
      </c>
      <c r="J48" s="111" t="str">
        <f ca="1"/>
        <v/>
      </c>
      <c r="K48" s="117" t="str">
        <f ca="1"/>
        <v/>
      </c>
      <c r="L48" s="110"/>
      <c r="M48" s="116" t="str">
        <f ca="1"/>
        <v/>
      </c>
      <c r="N48" s="111" t="str">
        <f ca="1"/>
        <v/>
      </c>
      <c r="O48" s="126" t="str">
        <f ca="1"/>
        <v/>
      </c>
      <c r="P48" s="111" t="str">
        <f ca="1"/>
        <v/>
      </c>
      <c r="Q48" s="111" t="str">
        <f ca="1"/>
        <v/>
      </c>
      <c r="R48" s="117" t="str">
        <f ca="1"/>
        <v/>
      </c>
      <c r="S48" s="110"/>
    </row>
    <row r="49" spans="1:19" ht="14.25" customHeight="1" x14ac:dyDescent="0.25">
      <c r="A49" s="109"/>
      <c r="B49" s="109"/>
      <c r="C49" s="109"/>
      <c r="D49" s="109"/>
      <c r="E49" s="110"/>
      <c r="F49" s="116" t="str">
        <f ca="1"/>
        <v/>
      </c>
      <c r="G49" s="111" t="str">
        <f ca="1"/>
        <v/>
      </c>
      <c r="H49" s="126" t="str">
        <f ca="1"/>
        <v/>
      </c>
      <c r="I49" s="111" t="str">
        <f ca="1"/>
        <v/>
      </c>
      <c r="J49" s="111" t="str">
        <f ca="1"/>
        <v/>
      </c>
      <c r="K49" s="117" t="str">
        <f ca="1"/>
        <v/>
      </c>
      <c r="L49" s="110"/>
      <c r="M49" s="116" t="str">
        <f ca="1"/>
        <v/>
      </c>
      <c r="N49" s="111" t="str">
        <f ca="1"/>
        <v/>
      </c>
      <c r="O49" s="126" t="str">
        <f ca="1"/>
        <v/>
      </c>
      <c r="P49" s="111" t="str">
        <f ca="1"/>
        <v/>
      </c>
      <c r="Q49" s="111" t="str">
        <f ca="1"/>
        <v/>
      </c>
      <c r="R49" s="117" t="str">
        <f ca="1"/>
        <v/>
      </c>
      <c r="S49" s="110"/>
    </row>
    <row r="50" spans="1:19" ht="14.25" customHeight="1" x14ac:dyDescent="0.25">
      <c r="A50" s="109"/>
      <c r="B50" s="109"/>
      <c r="C50" s="109"/>
      <c r="D50" s="109"/>
      <c r="E50" s="110"/>
      <c r="F50" s="116" t="str">
        <f ca="1"/>
        <v/>
      </c>
      <c r="G50" s="111" t="str">
        <f ca="1"/>
        <v/>
      </c>
      <c r="H50" s="126" t="str">
        <f ca="1"/>
        <v/>
      </c>
      <c r="I50" s="111" t="str">
        <f ca="1"/>
        <v/>
      </c>
      <c r="J50" s="111" t="str">
        <f ca="1"/>
        <v/>
      </c>
      <c r="K50" s="117" t="str">
        <f ca="1"/>
        <v/>
      </c>
      <c r="L50" s="110"/>
      <c r="M50" s="116" t="str">
        <f ca="1"/>
        <v/>
      </c>
      <c r="N50" s="111" t="str">
        <f ca="1"/>
        <v/>
      </c>
      <c r="O50" s="126" t="str">
        <f ca="1"/>
        <v/>
      </c>
      <c r="P50" s="111" t="str">
        <f ca="1"/>
        <v/>
      </c>
      <c r="Q50" s="111" t="str">
        <f ca="1"/>
        <v/>
      </c>
      <c r="R50" s="117" t="str">
        <f ca="1"/>
        <v/>
      </c>
      <c r="S50" s="110"/>
    </row>
    <row r="51" spans="1:19" ht="14.25" customHeight="1" x14ac:dyDescent="0.25">
      <c r="A51" s="109"/>
      <c r="B51" s="109"/>
      <c r="C51" s="109"/>
      <c r="D51" s="109"/>
      <c r="E51" s="110"/>
      <c r="F51" s="116" t="str">
        <f ca="1"/>
        <v/>
      </c>
      <c r="G51" s="111" t="str">
        <f ca="1"/>
        <v/>
      </c>
      <c r="H51" s="126" t="str">
        <f ca="1"/>
        <v/>
      </c>
      <c r="I51" s="111" t="str">
        <f ca="1"/>
        <v/>
      </c>
      <c r="J51" s="111" t="str">
        <f ca="1"/>
        <v/>
      </c>
      <c r="K51" s="117" t="str">
        <f ca="1"/>
        <v/>
      </c>
      <c r="L51" s="110"/>
      <c r="M51" s="116" t="str">
        <f ca="1"/>
        <v/>
      </c>
      <c r="N51" s="111" t="str">
        <f ca="1"/>
        <v/>
      </c>
      <c r="O51" s="126" t="str">
        <f ca="1"/>
        <v/>
      </c>
      <c r="P51" s="111" t="str">
        <f ca="1"/>
        <v/>
      </c>
      <c r="Q51" s="111" t="str">
        <f ca="1"/>
        <v/>
      </c>
      <c r="R51" s="117" t="str">
        <f ca="1"/>
        <v/>
      </c>
      <c r="S51" s="110"/>
    </row>
    <row r="52" spans="1:19" ht="14.25" customHeight="1" x14ac:dyDescent="0.25">
      <c r="A52" s="109"/>
      <c r="B52" s="109"/>
      <c r="C52" s="109"/>
      <c r="D52" s="109"/>
      <c r="E52" s="110"/>
      <c r="F52" s="116" t="str">
        <f ca="1"/>
        <v/>
      </c>
      <c r="G52" s="111" t="str">
        <f ca="1"/>
        <v/>
      </c>
      <c r="H52" s="126" t="str">
        <f ca="1"/>
        <v/>
      </c>
      <c r="I52" s="111" t="str">
        <f ca="1"/>
        <v/>
      </c>
      <c r="J52" s="111" t="str">
        <f ca="1"/>
        <v/>
      </c>
      <c r="K52" s="117" t="str">
        <f ca="1"/>
        <v/>
      </c>
      <c r="L52" s="110"/>
      <c r="M52" s="116" t="str">
        <f ca="1"/>
        <v/>
      </c>
      <c r="N52" s="111" t="str">
        <f ca="1"/>
        <v/>
      </c>
      <c r="O52" s="126" t="str">
        <f ca="1"/>
        <v/>
      </c>
      <c r="P52" s="111" t="str">
        <f ca="1"/>
        <v/>
      </c>
      <c r="Q52" s="111" t="str">
        <f ca="1"/>
        <v/>
      </c>
      <c r="R52" s="117" t="str">
        <f ca="1"/>
        <v/>
      </c>
      <c r="S52" s="110"/>
    </row>
    <row r="53" spans="1:19" ht="14.25" customHeight="1" x14ac:dyDescent="0.25">
      <c r="A53" s="109"/>
      <c r="B53" s="109"/>
      <c r="C53" s="109"/>
      <c r="D53" s="109"/>
      <c r="E53" s="110"/>
      <c r="F53" s="116" t="str">
        <f ca="1"/>
        <v/>
      </c>
      <c r="G53" s="111" t="str">
        <f ca="1"/>
        <v/>
      </c>
      <c r="H53" s="126" t="str">
        <f ca="1"/>
        <v/>
      </c>
      <c r="I53" s="111" t="str">
        <f ca="1"/>
        <v/>
      </c>
      <c r="J53" s="111" t="str">
        <f ca="1"/>
        <v/>
      </c>
      <c r="K53" s="117" t="str">
        <f ca="1"/>
        <v/>
      </c>
      <c r="L53" s="110"/>
      <c r="M53" s="116" t="str">
        <f ca="1"/>
        <v/>
      </c>
      <c r="N53" s="111" t="str">
        <f ca="1"/>
        <v/>
      </c>
      <c r="O53" s="126" t="str">
        <f ca="1"/>
        <v/>
      </c>
      <c r="P53" s="111" t="str">
        <f ca="1"/>
        <v/>
      </c>
      <c r="Q53" s="111" t="str">
        <f ca="1"/>
        <v/>
      </c>
      <c r="R53" s="117" t="str">
        <f ca="1"/>
        <v/>
      </c>
      <c r="S53" s="110"/>
    </row>
    <row r="54" spans="1:19" ht="14.25" customHeight="1" x14ac:dyDescent="0.25">
      <c r="A54" s="109"/>
      <c r="B54" s="109"/>
      <c r="C54" s="109"/>
      <c r="D54" s="109"/>
      <c r="E54" s="110"/>
      <c r="F54" s="116" t="str">
        <f ca="1"/>
        <v/>
      </c>
      <c r="G54" s="111" t="str">
        <f ca="1"/>
        <v/>
      </c>
      <c r="H54" s="126" t="str">
        <f ca="1"/>
        <v/>
      </c>
      <c r="I54" s="111" t="str">
        <f ca="1"/>
        <v/>
      </c>
      <c r="J54" s="111" t="str">
        <f ca="1"/>
        <v/>
      </c>
      <c r="K54" s="117" t="str">
        <f ca="1"/>
        <v/>
      </c>
      <c r="L54" s="110"/>
      <c r="M54" s="116" t="str">
        <f ca="1"/>
        <v/>
      </c>
      <c r="N54" s="111" t="str">
        <f ca="1"/>
        <v/>
      </c>
      <c r="O54" s="126" t="str">
        <f ca="1"/>
        <v/>
      </c>
      <c r="P54" s="111" t="str">
        <f ca="1"/>
        <v/>
      </c>
      <c r="Q54" s="111" t="str">
        <f ca="1"/>
        <v/>
      </c>
      <c r="R54" s="117" t="str">
        <f ca="1"/>
        <v/>
      </c>
      <c r="S54" s="110"/>
    </row>
    <row r="55" spans="1:19" ht="14.25" customHeight="1" x14ac:dyDescent="0.25">
      <c r="A55" s="109"/>
      <c r="B55" s="109"/>
      <c r="C55" s="109"/>
      <c r="D55" s="109"/>
      <c r="E55" s="110"/>
      <c r="F55" s="116" t="str">
        <f ca="1"/>
        <v/>
      </c>
      <c r="G55" s="111" t="str">
        <f ca="1"/>
        <v/>
      </c>
      <c r="H55" s="126" t="str">
        <f ca="1"/>
        <v/>
      </c>
      <c r="I55" s="111" t="str">
        <f ca="1"/>
        <v/>
      </c>
      <c r="J55" s="111" t="str">
        <f ca="1"/>
        <v/>
      </c>
      <c r="K55" s="117" t="str">
        <f ca="1"/>
        <v/>
      </c>
      <c r="L55" s="110"/>
      <c r="M55" s="116" t="str">
        <f ca="1"/>
        <v/>
      </c>
      <c r="N55" s="111" t="str">
        <f ca="1"/>
        <v/>
      </c>
      <c r="O55" s="126" t="str">
        <f ca="1"/>
        <v/>
      </c>
      <c r="P55" s="111" t="str">
        <f ca="1"/>
        <v/>
      </c>
      <c r="Q55" s="111" t="str">
        <f ca="1"/>
        <v/>
      </c>
      <c r="R55" s="117" t="str">
        <f ca="1"/>
        <v/>
      </c>
      <c r="S55" s="110"/>
    </row>
    <row r="56" spans="1:19" ht="14.25" customHeight="1" x14ac:dyDescent="0.25">
      <c r="A56" s="109"/>
      <c r="B56" s="109"/>
      <c r="C56" s="109"/>
      <c r="D56" s="109"/>
      <c r="E56" s="110"/>
      <c r="F56" s="116" t="str">
        <f ca="1"/>
        <v/>
      </c>
      <c r="G56" s="111" t="str">
        <f ca="1"/>
        <v/>
      </c>
      <c r="H56" s="126" t="str">
        <f ca="1"/>
        <v/>
      </c>
      <c r="I56" s="111" t="str">
        <f ca="1"/>
        <v/>
      </c>
      <c r="J56" s="111" t="str">
        <f ca="1"/>
        <v/>
      </c>
      <c r="K56" s="117" t="str">
        <f ca="1"/>
        <v/>
      </c>
      <c r="L56" s="110"/>
      <c r="M56" s="116" t="str">
        <f ca="1"/>
        <v/>
      </c>
      <c r="N56" s="111" t="str">
        <f ca="1"/>
        <v/>
      </c>
      <c r="O56" s="126" t="str">
        <f ca="1"/>
        <v/>
      </c>
      <c r="P56" s="111" t="str">
        <f ca="1"/>
        <v/>
      </c>
      <c r="Q56" s="111" t="str">
        <f ca="1"/>
        <v/>
      </c>
      <c r="R56" s="117" t="str">
        <f ca="1"/>
        <v/>
      </c>
      <c r="S56" s="110"/>
    </row>
    <row r="57" spans="1:19" ht="14.25" customHeight="1" x14ac:dyDescent="0.25">
      <c r="A57" s="109"/>
      <c r="B57" s="109"/>
      <c r="C57" s="109"/>
      <c r="D57" s="109"/>
      <c r="E57" s="110"/>
      <c r="F57" s="116" t="str">
        <f ca="1"/>
        <v/>
      </c>
      <c r="G57" s="111" t="str">
        <f ca="1"/>
        <v/>
      </c>
      <c r="H57" s="126" t="str">
        <f ca="1"/>
        <v/>
      </c>
      <c r="I57" s="111" t="str">
        <f ca="1"/>
        <v/>
      </c>
      <c r="J57" s="111" t="str">
        <f ca="1"/>
        <v/>
      </c>
      <c r="K57" s="117" t="str">
        <f ca="1"/>
        <v/>
      </c>
      <c r="L57" s="110"/>
      <c r="M57" s="116" t="str">
        <f ca="1"/>
        <v/>
      </c>
      <c r="N57" s="111" t="str">
        <f ca="1"/>
        <v/>
      </c>
      <c r="O57" s="126" t="str">
        <f ca="1"/>
        <v/>
      </c>
      <c r="P57" s="111" t="str">
        <f ca="1"/>
        <v/>
      </c>
      <c r="Q57" s="111" t="str">
        <f ca="1"/>
        <v/>
      </c>
      <c r="R57" s="117" t="str">
        <f ca="1"/>
        <v/>
      </c>
      <c r="S57" s="110"/>
    </row>
    <row r="58" spans="1:19" ht="14.25" customHeight="1" x14ac:dyDescent="0.25">
      <c r="A58" s="109"/>
      <c r="B58" s="109"/>
      <c r="C58" s="109"/>
      <c r="D58" s="109"/>
      <c r="E58" s="110"/>
      <c r="F58" s="116" t="str">
        <f ca="1"/>
        <v/>
      </c>
      <c r="G58" s="111" t="str">
        <f ca="1"/>
        <v/>
      </c>
      <c r="H58" s="126" t="str">
        <f ca="1"/>
        <v/>
      </c>
      <c r="I58" s="111" t="str">
        <f ca="1"/>
        <v/>
      </c>
      <c r="J58" s="111" t="str">
        <f ca="1"/>
        <v/>
      </c>
      <c r="K58" s="117" t="str">
        <f ca="1"/>
        <v/>
      </c>
      <c r="L58" s="110"/>
      <c r="M58" s="116" t="str">
        <f ca="1"/>
        <v/>
      </c>
      <c r="N58" s="111" t="str">
        <f ca="1"/>
        <v/>
      </c>
      <c r="O58" s="126" t="str">
        <f ca="1"/>
        <v/>
      </c>
      <c r="P58" s="111" t="str">
        <f ca="1"/>
        <v/>
      </c>
      <c r="Q58" s="111" t="str">
        <f ca="1"/>
        <v/>
      </c>
      <c r="R58" s="117" t="str">
        <f ca="1"/>
        <v/>
      </c>
      <c r="S58" s="110"/>
    </row>
    <row r="59" spans="1:19" ht="14.25" customHeight="1" x14ac:dyDescent="0.25">
      <c r="A59" s="109"/>
      <c r="B59" s="109"/>
      <c r="C59" s="109"/>
      <c r="D59" s="109"/>
      <c r="E59" s="110"/>
      <c r="F59" s="116" t="str">
        <f ca="1"/>
        <v/>
      </c>
      <c r="G59" s="111" t="str">
        <f ca="1"/>
        <v/>
      </c>
      <c r="H59" s="126" t="str">
        <f ca="1"/>
        <v/>
      </c>
      <c r="I59" s="111" t="str">
        <f ca="1"/>
        <v/>
      </c>
      <c r="J59" s="111" t="str">
        <f ca="1"/>
        <v/>
      </c>
      <c r="K59" s="117" t="str">
        <f ca="1"/>
        <v/>
      </c>
      <c r="L59" s="110"/>
      <c r="M59" s="116" t="str">
        <f ca="1"/>
        <v/>
      </c>
      <c r="N59" s="111" t="str">
        <f ca="1"/>
        <v/>
      </c>
      <c r="O59" s="126" t="str">
        <f ca="1"/>
        <v/>
      </c>
      <c r="P59" s="111" t="str">
        <f ca="1"/>
        <v/>
      </c>
      <c r="Q59" s="111" t="str">
        <f ca="1"/>
        <v/>
      </c>
      <c r="R59" s="117" t="str">
        <f ca="1"/>
        <v/>
      </c>
      <c r="S59" s="110"/>
    </row>
    <row r="60" spans="1:19" ht="14.25" customHeight="1" x14ac:dyDescent="0.25">
      <c r="A60" s="109"/>
      <c r="B60" s="109"/>
      <c r="C60" s="109"/>
      <c r="D60" s="109"/>
      <c r="E60" s="110"/>
      <c r="F60" s="116" t="str">
        <f ca="1"/>
        <v/>
      </c>
      <c r="G60" s="111" t="str">
        <f ca="1"/>
        <v/>
      </c>
      <c r="H60" s="126" t="str">
        <f ca="1"/>
        <v/>
      </c>
      <c r="I60" s="111" t="str">
        <f ca="1"/>
        <v/>
      </c>
      <c r="J60" s="111" t="str">
        <f ca="1"/>
        <v/>
      </c>
      <c r="K60" s="117" t="str">
        <f ca="1"/>
        <v/>
      </c>
      <c r="L60" s="110"/>
      <c r="M60" s="116" t="str">
        <f ca="1"/>
        <v/>
      </c>
      <c r="N60" s="111" t="str">
        <f ca="1"/>
        <v/>
      </c>
      <c r="O60" s="126" t="str">
        <f ca="1"/>
        <v/>
      </c>
      <c r="P60" s="111" t="str">
        <f ca="1"/>
        <v/>
      </c>
      <c r="Q60" s="111" t="str">
        <f ca="1"/>
        <v/>
      </c>
      <c r="R60" s="117" t="str">
        <f ca="1"/>
        <v/>
      </c>
      <c r="S60" s="110"/>
    </row>
    <row r="61" spans="1:19" ht="14.25" customHeight="1" x14ac:dyDescent="0.25">
      <c r="A61" s="109"/>
      <c r="B61" s="109"/>
      <c r="C61" s="109"/>
      <c r="D61" s="109"/>
      <c r="E61" s="110"/>
      <c r="F61" s="116" t="str">
        <f ca="1"/>
        <v/>
      </c>
      <c r="G61" s="111" t="str">
        <f ca="1"/>
        <v/>
      </c>
      <c r="H61" s="126" t="str">
        <f ca="1"/>
        <v/>
      </c>
      <c r="I61" s="111" t="str">
        <f ca="1"/>
        <v/>
      </c>
      <c r="J61" s="111" t="str">
        <f ca="1"/>
        <v/>
      </c>
      <c r="K61" s="117" t="str">
        <f ca="1"/>
        <v/>
      </c>
      <c r="L61" s="110"/>
      <c r="M61" s="116" t="str">
        <f ca="1"/>
        <v/>
      </c>
      <c r="N61" s="111" t="str">
        <f ca="1"/>
        <v/>
      </c>
      <c r="O61" s="126" t="str">
        <f ca="1"/>
        <v/>
      </c>
      <c r="P61" s="111" t="str">
        <f ca="1"/>
        <v/>
      </c>
      <c r="Q61" s="111" t="str">
        <f ca="1"/>
        <v/>
      </c>
      <c r="R61" s="117" t="str">
        <f ca="1"/>
        <v/>
      </c>
      <c r="S61" s="110"/>
    </row>
    <row r="62" spans="1:19" ht="14.25" customHeight="1" x14ac:dyDescent="0.25">
      <c r="A62" s="109"/>
      <c r="B62" s="109"/>
      <c r="C62" s="109"/>
      <c r="D62" s="109"/>
      <c r="E62" s="110"/>
      <c r="F62" s="116" t="str">
        <f ca="1"/>
        <v/>
      </c>
      <c r="G62" s="111" t="str">
        <f ca="1"/>
        <v/>
      </c>
      <c r="H62" s="126" t="str">
        <f ca="1"/>
        <v/>
      </c>
      <c r="I62" s="111" t="str">
        <f ca="1"/>
        <v/>
      </c>
      <c r="J62" s="111" t="str">
        <f ca="1"/>
        <v/>
      </c>
      <c r="K62" s="117" t="str">
        <f ca="1"/>
        <v/>
      </c>
      <c r="L62" s="110"/>
      <c r="M62" s="116" t="str">
        <f ca="1"/>
        <v/>
      </c>
      <c r="N62" s="111" t="str">
        <f ca="1"/>
        <v/>
      </c>
      <c r="O62" s="126" t="str">
        <f ca="1"/>
        <v/>
      </c>
      <c r="P62" s="111" t="str">
        <f ca="1"/>
        <v/>
      </c>
      <c r="Q62" s="111" t="str">
        <f ca="1"/>
        <v/>
      </c>
      <c r="R62" s="117" t="str">
        <f ca="1"/>
        <v/>
      </c>
      <c r="S62" s="110"/>
    </row>
    <row r="63" spans="1:19" ht="14.25" customHeight="1" x14ac:dyDescent="0.25">
      <c r="A63" s="109"/>
      <c r="B63" s="109"/>
      <c r="C63" s="109"/>
      <c r="D63" s="109"/>
      <c r="E63" s="110"/>
      <c r="F63" s="116" t="str">
        <f ca="1"/>
        <v/>
      </c>
      <c r="G63" s="111" t="str">
        <f ca="1"/>
        <v/>
      </c>
      <c r="H63" s="126" t="str">
        <f ca="1"/>
        <v/>
      </c>
      <c r="I63" s="111" t="str">
        <f ca="1"/>
        <v/>
      </c>
      <c r="J63" s="111" t="str">
        <f ca="1"/>
        <v/>
      </c>
      <c r="K63" s="117" t="str">
        <f ca="1"/>
        <v/>
      </c>
      <c r="L63" s="110"/>
      <c r="M63" s="116" t="str">
        <f ca="1"/>
        <v/>
      </c>
      <c r="N63" s="111" t="str">
        <f ca="1"/>
        <v/>
      </c>
      <c r="O63" s="126" t="str">
        <f ca="1"/>
        <v/>
      </c>
      <c r="P63" s="111" t="str">
        <f ca="1"/>
        <v/>
      </c>
      <c r="Q63" s="111" t="str">
        <f ca="1"/>
        <v/>
      </c>
      <c r="R63" s="117" t="str">
        <f ca="1"/>
        <v/>
      </c>
      <c r="S63" s="110"/>
    </row>
    <row r="64" spans="1:19" ht="14.25" customHeight="1" x14ac:dyDescent="0.25">
      <c r="A64" s="109"/>
      <c r="B64" s="109"/>
      <c r="C64" s="109"/>
      <c r="D64" s="109"/>
      <c r="E64" s="110"/>
      <c r="F64" s="116" t="str">
        <f ca="1"/>
        <v/>
      </c>
      <c r="G64" s="111" t="str">
        <f ca="1"/>
        <v/>
      </c>
      <c r="H64" s="126" t="str">
        <f ca="1"/>
        <v/>
      </c>
      <c r="I64" s="111" t="str">
        <f ca="1"/>
        <v/>
      </c>
      <c r="J64" s="111" t="str">
        <f ca="1"/>
        <v/>
      </c>
      <c r="K64" s="117" t="str">
        <f ca="1"/>
        <v/>
      </c>
      <c r="L64" s="110"/>
      <c r="M64" s="116" t="str">
        <f ca="1"/>
        <v/>
      </c>
      <c r="N64" s="111" t="str">
        <f ca="1"/>
        <v/>
      </c>
      <c r="O64" s="126" t="str">
        <f ca="1"/>
        <v/>
      </c>
      <c r="P64" s="111" t="str">
        <f ca="1"/>
        <v/>
      </c>
      <c r="Q64" s="111" t="str">
        <f ca="1"/>
        <v/>
      </c>
      <c r="R64" s="117" t="str">
        <f ca="1"/>
        <v/>
      </c>
      <c r="S64" s="110"/>
    </row>
    <row r="65" spans="1:19" ht="14.25" customHeight="1" x14ac:dyDescent="0.25">
      <c r="A65" s="109"/>
      <c r="B65" s="109"/>
      <c r="C65" s="109"/>
      <c r="D65" s="109"/>
      <c r="E65" s="110"/>
      <c r="F65" s="116" t="str">
        <f ca="1"/>
        <v/>
      </c>
      <c r="G65" s="111" t="str">
        <f ca="1"/>
        <v/>
      </c>
      <c r="H65" s="126" t="str">
        <f ca="1"/>
        <v/>
      </c>
      <c r="I65" s="111" t="str">
        <f ca="1"/>
        <v/>
      </c>
      <c r="J65" s="111" t="str">
        <f ca="1"/>
        <v/>
      </c>
      <c r="K65" s="117" t="str">
        <f ca="1"/>
        <v/>
      </c>
      <c r="L65" s="110"/>
      <c r="M65" s="116" t="str">
        <f ca="1"/>
        <v/>
      </c>
      <c r="N65" s="111" t="str">
        <f ca="1"/>
        <v/>
      </c>
      <c r="O65" s="126" t="str">
        <f ca="1"/>
        <v/>
      </c>
      <c r="P65" s="111" t="str">
        <f ca="1"/>
        <v/>
      </c>
      <c r="Q65" s="111" t="str">
        <f ca="1"/>
        <v/>
      </c>
      <c r="R65" s="117" t="str">
        <f ca="1"/>
        <v/>
      </c>
      <c r="S65" s="110"/>
    </row>
    <row r="66" spans="1:19" ht="14.25" customHeight="1" x14ac:dyDescent="0.25">
      <c r="A66" s="109"/>
      <c r="B66" s="109"/>
      <c r="C66" s="109"/>
      <c r="D66" s="109"/>
      <c r="E66" s="110"/>
      <c r="F66" s="116" t="str">
        <f ca="1"/>
        <v/>
      </c>
      <c r="G66" s="111" t="str">
        <f ca="1"/>
        <v/>
      </c>
      <c r="H66" s="126" t="str">
        <f ca="1"/>
        <v/>
      </c>
      <c r="I66" s="111" t="str">
        <f ca="1"/>
        <v/>
      </c>
      <c r="J66" s="111" t="str">
        <f ca="1"/>
        <v/>
      </c>
      <c r="K66" s="117" t="str">
        <f ca="1"/>
        <v/>
      </c>
      <c r="L66" s="110"/>
      <c r="M66" s="116" t="str">
        <f ca="1"/>
        <v/>
      </c>
      <c r="N66" s="111" t="str">
        <f ca="1"/>
        <v/>
      </c>
      <c r="O66" s="126" t="str">
        <f ca="1"/>
        <v/>
      </c>
      <c r="P66" s="111" t="str">
        <f ca="1"/>
        <v/>
      </c>
      <c r="Q66" s="111" t="str">
        <f ca="1"/>
        <v/>
      </c>
      <c r="R66" s="117" t="str">
        <f ca="1"/>
        <v/>
      </c>
      <c r="S66" s="110"/>
    </row>
    <row r="67" spans="1:19" ht="14.25" customHeight="1" x14ac:dyDescent="0.25">
      <c r="A67" s="109"/>
      <c r="B67" s="109"/>
      <c r="C67" s="109"/>
      <c r="D67" s="109"/>
      <c r="E67" s="110"/>
      <c r="F67" s="116" t="str">
        <f ca="1"/>
        <v/>
      </c>
      <c r="G67" s="111" t="str">
        <f ca="1"/>
        <v/>
      </c>
      <c r="H67" s="126" t="str">
        <f ca="1"/>
        <v/>
      </c>
      <c r="I67" s="111" t="str">
        <f ca="1"/>
        <v/>
      </c>
      <c r="J67" s="111" t="str">
        <f ca="1"/>
        <v/>
      </c>
      <c r="K67" s="117" t="str">
        <f ca="1"/>
        <v/>
      </c>
      <c r="L67" s="110"/>
      <c r="M67" s="116" t="str">
        <f ca="1"/>
        <v/>
      </c>
      <c r="N67" s="111" t="str">
        <f ca="1"/>
        <v/>
      </c>
      <c r="O67" s="126" t="str">
        <f ca="1"/>
        <v/>
      </c>
      <c r="P67" s="111" t="str">
        <f ca="1"/>
        <v/>
      </c>
      <c r="Q67" s="111" t="str">
        <f ca="1"/>
        <v/>
      </c>
      <c r="R67" s="117" t="str">
        <f ca="1"/>
        <v/>
      </c>
      <c r="S67" s="110"/>
    </row>
    <row r="68" spans="1:19" ht="14.25" customHeight="1" x14ac:dyDescent="0.25">
      <c r="A68" s="109"/>
      <c r="B68" s="109"/>
      <c r="C68" s="109"/>
      <c r="D68" s="109"/>
      <c r="E68" s="110"/>
      <c r="F68" s="116" t="str">
        <f ca="1"/>
        <v/>
      </c>
      <c r="G68" s="111" t="str">
        <f ca="1"/>
        <v/>
      </c>
      <c r="H68" s="126" t="str">
        <f ca="1"/>
        <v/>
      </c>
      <c r="I68" s="111" t="str">
        <f ca="1"/>
        <v/>
      </c>
      <c r="J68" s="111" t="str">
        <f ca="1"/>
        <v/>
      </c>
      <c r="K68" s="117" t="str">
        <f ca="1"/>
        <v/>
      </c>
      <c r="L68" s="110"/>
      <c r="M68" s="116" t="str">
        <f ca="1"/>
        <v/>
      </c>
      <c r="N68" s="111" t="str">
        <f ca="1"/>
        <v/>
      </c>
      <c r="O68" s="126" t="str">
        <f ca="1"/>
        <v/>
      </c>
      <c r="P68" s="111" t="str">
        <f ca="1"/>
        <v/>
      </c>
      <c r="Q68" s="111" t="str">
        <f ca="1"/>
        <v/>
      </c>
      <c r="R68" s="117" t="str">
        <f ca="1"/>
        <v/>
      </c>
      <c r="S68" s="110"/>
    </row>
    <row r="69" spans="1:19" ht="14.25" customHeight="1" x14ac:dyDescent="0.25">
      <c r="A69" s="109"/>
      <c r="B69" s="109"/>
      <c r="C69" s="109"/>
      <c r="D69" s="109"/>
      <c r="E69" s="110"/>
      <c r="F69" s="116" t="str">
        <f ca="1"/>
        <v/>
      </c>
      <c r="G69" s="111" t="str">
        <f ca="1"/>
        <v/>
      </c>
      <c r="H69" s="126" t="str">
        <f ca="1"/>
        <v/>
      </c>
      <c r="I69" s="111" t="str">
        <f ca="1"/>
        <v/>
      </c>
      <c r="J69" s="111" t="str">
        <f ca="1"/>
        <v/>
      </c>
      <c r="K69" s="117" t="str">
        <f ca="1"/>
        <v/>
      </c>
      <c r="L69" s="110"/>
      <c r="M69" s="116" t="str">
        <f ca="1"/>
        <v/>
      </c>
      <c r="N69" s="111" t="str">
        <f ca="1"/>
        <v/>
      </c>
      <c r="O69" s="126" t="str">
        <f ca="1"/>
        <v/>
      </c>
      <c r="P69" s="111" t="str">
        <f ca="1"/>
        <v/>
      </c>
      <c r="Q69" s="111" t="str">
        <f ca="1"/>
        <v/>
      </c>
      <c r="R69" s="117" t="str">
        <f ca="1"/>
        <v/>
      </c>
      <c r="S69" s="110"/>
    </row>
    <row r="70" spans="1:19" ht="14.25" customHeight="1" x14ac:dyDescent="0.25">
      <c r="A70" s="109"/>
      <c r="B70" s="109"/>
      <c r="C70" s="109"/>
      <c r="D70" s="109"/>
      <c r="E70" s="110"/>
      <c r="F70" s="116" t="str">
        <f ca="1"/>
        <v/>
      </c>
      <c r="G70" s="111" t="str">
        <f ca="1"/>
        <v/>
      </c>
      <c r="H70" s="126" t="str">
        <f ca="1"/>
        <v/>
      </c>
      <c r="I70" s="111" t="str">
        <f ca="1"/>
        <v/>
      </c>
      <c r="J70" s="111" t="str">
        <f ca="1"/>
        <v/>
      </c>
      <c r="K70" s="117" t="str">
        <f ca="1"/>
        <v/>
      </c>
      <c r="L70" s="110"/>
      <c r="M70" s="116" t="str">
        <f ca="1"/>
        <v/>
      </c>
      <c r="N70" s="111" t="str">
        <f ca="1"/>
        <v/>
      </c>
      <c r="O70" s="126" t="str">
        <f ca="1"/>
        <v/>
      </c>
      <c r="P70" s="111" t="str">
        <f ca="1"/>
        <v/>
      </c>
      <c r="Q70" s="111" t="str">
        <f ca="1"/>
        <v/>
      </c>
      <c r="R70" s="117" t="str">
        <f ca="1"/>
        <v/>
      </c>
      <c r="S70" s="110"/>
    </row>
    <row r="71" spans="1:19" ht="14.25" customHeight="1" x14ac:dyDescent="0.25">
      <c r="A71" s="109"/>
      <c r="B71" s="109"/>
      <c r="C71" s="109"/>
      <c r="D71" s="109"/>
      <c r="E71" s="110"/>
      <c r="F71" s="116" t="str">
        <f ca="1"/>
        <v/>
      </c>
      <c r="G71" s="111" t="str">
        <f ca="1"/>
        <v/>
      </c>
      <c r="H71" s="126" t="str">
        <f ca="1"/>
        <v/>
      </c>
      <c r="I71" s="111" t="str">
        <f ca="1"/>
        <v/>
      </c>
      <c r="J71" s="111" t="str">
        <f ca="1"/>
        <v/>
      </c>
      <c r="K71" s="117" t="str">
        <f ca="1"/>
        <v/>
      </c>
      <c r="L71" s="110"/>
      <c r="M71" s="116" t="str">
        <f ca="1"/>
        <v/>
      </c>
      <c r="N71" s="111" t="str">
        <f ca="1"/>
        <v/>
      </c>
      <c r="O71" s="126" t="str">
        <f ca="1"/>
        <v/>
      </c>
      <c r="P71" s="111" t="str">
        <f ca="1"/>
        <v/>
      </c>
      <c r="Q71" s="111" t="str">
        <f ca="1"/>
        <v/>
      </c>
      <c r="R71" s="117" t="str">
        <f ca="1"/>
        <v/>
      </c>
      <c r="S71" s="110"/>
    </row>
    <row r="72" spans="1:19" ht="14.25" customHeight="1" x14ac:dyDescent="0.25">
      <c r="A72" s="109"/>
      <c r="B72" s="109"/>
      <c r="C72" s="109"/>
      <c r="D72" s="109"/>
      <c r="E72" s="110"/>
      <c r="F72" s="116" t="str">
        <f ca="1"/>
        <v/>
      </c>
      <c r="G72" s="111" t="str">
        <f ca="1"/>
        <v/>
      </c>
      <c r="H72" s="126" t="str">
        <f ca="1"/>
        <v/>
      </c>
      <c r="I72" s="111" t="str">
        <f ca="1"/>
        <v/>
      </c>
      <c r="J72" s="111" t="str">
        <f ca="1"/>
        <v/>
      </c>
      <c r="K72" s="117" t="str">
        <f ca="1"/>
        <v/>
      </c>
      <c r="L72" s="110"/>
      <c r="M72" s="116" t="str">
        <f ca="1"/>
        <v/>
      </c>
      <c r="N72" s="111" t="str">
        <f ca="1"/>
        <v/>
      </c>
      <c r="O72" s="126" t="str">
        <f ca="1"/>
        <v/>
      </c>
      <c r="P72" s="111" t="str">
        <f ca="1"/>
        <v/>
      </c>
      <c r="Q72" s="111" t="str">
        <f ca="1"/>
        <v/>
      </c>
      <c r="R72" s="117" t="str">
        <f ca="1"/>
        <v/>
      </c>
      <c r="S72" s="110"/>
    </row>
    <row r="73" spans="1:19" ht="14.25" customHeight="1" x14ac:dyDescent="0.25">
      <c r="A73" s="109"/>
      <c r="B73" s="109"/>
      <c r="C73" s="109"/>
      <c r="D73" s="109"/>
      <c r="E73" s="110"/>
      <c r="F73" s="116" t="str">
        <f ca="1"/>
        <v/>
      </c>
      <c r="G73" s="111" t="str">
        <f ca="1"/>
        <v/>
      </c>
      <c r="H73" s="126" t="str">
        <f ca="1"/>
        <v/>
      </c>
      <c r="I73" s="111" t="str">
        <f ca="1"/>
        <v/>
      </c>
      <c r="J73" s="111" t="str">
        <f ca="1"/>
        <v/>
      </c>
      <c r="K73" s="117" t="str">
        <f ca="1"/>
        <v/>
      </c>
      <c r="L73" s="110"/>
      <c r="M73" s="116" t="str">
        <f ca="1"/>
        <v/>
      </c>
      <c r="N73" s="111" t="str">
        <f ca="1"/>
        <v/>
      </c>
      <c r="O73" s="126" t="str">
        <f ca="1"/>
        <v/>
      </c>
      <c r="P73" s="111" t="str">
        <f ca="1"/>
        <v/>
      </c>
      <c r="Q73" s="111" t="str">
        <f ca="1"/>
        <v/>
      </c>
      <c r="R73" s="117" t="str">
        <f ca="1"/>
        <v/>
      </c>
      <c r="S73" s="110"/>
    </row>
    <row r="74" spans="1:19" ht="14.25" customHeight="1" x14ac:dyDescent="0.25">
      <c r="A74" s="109"/>
      <c r="B74" s="109"/>
      <c r="C74" s="109"/>
      <c r="D74" s="109"/>
      <c r="E74" s="110"/>
      <c r="F74" s="116" t="str">
        <f ca="1"/>
        <v/>
      </c>
      <c r="G74" s="111" t="str">
        <f ca="1"/>
        <v/>
      </c>
      <c r="H74" s="126" t="str">
        <f ca="1"/>
        <v/>
      </c>
      <c r="I74" s="111" t="str">
        <f ca="1"/>
        <v/>
      </c>
      <c r="J74" s="111" t="str">
        <f ca="1"/>
        <v/>
      </c>
      <c r="K74" s="117" t="str">
        <f ca="1"/>
        <v/>
      </c>
      <c r="L74" s="110"/>
      <c r="M74" s="116" t="str">
        <f ca="1"/>
        <v/>
      </c>
      <c r="N74" s="111" t="str">
        <f ca="1"/>
        <v/>
      </c>
      <c r="O74" s="126" t="str">
        <f ca="1"/>
        <v/>
      </c>
      <c r="P74" s="111" t="str">
        <f ca="1"/>
        <v/>
      </c>
      <c r="Q74" s="111" t="str">
        <f ca="1"/>
        <v/>
      </c>
      <c r="R74" s="117" t="str">
        <f ca="1"/>
        <v/>
      </c>
      <c r="S74" s="110"/>
    </row>
    <row r="75" spans="1:19" ht="14.25" customHeight="1" x14ac:dyDescent="0.25">
      <c r="A75" s="109"/>
      <c r="B75" s="109"/>
      <c r="C75" s="109"/>
      <c r="D75" s="109"/>
      <c r="E75" s="110"/>
      <c r="F75" s="116" t="str">
        <f ca="1"/>
        <v/>
      </c>
      <c r="G75" s="111" t="str">
        <f ca="1"/>
        <v/>
      </c>
      <c r="H75" s="126" t="str">
        <f ca="1"/>
        <v/>
      </c>
      <c r="I75" s="111" t="str">
        <f ca="1"/>
        <v/>
      </c>
      <c r="J75" s="111" t="str">
        <f ca="1"/>
        <v/>
      </c>
      <c r="K75" s="117" t="str">
        <f ca="1"/>
        <v/>
      </c>
      <c r="L75" s="110"/>
      <c r="M75" s="116" t="str">
        <f ca="1"/>
        <v/>
      </c>
      <c r="N75" s="111" t="str">
        <f ca="1"/>
        <v/>
      </c>
      <c r="O75" s="126" t="str">
        <f ca="1"/>
        <v/>
      </c>
      <c r="P75" s="111" t="str">
        <f ca="1"/>
        <v/>
      </c>
      <c r="Q75" s="111" t="str">
        <f ca="1"/>
        <v/>
      </c>
      <c r="R75" s="117" t="str">
        <f ca="1"/>
        <v/>
      </c>
      <c r="S75" s="110"/>
    </row>
    <row r="76" spans="1:19" ht="14.25" customHeight="1" x14ac:dyDescent="0.25">
      <c r="A76" s="109"/>
      <c r="B76" s="109"/>
      <c r="C76" s="109"/>
      <c r="D76" s="109"/>
      <c r="E76" s="110"/>
      <c r="F76" s="116" t="str">
        <f ca="1"/>
        <v/>
      </c>
      <c r="G76" s="111" t="str">
        <f ca="1"/>
        <v/>
      </c>
      <c r="H76" s="126" t="str">
        <f ca="1"/>
        <v/>
      </c>
      <c r="I76" s="111" t="str">
        <f ca="1"/>
        <v/>
      </c>
      <c r="J76" s="111" t="str">
        <f ca="1"/>
        <v/>
      </c>
      <c r="K76" s="117" t="str">
        <f ca="1"/>
        <v/>
      </c>
      <c r="L76" s="110"/>
      <c r="M76" s="116" t="str">
        <f ca="1"/>
        <v/>
      </c>
      <c r="N76" s="111" t="str">
        <f ca="1"/>
        <v/>
      </c>
      <c r="O76" s="126" t="str">
        <f ca="1"/>
        <v/>
      </c>
      <c r="P76" s="111" t="str">
        <f ca="1"/>
        <v/>
      </c>
      <c r="Q76" s="111" t="str">
        <f ca="1"/>
        <v/>
      </c>
      <c r="R76" s="117" t="str">
        <f ca="1"/>
        <v/>
      </c>
      <c r="S76" s="110"/>
    </row>
    <row r="77" spans="1:19" ht="14.25" customHeight="1" x14ac:dyDescent="0.25">
      <c r="A77" s="109"/>
      <c r="B77" s="109"/>
      <c r="C77" s="109"/>
      <c r="D77" s="109"/>
      <c r="E77" s="110"/>
      <c r="F77" s="116" t="str">
        <f ca="1"/>
        <v/>
      </c>
      <c r="G77" s="111" t="str">
        <f ca="1"/>
        <v/>
      </c>
      <c r="H77" s="126" t="str">
        <f ca="1"/>
        <v/>
      </c>
      <c r="I77" s="111" t="str">
        <f ca="1"/>
        <v/>
      </c>
      <c r="J77" s="111" t="str">
        <f ca="1"/>
        <v/>
      </c>
      <c r="K77" s="117" t="str">
        <f ca="1"/>
        <v/>
      </c>
      <c r="L77" s="110"/>
      <c r="M77" s="116" t="str">
        <f ca="1"/>
        <v/>
      </c>
      <c r="N77" s="111" t="str">
        <f ca="1"/>
        <v/>
      </c>
      <c r="O77" s="126" t="str">
        <f ca="1"/>
        <v/>
      </c>
      <c r="P77" s="111" t="str">
        <f ca="1"/>
        <v/>
      </c>
      <c r="Q77" s="111" t="str">
        <f ca="1"/>
        <v/>
      </c>
      <c r="R77" s="117" t="str">
        <f ca="1"/>
        <v/>
      </c>
      <c r="S77" s="110"/>
    </row>
    <row r="78" spans="1:19" ht="14.25" customHeight="1" x14ac:dyDescent="0.25">
      <c r="A78" s="109"/>
      <c r="B78" s="109"/>
      <c r="C78" s="109"/>
      <c r="D78" s="109"/>
      <c r="E78" s="110"/>
      <c r="F78" s="116" t="str">
        <f ca="1"/>
        <v/>
      </c>
      <c r="G78" s="111" t="str">
        <f ca="1"/>
        <v/>
      </c>
      <c r="H78" s="126" t="str">
        <f ca="1"/>
        <v/>
      </c>
      <c r="I78" s="111" t="str">
        <f ca="1"/>
        <v/>
      </c>
      <c r="J78" s="111" t="str">
        <f ca="1"/>
        <v/>
      </c>
      <c r="K78" s="117" t="str">
        <f ca="1"/>
        <v/>
      </c>
      <c r="L78" s="110"/>
      <c r="M78" s="116" t="str">
        <f ca="1"/>
        <v/>
      </c>
      <c r="N78" s="111" t="str">
        <f ca="1"/>
        <v/>
      </c>
      <c r="O78" s="126" t="str">
        <f ca="1"/>
        <v/>
      </c>
      <c r="P78" s="111" t="str">
        <f ca="1"/>
        <v/>
      </c>
      <c r="Q78" s="111" t="str">
        <f ca="1"/>
        <v/>
      </c>
      <c r="R78" s="117" t="str">
        <f ca="1"/>
        <v/>
      </c>
      <c r="S78" s="110"/>
    </row>
    <row r="79" spans="1:19" ht="14.25" customHeight="1" x14ac:dyDescent="0.25">
      <c r="A79" s="109"/>
      <c r="B79" s="109"/>
      <c r="C79" s="109"/>
      <c r="D79" s="109"/>
      <c r="E79" s="110"/>
      <c r="F79" s="116" t="str">
        <f ca="1"/>
        <v/>
      </c>
      <c r="G79" s="111" t="str">
        <f ca="1"/>
        <v/>
      </c>
      <c r="H79" s="126" t="str">
        <f ca="1"/>
        <v/>
      </c>
      <c r="I79" s="111" t="str">
        <f ca="1"/>
        <v/>
      </c>
      <c r="J79" s="111" t="str">
        <f ca="1"/>
        <v/>
      </c>
      <c r="K79" s="117" t="str">
        <f ca="1"/>
        <v/>
      </c>
      <c r="L79" s="110"/>
      <c r="M79" s="116" t="str">
        <f ca="1"/>
        <v/>
      </c>
      <c r="N79" s="111" t="str">
        <f ca="1"/>
        <v/>
      </c>
      <c r="O79" s="126" t="str">
        <f ca="1"/>
        <v/>
      </c>
      <c r="P79" s="111" t="str">
        <f ca="1"/>
        <v/>
      </c>
      <c r="Q79" s="111" t="str">
        <f ca="1"/>
        <v/>
      </c>
      <c r="R79" s="117" t="str">
        <f ca="1"/>
        <v/>
      </c>
      <c r="S79" s="110"/>
    </row>
    <row r="80" spans="1:19" ht="14.25" customHeight="1" x14ac:dyDescent="0.25">
      <c r="A80" s="109"/>
      <c r="B80" s="109"/>
      <c r="C80" s="109"/>
      <c r="D80" s="109"/>
      <c r="E80" s="110"/>
      <c r="F80" s="116" t="str">
        <f ca="1"/>
        <v/>
      </c>
      <c r="G80" s="111" t="str">
        <f ca="1"/>
        <v/>
      </c>
      <c r="H80" s="126" t="str">
        <f ca="1"/>
        <v/>
      </c>
      <c r="I80" s="111" t="str">
        <f ca="1"/>
        <v/>
      </c>
      <c r="J80" s="111" t="str">
        <f ca="1"/>
        <v/>
      </c>
      <c r="K80" s="117" t="str">
        <f ca="1"/>
        <v/>
      </c>
      <c r="L80" s="110"/>
      <c r="M80" s="116" t="str">
        <f ca="1"/>
        <v/>
      </c>
      <c r="N80" s="111" t="str">
        <f ca="1"/>
        <v/>
      </c>
      <c r="O80" s="126" t="str">
        <f ca="1"/>
        <v/>
      </c>
      <c r="P80" s="111" t="str">
        <f ca="1"/>
        <v/>
      </c>
      <c r="Q80" s="111" t="str">
        <f ca="1"/>
        <v/>
      </c>
      <c r="R80" s="117" t="str">
        <f ca="1"/>
        <v/>
      </c>
      <c r="S80" s="110"/>
    </row>
    <row r="81" spans="1:19" ht="14.25" customHeight="1" x14ac:dyDescent="0.25">
      <c r="A81" s="109"/>
      <c r="B81" s="109"/>
      <c r="C81" s="109"/>
      <c r="D81" s="109"/>
      <c r="E81" s="110"/>
      <c r="F81" s="116" t="str">
        <f ca="1"/>
        <v/>
      </c>
      <c r="G81" s="111" t="str">
        <f ca="1"/>
        <v/>
      </c>
      <c r="H81" s="126" t="str">
        <f ca="1"/>
        <v/>
      </c>
      <c r="I81" s="111" t="str">
        <f ca="1"/>
        <v/>
      </c>
      <c r="J81" s="111" t="str">
        <f ca="1"/>
        <v/>
      </c>
      <c r="K81" s="117" t="str">
        <f ca="1"/>
        <v/>
      </c>
      <c r="L81" s="110"/>
      <c r="M81" s="116" t="str">
        <f ca="1"/>
        <v/>
      </c>
      <c r="N81" s="111" t="str">
        <f ca="1"/>
        <v/>
      </c>
      <c r="O81" s="126" t="str">
        <f ca="1"/>
        <v/>
      </c>
      <c r="P81" s="111" t="str">
        <f ca="1"/>
        <v/>
      </c>
      <c r="Q81" s="111" t="str">
        <f ca="1"/>
        <v/>
      </c>
      <c r="R81" s="117" t="str">
        <f ca="1"/>
        <v/>
      </c>
      <c r="S81" s="110"/>
    </row>
    <row r="82" spans="1:19" ht="14.25" customHeight="1" x14ac:dyDescent="0.25">
      <c r="A82" s="109"/>
      <c r="B82" s="109"/>
      <c r="C82" s="109"/>
      <c r="D82" s="109"/>
      <c r="E82" s="110"/>
      <c r="F82" s="116" t="str">
        <f ca="1"/>
        <v/>
      </c>
      <c r="G82" s="111" t="str">
        <f ca="1"/>
        <v/>
      </c>
      <c r="H82" s="126" t="str">
        <f ca="1"/>
        <v/>
      </c>
      <c r="I82" s="111" t="str">
        <f ca="1"/>
        <v/>
      </c>
      <c r="J82" s="111" t="str">
        <f ca="1"/>
        <v/>
      </c>
      <c r="K82" s="117" t="str">
        <f ca="1"/>
        <v/>
      </c>
      <c r="L82" s="110"/>
      <c r="M82" s="116" t="str">
        <f ca="1"/>
        <v/>
      </c>
      <c r="N82" s="111" t="str">
        <f ca="1"/>
        <v/>
      </c>
      <c r="O82" s="126" t="str">
        <f ca="1"/>
        <v/>
      </c>
      <c r="P82" s="111" t="str">
        <f ca="1"/>
        <v/>
      </c>
      <c r="Q82" s="111" t="str">
        <f ca="1"/>
        <v/>
      </c>
      <c r="R82" s="117" t="str">
        <f ca="1"/>
        <v/>
      </c>
      <c r="S82" s="110"/>
    </row>
    <row r="83" spans="1:19" ht="14.25" customHeight="1" x14ac:dyDescent="0.25">
      <c r="A83" s="109"/>
      <c r="B83" s="109"/>
      <c r="C83" s="109"/>
      <c r="D83" s="109"/>
      <c r="E83" s="110"/>
      <c r="F83" s="116" t="str">
        <f ca="1"/>
        <v/>
      </c>
      <c r="G83" s="111" t="str">
        <f ca="1"/>
        <v/>
      </c>
      <c r="H83" s="126" t="str">
        <f ca="1"/>
        <v/>
      </c>
      <c r="I83" s="111" t="str">
        <f ca="1"/>
        <v/>
      </c>
      <c r="J83" s="111" t="str">
        <f ca="1"/>
        <v/>
      </c>
      <c r="K83" s="117" t="str">
        <f ca="1"/>
        <v/>
      </c>
      <c r="L83" s="110"/>
      <c r="M83" s="116" t="str">
        <f ca="1"/>
        <v/>
      </c>
      <c r="N83" s="111" t="str">
        <f ca="1"/>
        <v/>
      </c>
      <c r="O83" s="126" t="str">
        <f ca="1"/>
        <v/>
      </c>
      <c r="P83" s="111" t="str">
        <f ca="1"/>
        <v/>
      </c>
      <c r="Q83" s="111" t="str">
        <f ca="1"/>
        <v/>
      </c>
      <c r="R83" s="117" t="str">
        <f ca="1"/>
        <v/>
      </c>
      <c r="S83" s="110"/>
    </row>
    <row r="84" spans="1:19" ht="14.25" customHeight="1" x14ac:dyDescent="0.25">
      <c r="A84" s="109"/>
      <c r="B84" s="109"/>
      <c r="C84" s="109"/>
      <c r="D84" s="109"/>
      <c r="E84" s="110"/>
      <c r="F84" s="116" t="str">
        <f ca="1"/>
        <v/>
      </c>
      <c r="G84" s="111" t="str">
        <f ca="1"/>
        <v/>
      </c>
      <c r="H84" s="126" t="str">
        <f ca="1"/>
        <v/>
      </c>
      <c r="I84" s="111" t="str">
        <f ca="1"/>
        <v/>
      </c>
      <c r="J84" s="111" t="str">
        <f ca="1"/>
        <v/>
      </c>
      <c r="K84" s="117" t="str">
        <f ca="1"/>
        <v/>
      </c>
      <c r="L84" s="110"/>
      <c r="M84" s="116" t="str">
        <f ca="1"/>
        <v/>
      </c>
      <c r="N84" s="111" t="str">
        <f ca="1"/>
        <v/>
      </c>
      <c r="O84" s="126" t="str">
        <f ca="1"/>
        <v/>
      </c>
      <c r="P84" s="111" t="str">
        <f ca="1"/>
        <v/>
      </c>
      <c r="Q84" s="111" t="str">
        <f ca="1"/>
        <v/>
      </c>
      <c r="R84" s="117" t="str">
        <f ca="1"/>
        <v/>
      </c>
      <c r="S84" s="110"/>
    </row>
    <row r="85" spans="1:19" ht="14.25" customHeight="1" x14ac:dyDescent="0.25">
      <c r="A85" s="109"/>
      <c r="B85" s="109"/>
      <c r="C85" s="109"/>
      <c r="D85" s="109"/>
      <c r="E85" s="110"/>
      <c r="F85" s="116" t="str">
        <f ca="1"/>
        <v/>
      </c>
      <c r="G85" s="111" t="str">
        <f ca="1"/>
        <v/>
      </c>
      <c r="H85" s="126" t="str">
        <f ca="1"/>
        <v/>
      </c>
      <c r="I85" s="111" t="str">
        <f ca="1"/>
        <v/>
      </c>
      <c r="J85" s="111" t="str">
        <f ca="1"/>
        <v/>
      </c>
      <c r="K85" s="117" t="str">
        <f ca="1"/>
        <v/>
      </c>
      <c r="L85" s="110"/>
      <c r="M85" s="116" t="str">
        <f ca="1"/>
        <v/>
      </c>
      <c r="N85" s="111" t="str">
        <f ca="1"/>
        <v/>
      </c>
      <c r="O85" s="126" t="str">
        <f ca="1"/>
        <v/>
      </c>
      <c r="P85" s="111" t="str">
        <f ca="1"/>
        <v/>
      </c>
      <c r="Q85" s="111" t="str">
        <f ca="1"/>
        <v/>
      </c>
      <c r="R85" s="117" t="str">
        <f ca="1"/>
        <v/>
      </c>
      <c r="S85" s="110"/>
    </row>
    <row r="86" spans="1:19" ht="14.25" customHeight="1" x14ac:dyDescent="0.25">
      <c r="A86" s="109"/>
      <c r="B86" s="109"/>
      <c r="C86" s="109"/>
      <c r="D86" s="109"/>
      <c r="E86" s="110"/>
      <c r="F86" s="116" t="str">
        <f ca="1"/>
        <v/>
      </c>
      <c r="G86" s="111" t="str">
        <f ca="1"/>
        <v/>
      </c>
      <c r="H86" s="126" t="str">
        <f ca="1"/>
        <v/>
      </c>
      <c r="I86" s="111" t="str">
        <f ca="1"/>
        <v/>
      </c>
      <c r="J86" s="111" t="str">
        <f ca="1"/>
        <v/>
      </c>
      <c r="K86" s="117" t="str">
        <f ca="1"/>
        <v/>
      </c>
      <c r="L86" s="110"/>
      <c r="M86" s="116" t="str">
        <f ca="1"/>
        <v/>
      </c>
      <c r="N86" s="111" t="str">
        <f ca="1"/>
        <v/>
      </c>
      <c r="O86" s="126" t="str">
        <f ca="1"/>
        <v/>
      </c>
      <c r="P86" s="111" t="str">
        <f ca="1"/>
        <v/>
      </c>
      <c r="Q86" s="111" t="str">
        <f ca="1"/>
        <v/>
      </c>
      <c r="R86" s="117" t="str">
        <f ca="1"/>
        <v/>
      </c>
      <c r="S86" s="110"/>
    </row>
    <row r="87" spans="1:19" ht="14.25" customHeight="1" x14ac:dyDescent="0.25">
      <c r="A87" s="109"/>
      <c r="B87" s="109"/>
      <c r="C87" s="109"/>
      <c r="D87" s="109"/>
      <c r="E87" s="110"/>
      <c r="F87" s="116" t="str">
        <f ca="1"/>
        <v/>
      </c>
      <c r="G87" s="111" t="str">
        <f ca="1"/>
        <v/>
      </c>
      <c r="H87" s="126" t="str">
        <f ca="1"/>
        <v/>
      </c>
      <c r="I87" s="111" t="str">
        <f ca="1"/>
        <v/>
      </c>
      <c r="J87" s="111" t="str">
        <f ca="1"/>
        <v/>
      </c>
      <c r="K87" s="117" t="str">
        <f ca="1"/>
        <v/>
      </c>
      <c r="L87" s="110"/>
      <c r="M87" s="116" t="str">
        <f ca="1"/>
        <v/>
      </c>
      <c r="N87" s="111" t="str">
        <f ca="1"/>
        <v/>
      </c>
      <c r="O87" s="126" t="str">
        <f ca="1"/>
        <v/>
      </c>
      <c r="P87" s="111" t="str">
        <f ca="1"/>
        <v/>
      </c>
      <c r="Q87" s="111" t="str">
        <f ca="1"/>
        <v/>
      </c>
      <c r="R87" s="117" t="str">
        <f ca="1"/>
        <v/>
      </c>
      <c r="S87" s="110"/>
    </row>
    <row r="88" spans="1:19" ht="14.25" customHeight="1" x14ac:dyDescent="0.25">
      <c r="A88" s="109"/>
      <c r="B88" s="109"/>
      <c r="C88" s="109"/>
      <c r="D88" s="109"/>
      <c r="E88" s="110"/>
      <c r="F88" s="116" t="str">
        <f ca="1"/>
        <v/>
      </c>
      <c r="G88" s="111" t="str">
        <f ca="1"/>
        <v/>
      </c>
      <c r="H88" s="126" t="str">
        <f ca="1"/>
        <v/>
      </c>
      <c r="I88" s="111" t="str">
        <f ca="1"/>
        <v/>
      </c>
      <c r="J88" s="111" t="str">
        <f ca="1"/>
        <v/>
      </c>
      <c r="K88" s="117" t="str">
        <f ca="1"/>
        <v/>
      </c>
      <c r="L88" s="110"/>
      <c r="M88" s="116" t="str">
        <f ca="1"/>
        <v/>
      </c>
      <c r="N88" s="111" t="str">
        <f ca="1"/>
        <v/>
      </c>
      <c r="O88" s="126" t="str">
        <f ca="1"/>
        <v/>
      </c>
      <c r="P88" s="111" t="str">
        <f ca="1"/>
        <v/>
      </c>
      <c r="Q88" s="111" t="str">
        <f ca="1"/>
        <v/>
      </c>
      <c r="R88" s="117" t="str">
        <f ca="1"/>
        <v/>
      </c>
      <c r="S88" s="110"/>
    </row>
    <row r="89" spans="1:19" ht="14.25" customHeight="1" x14ac:dyDescent="0.25">
      <c r="A89" s="109"/>
      <c r="B89" s="109"/>
      <c r="C89" s="109"/>
      <c r="D89" s="109"/>
      <c r="E89" s="110"/>
      <c r="F89" s="116" t="str">
        <f ca="1"/>
        <v/>
      </c>
      <c r="G89" s="111" t="str">
        <f ca="1"/>
        <v/>
      </c>
      <c r="H89" s="126" t="str">
        <f ca="1"/>
        <v/>
      </c>
      <c r="I89" s="111" t="str">
        <f ca="1"/>
        <v/>
      </c>
      <c r="J89" s="111" t="str">
        <f ca="1"/>
        <v/>
      </c>
      <c r="K89" s="117" t="str">
        <f ca="1"/>
        <v/>
      </c>
      <c r="L89" s="110"/>
      <c r="M89" s="116" t="str">
        <f ca="1"/>
        <v/>
      </c>
      <c r="N89" s="111" t="str">
        <f ca="1"/>
        <v/>
      </c>
      <c r="O89" s="126" t="str">
        <f ca="1"/>
        <v/>
      </c>
      <c r="P89" s="111" t="str">
        <f ca="1"/>
        <v/>
      </c>
      <c r="Q89" s="111" t="str">
        <f ca="1"/>
        <v/>
      </c>
      <c r="R89" s="117" t="str">
        <f ca="1"/>
        <v/>
      </c>
      <c r="S89" s="110"/>
    </row>
    <row r="90" spans="1:19" ht="14.25" customHeight="1" x14ac:dyDescent="0.25">
      <c r="A90" s="109"/>
      <c r="B90" s="109"/>
      <c r="C90" s="109"/>
      <c r="D90" s="109"/>
      <c r="E90" s="110"/>
      <c r="F90" s="116" t="str">
        <f ca="1"/>
        <v/>
      </c>
      <c r="G90" s="111" t="str">
        <f ca="1"/>
        <v/>
      </c>
      <c r="H90" s="126" t="str">
        <f ca="1"/>
        <v/>
      </c>
      <c r="I90" s="111" t="str">
        <f ca="1"/>
        <v/>
      </c>
      <c r="J90" s="111" t="str">
        <f ca="1"/>
        <v/>
      </c>
      <c r="K90" s="117" t="str">
        <f ca="1"/>
        <v/>
      </c>
      <c r="L90" s="110"/>
      <c r="M90" s="116" t="str">
        <f ca="1"/>
        <v/>
      </c>
      <c r="N90" s="111" t="str">
        <f ca="1"/>
        <v/>
      </c>
      <c r="O90" s="126" t="str">
        <f ca="1"/>
        <v/>
      </c>
      <c r="P90" s="111" t="str">
        <f ca="1"/>
        <v/>
      </c>
      <c r="Q90" s="111" t="str">
        <f ca="1"/>
        <v/>
      </c>
      <c r="R90" s="117" t="str">
        <f ca="1"/>
        <v/>
      </c>
      <c r="S90" s="110"/>
    </row>
    <row r="91" spans="1:19" ht="14.25" customHeight="1" x14ac:dyDescent="0.25">
      <c r="A91" s="109"/>
      <c r="B91" s="109"/>
      <c r="C91" s="109"/>
      <c r="D91" s="109"/>
      <c r="E91" s="110"/>
      <c r="F91" s="116" t="str">
        <f ca="1"/>
        <v/>
      </c>
      <c r="G91" s="111" t="str">
        <f ca="1"/>
        <v/>
      </c>
      <c r="H91" s="126" t="str">
        <f ca="1"/>
        <v/>
      </c>
      <c r="I91" s="111" t="str">
        <f ca="1"/>
        <v/>
      </c>
      <c r="J91" s="111" t="str">
        <f ca="1"/>
        <v/>
      </c>
      <c r="K91" s="117" t="str">
        <f ca="1"/>
        <v/>
      </c>
      <c r="L91" s="110"/>
      <c r="M91" s="116" t="str">
        <f ca="1"/>
        <v/>
      </c>
      <c r="N91" s="111" t="str">
        <f ca="1"/>
        <v/>
      </c>
      <c r="O91" s="126" t="str">
        <f ca="1"/>
        <v/>
      </c>
      <c r="P91" s="111" t="str">
        <f ca="1"/>
        <v/>
      </c>
      <c r="Q91" s="111" t="str">
        <f ca="1"/>
        <v/>
      </c>
      <c r="R91" s="117" t="str">
        <f ca="1"/>
        <v/>
      </c>
      <c r="S91" s="110"/>
    </row>
    <row r="92" spans="1:19" ht="14.25" customHeight="1" x14ac:dyDescent="0.25">
      <c r="A92" s="109"/>
      <c r="B92" s="109"/>
      <c r="C92" s="109"/>
      <c r="D92" s="109"/>
      <c r="E92" s="110"/>
      <c r="F92" s="116" t="str">
        <f ca="1"/>
        <v/>
      </c>
      <c r="G92" s="111" t="str">
        <f ca="1"/>
        <v/>
      </c>
      <c r="H92" s="126" t="str">
        <f ca="1"/>
        <v/>
      </c>
      <c r="I92" s="111" t="str">
        <f ca="1"/>
        <v/>
      </c>
      <c r="J92" s="111" t="str">
        <f ca="1"/>
        <v/>
      </c>
      <c r="K92" s="117" t="str">
        <f ca="1"/>
        <v/>
      </c>
      <c r="L92" s="110"/>
      <c r="M92" s="116" t="str">
        <f ca="1"/>
        <v/>
      </c>
      <c r="N92" s="111" t="str">
        <f ca="1"/>
        <v/>
      </c>
      <c r="O92" s="126" t="str">
        <f ca="1"/>
        <v/>
      </c>
      <c r="P92" s="111" t="str">
        <f ca="1"/>
        <v/>
      </c>
      <c r="Q92" s="111" t="str">
        <f ca="1"/>
        <v/>
      </c>
      <c r="R92" s="117" t="str">
        <f ca="1"/>
        <v/>
      </c>
      <c r="S92" s="110"/>
    </row>
    <row r="93" spans="1:19" ht="14.25" customHeight="1" x14ac:dyDescent="0.25">
      <c r="A93" s="109"/>
      <c r="B93" s="109"/>
      <c r="C93" s="109"/>
      <c r="D93" s="109"/>
      <c r="E93" s="110"/>
      <c r="F93" s="116" t="str">
        <f ca="1"/>
        <v/>
      </c>
      <c r="G93" s="111" t="str">
        <f ca="1"/>
        <v/>
      </c>
      <c r="H93" s="126" t="str">
        <f ca="1"/>
        <v/>
      </c>
      <c r="I93" s="111" t="str">
        <f ca="1"/>
        <v/>
      </c>
      <c r="J93" s="111" t="str">
        <f ca="1"/>
        <v/>
      </c>
      <c r="K93" s="117" t="str">
        <f ca="1"/>
        <v/>
      </c>
      <c r="L93" s="110"/>
      <c r="M93" s="116" t="str">
        <f ca="1"/>
        <v/>
      </c>
      <c r="N93" s="111" t="str">
        <f ca="1"/>
        <v/>
      </c>
      <c r="O93" s="126" t="str">
        <f ca="1"/>
        <v/>
      </c>
      <c r="P93" s="111" t="str">
        <f ca="1"/>
        <v/>
      </c>
      <c r="Q93" s="111" t="str">
        <f ca="1"/>
        <v/>
      </c>
      <c r="R93" s="117" t="str">
        <f ca="1"/>
        <v/>
      </c>
      <c r="S93" s="110"/>
    </row>
    <row r="94" spans="1:19" ht="14.25" customHeight="1" x14ac:dyDescent="0.25">
      <c r="A94" s="109"/>
      <c r="B94" s="109"/>
      <c r="C94" s="109"/>
      <c r="D94" s="109"/>
      <c r="E94" s="110"/>
      <c r="F94" s="116" t="str">
        <f ca="1"/>
        <v/>
      </c>
      <c r="G94" s="111" t="str">
        <f ca="1"/>
        <v/>
      </c>
      <c r="H94" s="126" t="str">
        <f ca="1"/>
        <v/>
      </c>
      <c r="I94" s="111" t="str">
        <f ca="1"/>
        <v/>
      </c>
      <c r="J94" s="111" t="str">
        <f ca="1"/>
        <v/>
      </c>
      <c r="K94" s="117" t="str">
        <f ca="1"/>
        <v/>
      </c>
      <c r="L94" s="110"/>
      <c r="M94" s="116" t="str">
        <f ca="1"/>
        <v/>
      </c>
      <c r="N94" s="111" t="str">
        <f ca="1"/>
        <v/>
      </c>
      <c r="O94" s="126" t="str">
        <f ca="1"/>
        <v/>
      </c>
      <c r="P94" s="111" t="str">
        <f ca="1"/>
        <v/>
      </c>
      <c r="Q94" s="111" t="str">
        <f ca="1"/>
        <v/>
      </c>
      <c r="R94" s="117" t="str">
        <f ca="1"/>
        <v/>
      </c>
      <c r="S94" s="110"/>
    </row>
    <row r="95" spans="1:19" ht="14.25" customHeight="1" x14ac:dyDescent="0.25">
      <c r="A95" s="109"/>
      <c r="B95" s="109"/>
      <c r="C95" s="109"/>
      <c r="D95" s="109"/>
      <c r="E95" s="110"/>
      <c r="F95" s="116" t="str">
        <f ca="1"/>
        <v/>
      </c>
      <c r="G95" s="111" t="str">
        <f ca="1"/>
        <v/>
      </c>
      <c r="H95" s="126" t="str">
        <f ca="1"/>
        <v/>
      </c>
      <c r="I95" s="111" t="str">
        <f ca="1"/>
        <v/>
      </c>
      <c r="J95" s="111" t="str">
        <f ca="1"/>
        <v/>
      </c>
      <c r="K95" s="117" t="str">
        <f ca="1"/>
        <v/>
      </c>
      <c r="L95" s="110"/>
      <c r="M95" s="116" t="str">
        <f ca="1"/>
        <v/>
      </c>
      <c r="N95" s="111" t="str">
        <f ca="1"/>
        <v/>
      </c>
      <c r="O95" s="126" t="str">
        <f ca="1"/>
        <v/>
      </c>
      <c r="P95" s="111" t="str">
        <f ca="1"/>
        <v/>
      </c>
      <c r="Q95" s="111" t="str">
        <f ca="1"/>
        <v/>
      </c>
      <c r="R95" s="117" t="str">
        <f ca="1"/>
        <v/>
      </c>
      <c r="S95" s="110"/>
    </row>
    <row r="96" spans="1:19" ht="14.25" customHeight="1" x14ac:dyDescent="0.25">
      <c r="A96" s="109"/>
      <c r="B96" s="109"/>
      <c r="C96" s="109"/>
      <c r="D96" s="109"/>
      <c r="E96" s="110"/>
      <c r="F96" s="116" t="str">
        <f ca="1"/>
        <v/>
      </c>
      <c r="G96" s="111" t="str">
        <f ca="1"/>
        <v/>
      </c>
      <c r="H96" s="126" t="str">
        <f ca="1"/>
        <v/>
      </c>
      <c r="I96" s="111" t="str">
        <f ca="1"/>
        <v/>
      </c>
      <c r="J96" s="111" t="str">
        <f ca="1"/>
        <v/>
      </c>
      <c r="K96" s="117" t="str">
        <f ca="1"/>
        <v/>
      </c>
      <c r="L96" s="110"/>
      <c r="M96" s="116" t="str">
        <f ca="1"/>
        <v/>
      </c>
      <c r="N96" s="111" t="str">
        <f ca="1"/>
        <v/>
      </c>
      <c r="O96" s="126" t="str">
        <f ca="1"/>
        <v/>
      </c>
      <c r="P96" s="111" t="str">
        <f ca="1"/>
        <v/>
      </c>
      <c r="Q96" s="111" t="str">
        <f ca="1"/>
        <v/>
      </c>
      <c r="R96" s="117" t="str">
        <f ca="1"/>
        <v/>
      </c>
      <c r="S96" s="110"/>
    </row>
    <row r="97" spans="1:19" ht="14.25" customHeight="1" x14ac:dyDescent="0.25">
      <c r="A97" s="109"/>
      <c r="B97" s="109"/>
      <c r="C97" s="109"/>
      <c r="D97" s="109"/>
      <c r="E97" s="110"/>
      <c r="F97" s="116" t="str">
        <f ca="1"/>
        <v/>
      </c>
      <c r="G97" s="111" t="str">
        <f ca="1"/>
        <v/>
      </c>
      <c r="H97" s="126" t="str">
        <f ca="1"/>
        <v/>
      </c>
      <c r="I97" s="111" t="str">
        <f ca="1"/>
        <v/>
      </c>
      <c r="J97" s="111" t="str">
        <f ca="1"/>
        <v/>
      </c>
      <c r="K97" s="117" t="str">
        <f ca="1"/>
        <v/>
      </c>
      <c r="L97" s="110"/>
      <c r="M97" s="116" t="str">
        <f ca="1"/>
        <v/>
      </c>
      <c r="N97" s="111" t="str">
        <f ca="1"/>
        <v/>
      </c>
      <c r="O97" s="126" t="str">
        <f ca="1"/>
        <v/>
      </c>
      <c r="P97" s="111" t="str">
        <f ca="1"/>
        <v/>
      </c>
      <c r="Q97" s="111" t="str">
        <f ca="1"/>
        <v/>
      </c>
      <c r="R97" s="117" t="str">
        <f ca="1"/>
        <v/>
      </c>
      <c r="S97" s="110"/>
    </row>
    <row r="98" spans="1:19" ht="14.25" customHeight="1" x14ac:dyDescent="0.25">
      <c r="A98" s="109"/>
      <c r="B98" s="109"/>
      <c r="C98" s="109"/>
      <c r="D98" s="109"/>
      <c r="E98" s="110"/>
      <c r="F98" s="116" t="str">
        <f ca="1"/>
        <v/>
      </c>
      <c r="G98" s="111" t="str">
        <f ca="1"/>
        <v/>
      </c>
      <c r="H98" s="126" t="str">
        <f ca="1"/>
        <v/>
      </c>
      <c r="I98" s="111" t="str">
        <f ca="1"/>
        <v/>
      </c>
      <c r="J98" s="111" t="str">
        <f ca="1"/>
        <v/>
      </c>
      <c r="K98" s="117" t="str">
        <f ca="1"/>
        <v/>
      </c>
      <c r="L98" s="110"/>
      <c r="M98" s="116" t="str">
        <f ca="1"/>
        <v/>
      </c>
      <c r="N98" s="111" t="str">
        <f ca="1"/>
        <v/>
      </c>
      <c r="O98" s="126" t="str">
        <f ca="1"/>
        <v/>
      </c>
      <c r="P98" s="111" t="str">
        <f ca="1"/>
        <v/>
      </c>
      <c r="Q98" s="111" t="str">
        <f ca="1"/>
        <v/>
      </c>
      <c r="R98" s="117" t="str">
        <f ca="1"/>
        <v/>
      </c>
      <c r="S98" s="110"/>
    </row>
    <row r="99" spans="1:19" ht="14.25" customHeight="1" x14ac:dyDescent="0.25">
      <c r="A99" s="109"/>
      <c r="B99" s="109"/>
      <c r="C99" s="109"/>
      <c r="D99" s="109"/>
      <c r="E99" s="110"/>
      <c r="F99" s="116" t="str">
        <f ca="1"/>
        <v/>
      </c>
      <c r="G99" s="111" t="str">
        <f ca="1"/>
        <v/>
      </c>
      <c r="H99" s="126" t="str">
        <f ca="1"/>
        <v/>
      </c>
      <c r="I99" s="111" t="str">
        <f ca="1"/>
        <v/>
      </c>
      <c r="J99" s="111" t="str">
        <f ca="1"/>
        <v/>
      </c>
      <c r="K99" s="117" t="str">
        <f ca="1"/>
        <v/>
      </c>
      <c r="L99" s="110"/>
      <c r="M99" s="116" t="str">
        <f ca="1"/>
        <v/>
      </c>
      <c r="N99" s="111" t="str">
        <f ca="1"/>
        <v/>
      </c>
      <c r="O99" s="126" t="str">
        <f ca="1"/>
        <v/>
      </c>
      <c r="P99" s="111" t="str">
        <f ca="1"/>
        <v/>
      </c>
      <c r="Q99" s="111" t="str">
        <f ca="1"/>
        <v/>
      </c>
      <c r="R99" s="117" t="str">
        <f ca="1"/>
        <v/>
      </c>
      <c r="S99" s="110"/>
    </row>
    <row r="100" spans="1:19" ht="14.25" customHeight="1" x14ac:dyDescent="0.25">
      <c r="A100" s="109"/>
      <c r="B100" s="109"/>
      <c r="C100" s="109"/>
      <c r="D100" s="109"/>
      <c r="E100" s="110"/>
      <c r="F100" s="116" t="str">
        <f ca="1"/>
        <v/>
      </c>
      <c r="G100" s="111" t="str">
        <f ca="1"/>
        <v/>
      </c>
      <c r="H100" s="126" t="str">
        <f ca="1"/>
        <v/>
      </c>
      <c r="I100" s="111" t="str">
        <f ca="1"/>
        <v/>
      </c>
      <c r="J100" s="111" t="str">
        <f ca="1"/>
        <v/>
      </c>
      <c r="K100" s="117" t="str">
        <f ca="1"/>
        <v/>
      </c>
      <c r="L100" s="110"/>
      <c r="M100" s="116" t="str">
        <f ca="1"/>
        <v/>
      </c>
      <c r="N100" s="111" t="str">
        <f ca="1"/>
        <v/>
      </c>
      <c r="O100" s="126" t="str">
        <f ca="1"/>
        <v/>
      </c>
      <c r="P100" s="111" t="str">
        <f ca="1"/>
        <v/>
      </c>
      <c r="Q100" s="111" t="str">
        <f ca="1"/>
        <v/>
      </c>
      <c r="R100" s="117" t="str">
        <f ca="1"/>
        <v/>
      </c>
      <c r="S100" s="110"/>
    </row>
    <row r="101" spans="1:19" ht="14.25" customHeight="1" x14ac:dyDescent="0.25">
      <c r="A101" s="109"/>
      <c r="B101" s="109"/>
      <c r="C101" s="109"/>
      <c r="D101" s="109"/>
      <c r="E101" s="110"/>
      <c r="F101" s="116" t="str">
        <f ca="1"/>
        <v/>
      </c>
      <c r="G101" s="111" t="str">
        <f ca="1"/>
        <v/>
      </c>
      <c r="H101" s="126" t="str">
        <f ca="1"/>
        <v/>
      </c>
      <c r="I101" s="111" t="str">
        <f ca="1"/>
        <v/>
      </c>
      <c r="J101" s="111" t="str">
        <f ca="1"/>
        <v/>
      </c>
      <c r="K101" s="117" t="str">
        <f ca="1"/>
        <v/>
      </c>
      <c r="L101" s="110"/>
      <c r="M101" s="116" t="str">
        <f ca="1"/>
        <v/>
      </c>
      <c r="N101" s="111" t="str">
        <f ca="1"/>
        <v/>
      </c>
      <c r="O101" s="126" t="str">
        <f ca="1"/>
        <v/>
      </c>
      <c r="P101" s="111" t="str">
        <f ca="1"/>
        <v/>
      </c>
      <c r="Q101" s="111" t="str">
        <f ca="1"/>
        <v/>
      </c>
      <c r="R101" s="117" t="str">
        <f ca="1"/>
        <v/>
      </c>
      <c r="S101" s="110"/>
    </row>
    <row r="102" spans="1:19" ht="14.25" customHeight="1" x14ac:dyDescent="0.25">
      <c r="A102" s="109"/>
      <c r="B102" s="109"/>
      <c r="C102" s="109"/>
      <c r="D102" s="109"/>
      <c r="E102" s="110"/>
      <c r="F102" s="116" t="str">
        <f ca="1"/>
        <v/>
      </c>
      <c r="G102" s="111" t="str">
        <f ca="1"/>
        <v/>
      </c>
      <c r="H102" s="126" t="str">
        <f ca="1"/>
        <v/>
      </c>
      <c r="I102" s="111" t="str">
        <f ca="1"/>
        <v/>
      </c>
      <c r="J102" s="111" t="str">
        <f ca="1"/>
        <v/>
      </c>
      <c r="K102" s="117" t="str">
        <f ca="1"/>
        <v/>
      </c>
      <c r="L102" s="110"/>
      <c r="M102" s="116" t="str">
        <f ca="1"/>
        <v/>
      </c>
      <c r="N102" s="111" t="str">
        <f ca="1"/>
        <v/>
      </c>
      <c r="O102" s="126" t="str">
        <f ca="1"/>
        <v/>
      </c>
      <c r="P102" s="111" t="str">
        <f ca="1"/>
        <v/>
      </c>
      <c r="Q102" s="111" t="str">
        <f ca="1"/>
        <v/>
      </c>
      <c r="R102" s="117" t="str">
        <f ca="1"/>
        <v/>
      </c>
      <c r="S102" s="110"/>
    </row>
    <row r="103" spans="1:19" ht="14.25" customHeight="1" x14ac:dyDescent="0.25">
      <c r="A103" s="109"/>
      <c r="B103" s="109"/>
      <c r="C103" s="109"/>
      <c r="D103" s="109"/>
      <c r="E103" s="110"/>
      <c r="F103" s="116" t="str">
        <f ca="1"/>
        <v/>
      </c>
      <c r="G103" s="111" t="str">
        <f ca="1"/>
        <v/>
      </c>
      <c r="H103" s="126" t="str">
        <f ca="1"/>
        <v/>
      </c>
      <c r="I103" s="111" t="str">
        <f ca="1"/>
        <v/>
      </c>
      <c r="J103" s="111" t="str">
        <f ca="1"/>
        <v/>
      </c>
      <c r="K103" s="117" t="str">
        <f ca="1"/>
        <v/>
      </c>
      <c r="L103" s="110"/>
      <c r="M103" s="116" t="str">
        <f ca="1"/>
        <v/>
      </c>
      <c r="N103" s="111" t="str">
        <f ca="1"/>
        <v/>
      </c>
      <c r="O103" s="126" t="str">
        <f ca="1"/>
        <v/>
      </c>
      <c r="P103" s="111" t="str">
        <f ca="1"/>
        <v/>
      </c>
      <c r="Q103" s="111" t="str">
        <f ca="1"/>
        <v/>
      </c>
      <c r="R103" s="117" t="str">
        <f ca="1"/>
        <v/>
      </c>
      <c r="S103" s="110"/>
    </row>
    <row r="104" spans="1:19" ht="14.25" customHeight="1" x14ac:dyDescent="0.25">
      <c r="A104" s="109"/>
      <c r="B104" s="109"/>
      <c r="C104" s="109"/>
      <c r="D104" s="109"/>
      <c r="E104" s="110"/>
      <c r="F104" s="116" t="str">
        <f ca="1"/>
        <v/>
      </c>
      <c r="G104" s="111" t="str">
        <f ca="1"/>
        <v/>
      </c>
      <c r="H104" s="126" t="str">
        <f ca="1"/>
        <v/>
      </c>
      <c r="I104" s="111" t="str">
        <f ca="1"/>
        <v/>
      </c>
      <c r="J104" s="111" t="str">
        <f ca="1"/>
        <v/>
      </c>
      <c r="K104" s="117" t="str">
        <f ca="1"/>
        <v/>
      </c>
      <c r="L104" s="110"/>
      <c r="M104" s="116" t="str">
        <f ca="1"/>
        <v/>
      </c>
      <c r="N104" s="111" t="str">
        <f ca="1"/>
        <v/>
      </c>
      <c r="O104" s="126" t="str">
        <f ca="1"/>
        <v/>
      </c>
      <c r="P104" s="111" t="str">
        <f ca="1"/>
        <v/>
      </c>
      <c r="Q104" s="111" t="str">
        <f ca="1"/>
        <v/>
      </c>
      <c r="R104" s="117" t="str">
        <f ca="1"/>
        <v/>
      </c>
      <c r="S104" s="110"/>
    </row>
    <row r="105" spans="1:19" ht="14.25" customHeight="1" x14ac:dyDescent="0.25">
      <c r="A105" s="109"/>
      <c r="B105" s="109"/>
      <c r="C105" s="109"/>
      <c r="D105" s="109"/>
      <c r="E105" s="110"/>
      <c r="F105" s="116" t="str">
        <f ca="1"/>
        <v/>
      </c>
      <c r="G105" s="111" t="str">
        <f ca="1"/>
        <v/>
      </c>
      <c r="H105" s="126" t="str">
        <f ca="1"/>
        <v/>
      </c>
      <c r="I105" s="111" t="str">
        <f ca="1"/>
        <v/>
      </c>
      <c r="J105" s="111" t="str">
        <f ca="1"/>
        <v/>
      </c>
      <c r="K105" s="117" t="str">
        <f ca="1"/>
        <v/>
      </c>
      <c r="L105" s="110"/>
      <c r="M105" s="116" t="str">
        <f ca="1"/>
        <v/>
      </c>
      <c r="N105" s="111" t="str">
        <f ca="1"/>
        <v/>
      </c>
      <c r="O105" s="126" t="str">
        <f ca="1"/>
        <v/>
      </c>
      <c r="P105" s="111" t="str">
        <f ca="1"/>
        <v/>
      </c>
      <c r="Q105" s="111" t="str">
        <f ca="1"/>
        <v/>
      </c>
      <c r="R105" s="117" t="str">
        <f ca="1"/>
        <v/>
      </c>
      <c r="S105" s="110"/>
    </row>
    <row r="106" spans="1:19" ht="14.25" customHeight="1" x14ac:dyDescent="0.25">
      <c r="A106" s="109"/>
      <c r="B106" s="109"/>
      <c r="C106" s="109"/>
      <c r="D106" s="109"/>
      <c r="E106" s="110"/>
      <c r="F106" s="116" t="str">
        <f ca="1"/>
        <v/>
      </c>
      <c r="G106" s="111" t="str">
        <f ca="1"/>
        <v/>
      </c>
      <c r="H106" s="126" t="str">
        <f ca="1"/>
        <v/>
      </c>
      <c r="I106" s="111" t="str">
        <f ca="1"/>
        <v/>
      </c>
      <c r="J106" s="111" t="str">
        <f ca="1"/>
        <v/>
      </c>
      <c r="K106" s="117" t="str">
        <f ca="1"/>
        <v/>
      </c>
      <c r="L106" s="110"/>
      <c r="M106" s="116" t="str">
        <f ca="1"/>
        <v/>
      </c>
      <c r="N106" s="111" t="str">
        <f ca="1"/>
        <v/>
      </c>
      <c r="O106" s="126" t="str">
        <f ca="1"/>
        <v/>
      </c>
      <c r="P106" s="111" t="str">
        <f ca="1"/>
        <v/>
      </c>
      <c r="Q106" s="111" t="str">
        <f ca="1"/>
        <v/>
      </c>
      <c r="R106" s="117" t="str">
        <f ca="1"/>
        <v/>
      </c>
      <c r="S106" s="110"/>
    </row>
    <row r="107" spans="1:19" ht="14.25" customHeight="1" x14ac:dyDescent="0.25">
      <c r="A107" s="109"/>
      <c r="B107" s="109"/>
      <c r="C107" s="109"/>
      <c r="D107" s="109"/>
      <c r="E107" s="110"/>
      <c r="F107" s="116" t="str">
        <f ca="1"/>
        <v/>
      </c>
      <c r="G107" s="111" t="str">
        <f ca="1"/>
        <v/>
      </c>
      <c r="H107" s="126" t="str">
        <f ca="1"/>
        <v/>
      </c>
      <c r="I107" s="111" t="str">
        <f ca="1"/>
        <v/>
      </c>
      <c r="J107" s="111" t="str">
        <f ca="1"/>
        <v/>
      </c>
      <c r="K107" s="117" t="str">
        <f ca="1"/>
        <v/>
      </c>
      <c r="L107" s="110"/>
      <c r="M107" s="116" t="str">
        <f ca="1"/>
        <v/>
      </c>
      <c r="N107" s="111" t="str">
        <f ca="1"/>
        <v/>
      </c>
      <c r="O107" s="126" t="str">
        <f ca="1"/>
        <v/>
      </c>
      <c r="P107" s="111" t="str">
        <f ca="1"/>
        <v/>
      </c>
      <c r="Q107" s="111" t="str">
        <f ca="1"/>
        <v/>
      </c>
      <c r="R107" s="117" t="str">
        <f ca="1"/>
        <v/>
      </c>
      <c r="S107" s="110"/>
    </row>
    <row r="108" spans="1:19" ht="14.25" customHeight="1" x14ac:dyDescent="0.25">
      <c r="A108" s="109"/>
      <c r="B108" s="109"/>
      <c r="C108" s="109"/>
      <c r="D108" s="109"/>
      <c r="E108" s="110"/>
      <c r="F108" s="116" t="str">
        <f ca="1"/>
        <v/>
      </c>
      <c r="G108" s="111" t="str">
        <f ca="1"/>
        <v/>
      </c>
      <c r="H108" s="126" t="str">
        <f ca="1"/>
        <v/>
      </c>
      <c r="I108" s="111" t="str">
        <f ca="1"/>
        <v/>
      </c>
      <c r="J108" s="111" t="str">
        <f ca="1"/>
        <v/>
      </c>
      <c r="K108" s="117" t="str">
        <f ca="1"/>
        <v/>
      </c>
      <c r="L108" s="110"/>
      <c r="M108" s="116" t="str">
        <f ca="1"/>
        <v/>
      </c>
      <c r="N108" s="111" t="str">
        <f ca="1"/>
        <v/>
      </c>
      <c r="O108" s="126" t="str">
        <f ca="1"/>
        <v/>
      </c>
      <c r="P108" s="111" t="str">
        <f ca="1"/>
        <v/>
      </c>
      <c r="Q108" s="111" t="str">
        <f ca="1"/>
        <v/>
      </c>
      <c r="R108" s="117" t="str">
        <f ca="1"/>
        <v/>
      </c>
      <c r="S108" s="110"/>
    </row>
    <row r="109" spans="1:19" ht="14.25" customHeight="1" x14ac:dyDescent="0.25">
      <c r="A109" s="109"/>
      <c r="B109" s="109"/>
      <c r="C109" s="109"/>
      <c r="D109" s="109"/>
      <c r="E109" s="110"/>
      <c r="F109" s="116" t="str">
        <f ca="1"/>
        <v/>
      </c>
      <c r="G109" s="111" t="str">
        <f ca="1"/>
        <v/>
      </c>
      <c r="H109" s="126" t="str">
        <f ca="1"/>
        <v/>
      </c>
      <c r="I109" s="111" t="str">
        <f ca="1"/>
        <v/>
      </c>
      <c r="J109" s="111" t="str">
        <f ca="1"/>
        <v/>
      </c>
      <c r="K109" s="117" t="str">
        <f ca="1"/>
        <v/>
      </c>
      <c r="L109" s="110"/>
      <c r="M109" s="116" t="str">
        <f ca="1"/>
        <v/>
      </c>
      <c r="N109" s="111" t="str">
        <f ca="1"/>
        <v/>
      </c>
      <c r="O109" s="126" t="str">
        <f ca="1"/>
        <v/>
      </c>
      <c r="P109" s="111" t="str">
        <f ca="1"/>
        <v/>
      </c>
      <c r="Q109" s="111" t="str">
        <f ca="1"/>
        <v/>
      </c>
      <c r="R109" s="117" t="str">
        <f ca="1"/>
        <v/>
      </c>
      <c r="S109" s="110"/>
    </row>
    <row r="110" spans="1:19" ht="14.25" customHeight="1" x14ac:dyDescent="0.25">
      <c r="A110" s="109"/>
      <c r="B110" s="109"/>
      <c r="C110" s="109"/>
      <c r="D110" s="109"/>
      <c r="E110" s="110"/>
      <c r="F110" s="116" t="str">
        <f ca="1"/>
        <v/>
      </c>
      <c r="G110" s="111" t="str">
        <f ca="1"/>
        <v/>
      </c>
      <c r="H110" s="126" t="str">
        <f ca="1"/>
        <v/>
      </c>
      <c r="I110" s="111" t="str">
        <f ca="1"/>
        <v/>
      </c>
      <c r="J110" s="111" t="str">
        <f ca="1"/>
        <v/>
      </c>
      <c r="K110" s="117" t="str">
        <f ca="1"/>
        <v/>
      </c>
      <c r="L110" s="110"/>
      <c r="M110" s="116" t="str">
        <f ca="1"/>
        <v/>
      </c>
      <c r="N110" s="111" t="str">
        <f ca="1"/>
        <v/>
      </c>
      <c r="O110" s="126" t="str">
        <f ca="1"/>
        <v/>
      </c>
      <c r="P110" s="111" t="str">
        <f ca="1"/>
        <v/>
      </c>
      <c r="Q110" s="111" t="str">
        <f ca="1"/>
        <v/>
      </c>
      <c r="R110" s="117" t="str">
        <f ca="1"/>
        <v/>
      </c>
      <c r="S110" s="110"/>
    </row>
    <row r="111" spans="1:19" ht="14.25" customHeight="1" x14ac:dyDescent="0.25">
      <c r="A111" s="109"/>
      <c r="B111" s="109"/>
      <c r="C111" s="109"/>
      <c r="D111" s="109"/>
      <c r="E111" s="110"/>
      <c r="F111" s="116" t="str">
        <f ca="1"/>
        <v/>
      </c>
      <c r="G111" s="111" t="str">
        <f ca="1"/>
        <v/>
      </c>
      <c r="H111" s="126" t="str">
        <f ca="1"/>
        <v/>
      </c>
      <c r="I111" s="111" t="str">
        <f ca="1"/>
        <v/>
      </c>
      <c r="J111" s="111" t="str">
        <f ca="1"/>
        <v/>
      </c>
      <c r="K111" s="117" t="str">
        <f ca="1"/>
        <v/>
      </c>
      <c r="L111" s="110"/>
      <c r="M111" s="116" t="str">
        <f ca="1"/>
        <v/>
      </c>
      <c r="N111" s="111" t="str">
        <f ca="1"/>
        <v/>
      </c>
      <c r="O111" s="126" t="str">
        <f ca="1"/>
        <v/>
      </c>
      <c r="P111" s="111" t="str">
        <f ca="1"/>
        <v/>
      </c>
      <c r="Q111" s="111" t="str">
        <f ca="1"/>
        <v/>
      </c>
      <c r="R111" s="117" t="str">
        <f ca="1"/>
        <v/>
      </c>
      <c r="S111" s="110"/>
    </row>
    <row r="112" spans="1:19" ht="14.25" customHeight="1" x14ac:dyDescent="0.25">
      <c r="A112" s="109"/>
      <c r="B112" s="109"/>
      <c r="C112" s="109"/>
      <c r="D112" s="109"/>
      <c r="E112" s="110"/>
      <c r="F112" s="116" t="str">
        <f ca="1"/>
        <v/>
      </c>
      <c r="G112" s="111" t="str">
        <f ca="1"/>
        <v/>
      </c>
      <c r="H112" s="126" t="str">
        <f ca="1"/>
        <v/>
      </c>
      <c r="I112" s="111" t="str">
        <f ca="1"/>
        <v/>
      </c>
      <c r="J112" s="111" t="str">
        <f ca="1"/>
        <v/>
      </c>
      <c r="K112" s="117" t="str">
        <f ca="1"/>
        <v/>
      </c>
      <c r="L112" s="110"/>
      <c r="M112" s="116" t="str">
        <f ca="1"/>
        <v/>
      </c>
      <c r="N112" s="111" t="str">
        <f ca="1"/>
        <v/>
      </c>
      <c r="O112" s="126" t="str">
        <f ca="1"/>
        <v/>
      </c>
      <c r="P112" s="111" t="str">
        <f ca="1"/>
        <v/>
      </c>
      <c r="Q112" s="111" t="str">
        <f ca="1"/>
        <v/>
      </c>
      <c r="R112" s="117" t="str">
        <f ca="1"/>
        <v/>
      </c>
      <c r="S112" s="110"/>
    </row>
    <row r="113" spans="1:19" ht="14.25" customHeight="1" x14ac:dyDescent="0.25">
      <c r="A113" s="109"/>
      <c r="B113" s="109"/>
      <c r="C113" s="109"/>
      <c r="D113" s="109"/>
      <c r="E113" s="110"/>
      <c r="F113" s="116" t="str">
        <f ca="1"/>
        <v/>
      </c>
      <c r="G113" s="111" t="str">
        <f ca="1"/>
        <v/>
      </c>
      <c r="H113" s="126" t="str">
        <f ca="1"/>
        <v/>
      </c>
      <c r="I113" s="111" t="str">
        <f ca="1"/>
        <v/>
      </c>
      <c r="J113" s="111" t="str">
        <f ca="1"/>
        <v/>
      </c>
      <c r="K113" s="117" t="str">
        <f ca="1"/>
        <v/>
      </c>
      <c r="L113" s="110"/>
      <c r="M113" s="116" t="str">
        <f ca="1"/>
        <v/>
      </c>
      <c r="N113" s="111" t="str">
        <f ca="1"/>
        <v/>
      </c>
      <c r="O113" s="126" t="str">
        <f ca="1"/>
        <v/>
      </c>
      <c r="P113" s="111" t="str">
        <f ca="1"/>
        <v/>
      </c>
      <c r="Q113" s="111" t="str">
        <f ca="1"/>
        <v/>
      </c>
      <c r="R113" s="117" t="str">
        <f ca="1"/>
        <v/>
      </c>
      <c r="S113" s="110"/>
    </row>
    <row r="114" spans="1:19" ht="14.25" customHeight="1" x14ac:dyDescent="0.25">
      <c r="A114" s="109"/>
      <c r="B114" s="109"/>
      <c r="C114" s="109"/>
      <c r="D114" s="109"/>
      <c r="E114" s="110"/>
      <c r="F114" s="116" t="str">
        <f ca="1"/>
        <v/>
      </c>
      <c r="G114" s="111" t="str">
        <f ca="1"/>
        <v/>
      </c>
      <c r="H114" s="126" t="str">
        <f ca="1"/>
        <v/>
      </c>
      <c r="I114" s="111" t="str">
        <f ca="1"/>
        <v/>
      </c>
      <c r="J114" s="111" t="str">
        <f ca="1"/>
        <v/>
      </c>
      <c r="K114" s="117" t="str">
        <f ca="1"/>
        <v/>
      </c>
      <c r="L114" s="110"/>
      <c r="M114" s="116" t="str">
        <f ca="1"/>
        <v/>
      </c>
      <c r="N114" s="111" t="str">
        <f ca="1"/>
        <v/>
      </c>
      <c r="O114" s="126" t="str">
        <f ca="1"/>
        <v/>
      </c>
      <c r="P114" s="111" t="str">
        <f ca="1"/>
        <v/>
      </c>
      <c r="Q114" s="111" t="str">
        <f ca="1"/>
        <v/>
      </c>
      <c r="R114" s="117" t="str">
        <f ca="1"/>
        <v/>
      </c>
      <c r="S114" s="110"/>
    </row>
    <row r="115" spans="1:19" ht="14.25" customHeight="1" x14ac:dyDescent="0.25">
      <c r="A115" s="109"/>
      <c r="B115" s="109"/>
      <c r="C115" s="109"/>
      <c r="D115" s="109"/>
      <c r="E115" s="110"/>
      <c r="F115" s="116" t="str">
        <f ca="1"/>
        <v/>
      </c>
      <c r="G115" s="111" t="str">
        <f ca="1"/>
        <v/>
      </c>
      <c r="H115" s="126" t="str">
        <f ca="1"/>
        <v/>
      </c>
      <c r="I115" s="111" t="str">
        <f ca="1"/>
        <v/>
      </c>
      <c r="J115" s="111" t="str">
        <f ca="1"/>
        <v/>
      </c>
      <c r="K115" s="117" t="str">
        <f ca="1"/>
        <v/>
      </c>
      <c r="L115" s="110"/>
      <c r="M115" s="116" t="str">
        <f ca="1"/>
        <v/>
      </c>
      <c r="N115" s="111" t="str">
        <f ca="1"/>
        <v/>
      </c>
      <c r="O115" s="126" t="str">
        <f ca="1"/>
        <v/>
      </c>
      <c r="P115" s="111" t="str">
        <f ca="1"/>
        <v/>
      </c>
      <c r="Q115" s="111" t="str">
        <f ca="1"/>
        <v/>
      </c>
      <c r="R115" s="117" t="str">
        <f ca="1"/>
        <v/>
      </c>
      <c r="S115" s="110"/>
    </row>
    <row r="116" spans="1:19" ht="14.25" customHeight="1" x14ac:dyDescent="0.25">
      <c r="A116" s="109"/>
      <c r="B116" s="109"/>
      <c r="C116" s="109"/>
      <c r="D116" s="109"/>
      <c r="E116" s="110"/>
      <c r="F116" s="116" t="str">
        <f ca="1"/>
        <v/>
      </c>
      <c r="G116" s="111" t="str">
        <f ca="1"/>
        <v/>
      </c>
      <c r="H116" s="126" t="str">
        <f ca="1"/>
        <v/>
      </c>
      <c r="I116" s="111" t="str">
        <f ca="1"/>
        <v/>
      </c>
      <c r="J116" s="111" t="str">
        <f ca="1"/>
        <v/>
      </c>
      <c r="K116" s="117" t="str">
        <f ca="1"/>
        <v/>
      </c>
      <c r="L116" s="110"/>
      <c r="M116" s="116" t="str">
        <f ca="1"/>
        <v/>
      </c>
      <c r="N116" s="111" t="str">
        <f ca="1"/>
        <v/>
      </c>
      <c r="O116" s="126" t="str">
        <f ca="1"/>
        <v/>
      </c>
      <c r="P116" s="111" t="str">
        <f ca="1"/>
        <v/>
      </c>
      <c r="Q116" s="111" t="str">
        <f ca="1"/>
        <v/>
      </c>
      <c r="R116" s="117" t="str">
        <f ca="1"/>
        <v/>
      </c>
      <c r="S116" s="110"/>
    </row>
    <row r="117" spans="1:19" ht="14.25" customHeight="1" x14ac:dyDescent="0.25">
      <c r="A117" s="109"/>
      <c r="B117" s="109"/>
      <c r="C117" s="109"/>
      <c r="D117" s="109"/>
      <c r="E117" s="110"/>
      <c r="F117" s="116" t="str">
        <f ca="1"/>
        <v/>
      </c>
      <c r="G117" s="111" t="str">
        <f ca="1"/>
        <v/>
      </c>
      <c r="H117" s="126" t="str">
        <f ca="1"/>
        <v/>
      </c>
      <c r="I117" s="111" t="str">
        <f ca="1"/>
        <v/>
      </c>
      <c r="J117" s="111" t="str">
        <f ca="1"/>
        <v/>
      </c>
      <c r="K117" s="117" t="str">
        <f ca="1"/>
        <v/>
      </c>
      <c r="L117" s="110"/>
      <c r="M117" s="116" t="str">
        <f ca="1"/>
        <v/>
      </c>
      <c r="N117" s="111" t="str">
        <f ca="1"/>
        <v/>
      </c>
      <c r="O117" s="126" t="str">
        <f ca="1"/>
        <v/>
      </c>
      <c r="P117" s="111" t="str">
        <f ca="1"/>
        <v/>
      </c>
      <c r="Q117" s="111" t="str">
        <f ca="1"/>
        <v/>
      </c>
      <c r="R117" s="117" t="str">
        <f ca="1"/>
        <v/>
      </c>
      <c r="S117" s="110"/>
    </row>
    <row r="118" spans="1:19" ht="14.25" customHeight="1" x14ac:dyDescent="0.25">
      <c r="A118" s="109"/>
      <c r="B118" s="109"/>
      <c r="C118" s="109"/>
      <c r="D118" s="109"/>
      <c r="E118" s="110"/>
      <c r="F118" s="116" t="str">
        <f ca="1"/>
        <v/>
      </c>
      <c r="G118" s="111" t="str">
        <f ca="1"/>
        <v/>
      </c>
      <c r="H118" s="126" t="str">
        <f ca="1"/>
        <v/>
      </c>
      <c r="I118" s="111" t="str">
        <f ca="1"/>
        <v/>
      </c>
      <c r="J118" s="111" t="str">
        <f ca="1"/>
        <v/>
      </c>
      <c r="K118" s="117" t="str">
        <f ca="1"/>
        <v/>
      </c>
      <c r="L118" s="110"/>
      <c r="M118" s="116" t="str">
        <f ca="1"/>
        <v/>
      </c>
      <c r="N118" s="111" t="str">
        <f ca="1"/>
        <v/>
      </c>
      <c r="O118" s="126" t="str">
        <f ca="1"/>
        <v/>
      </c>
      <c r="P118" s="111" t="str">
        <f ca="1"/>
        <v/>
      </c>
      <c r="Q118" s="111" t="str">
        <f ca="1"/>
        <v/>
      </c>
      <c r="R118" s="117" t="str">
        <f ca="1"/>
        <v/>
      </c>
      <c r="S118" s="110"/>
    </row>
    <row r="119" spans="1:19" ht="14.25" customHeight="1" x14ac:dyDescent="0.25">
      <c r="A119" s="109"/>
      <c r="B119" s="109"/>
      <c r="C119" s="109"/>
      <c r="D119" s="109"/>
      <c r="E119" s="110"/>
      <c r="F119" s="116" t="str">
        <f ca="1"/>
        <v/>
      </c>
      <c r="G119" s="111" t="str">
        <f ca="1"/>
        <v/>
      </c>
      <c r="H119" s="126" t="str">
        <f ca="1"/>
        <v/>
      </c>
      <c r="I119" s="111" t="str">
        <f ca="1"/>
        <v/>
      </c>
      <c r="J119" s="111" t="str">
        <f ca="1"/>
        <v/>
      </c>
      <c r="K119" s="117" t="str">
        <f ca="1"/>
        <v/>
      </c>
      <c r="L119" s="110"/>
      <c r="M119" s="116" t="str">
        <f ca="1"/>
        <v/>
      </c>
      <c r="N119" s="111" t="str">
        <f ca="1"/>
        <v/>
      </c>
      <c r="O119" s="126" t="str">
        <f ca="1"/>
        <v/>
      </c>
      <c r="P119" s="111" t="str">
        <f ca="1"/>
        <v/>
      </c>
      <c r="Q119" s="111" t="str">
        <f ca="1"/>
        <v/>
      </c>
      <c r="R119" s="117" t="str">
        <f ca="1"/>
        <v/>
      </c>
      <c r="S119" s="110"/>
    </row>
    <row r="120" spans="1:19" ht="14.25" customHeight="1" x14ac:dyDescent="0.25">
      <c r="A120" s="109"/>
      <c r="B120" s="109"/>
      <c r="C120" s="109"/>
      <c r="D120" s="109"/>
      <c r="E120" s="110"/>
      <c r="F120" s="116" t="str">
        <f ca="1"/>
        <v/>
      </c>
      <c r="G120" s="111" t="str">
        <f ca="1"/>
        <v/>
      </c>
      <c r="H120" s="126" t="str">
        <f ca="1"/>
        <v/>
      </c>
      <c r="I120" s="111" t="str">
        <f ca="1"/>
        <v/>
      </c>
      <c r="J120" s="111" t="str">
        <f ca="1"/>
        <v/>
      </c>
      <c r="K120" s="117" t="str">
        <f ca="1"/>
        <v/>
      </c>
      <c r="L120" s="110"/>
      <c r="M120" s="116" t="str">
        <f ca="1"/>
        <v/>
      </c>
      <c r="N120" s="111" t="str">
        <f ca="1"/>
        <v/>
      </c>
      <c r="O120" s="126" t="str">
        <f ca="1"/>
        <v/>
      </c>
      <c r="P120" s="111" t="str">
        <f ca="1"/>
        <v/>
      </c>
      <c r="Q120" s="111" t="str">
        <f ca="1"/>
        <v/>
      </c>
      <c r="R120" s="117" t="str">
        <f ca="1"/>
        <v/>
      </c>
      <c r="S120" s="110"/>
    </row>
    <row r="121" spans="1:19" ht="14.25" customHeight="1" x14ac:dyDescent="0.25">
      <c r="A121" s="109"/>
      <c r="B121" s="109"/>
      <c r="C121" s="109"/>
      <c r="D121" s="109"/>
      <c r="E121" s="110"/>
      <c r="F121" s="116" t="str">
        <f ca="1"/>
        <v/>
      </c>
      <c r="G121" s="111" t="str">
        <f ca="1"/>
        <v/>
      </c>
      <c r="H121" s="126" t="str">
        <f ca="1"/>
        <v/>
      </c>
      <c r="I121" s="111" t="str">
        <f ca="1"/>
        <v/>
      </c>
      <c r="J121" s="111" t="str">
        <f ca="1"/>
        <v/>
      </c>
      <c r="K121" s="117" t="str">
        <f ca="1"/>
        <v/>
      </c>
      <c r="L121" s="110"/>
      <c r="M121" s="116" t="str">
        <f ca="1"/>
        <v/>
      </c>
      <c r="N121" s="111" t="str">
        <f ca="1"/>
        <v/>
      </c>
      <c r="O121" s="126" t="str">
        <f ca="1"/>
        <v/>
      </c>
      <c r="P121" s="111" t="str">
        <f ca="1"/>
        <v/>
      </c>
      <c r="Q121" s="111" t="str">
        <f ca="1"/>
        <v/>
      </c>
      <c r="R121" s="117" t="str">
        <f ca="1"/>
        <v/>
      </c>
      <c r="S121" s="110"/>
    </row>
    <row r="122" spans="1:19" ht="14.25" customHeight="1" x14ac:dyDescent="0.25">
      <c r="A122" s="109"/>
      <c r="B122" s="109"/>
      <c r="C122" s="109"/>
      <c r="D122" s="109"/>
      <c r="E122" s="110"/>
      <c r="F122" s="116" t="str">
        <f ca="1"/>
        <v/>
      </c>
      <c r="G122" s="111" t="str">
        <f ca="1"/>
        <v/>
      </c>
      <c r="H122" s="126" t="str">
        <f ca="1"/>
        <v/>
      </c>
      <c r="I122" s="111" t="str">
        <f ca="1"/>
        <v/>
      </c>
      <c r="J122" s="111" t="str">
        <f ca="1"/>
        <v/>
      </c>
      <c r="K122" s="117" t="str">
        <f ca="1"/>
        <v/>
      </c>
      <c r="L122" s="110"/>
      <c r="M122" s="116" t="str">
        <f ca="1"/>
        <v/>
      </c>
      <c r="N122" s="111" t="str">
        <f ca="1"/>
        <v/>
      </c>
      <c r="O122" s="126" t="str">
        <f ca="1"/>
        <v/>
      </c>
      <c r="P122" s="111" t="str">
        <f ca="1"/>
        <v/>
      </c>
      <c r="Q122" s="111" t="str">
        <f ca="1"/>
        <v/>
      </c>
      <c r="R122" s="117" t="str">
        <f ca="1"/>
        <v/>
      </c>
      <c r="S122" s="110"/>
    </row>
    <row r="123" spans="1:19" ht="14.25" customHeight="1" x14ac:dyDescent="0.25">
      <c r="A123" s="109"/>
      <c r="B123" s="109"/>
      <c r="C123" s="109"/>
      <c r="D123" s="109"/>
      <c r="E123" s="110"/>
      <c r="F123" s="116" t="str">
        <f ca="1"/>
        <v/>
      </c>
      <c r="G123" s="111" t="str">
        <f ca="1"/>
        <v/>
      </c>
      <c r="H123" s="126" t="str">
        <f ca="1"/>
        <v/>
      </c>
      <c r="I123" s="111" t="str">
        <f ca="1"/>
        <v/>
      </c>
      <c r="J123" s="111" t="str">
        <f ca="1"/>
        <v/>
      </c>
      <c r="K123" s="117" t="str">
        <f ca="1"/>
        <v/>
      </c>
      <c r="L123" s="110"/>
      <c r="M123" s="116" t="str">
        <f ca="1"/>
        <v/>
      </c>
      <c r="N123" s="111" t="str">
        <f ca="1"/>
        <v/>
      </c>
      <c r="O123" s="126" t="str">
        <f ca="1"/>
        <v/>
      </c>
      <c r="P123" s="111" t="str">
        <f ca="1"/>
        <v/>
      </c>
      <c r="Q123" s="111" t="str">
        <f ca="1"/>
        <v/>
      </c>
      <c r="R123" s="117" t="str">
        <f ca="1"/>
        <v/>
      </c>
      <c r="S123" s="110"/>
    </row>
    <row r="124" spans="1:19" ht="14.25" customHeight="1" x14ac:dyDescent="0.25">
      <c r="A124" s="109"/>
      <c r="B124" s="109"/>
      <c r="C124" s="109"/>
      <c r="D124" s="109"/>
      <c r="E124" s="110"/>
      <c r="F124" s="116" t="str">
        <f ca="1"/>
        <v/>
      </c>
      <c r="G124" s="111" t="str">
        <f ca="1"/>
        <v/>
      </c>
      <c r="H124" s="126" t="str">
        <f ca="1"/>
        <v/>
      </c>
      <c r="I124" s="111" t="str">
        <f ca="1"/>
        <v/>
      </c>
      <c r="J124" s="111" t="str">
        <f ca="1"/>
        <v/>
      </c>
      <c r="K124" s="117" t="str">
        <f ca="1"/>
        <v/>
      </c>
      <c r="L124" s="110"/>
      <c r="M124" s="116" t="str">
        <f ca="1"/>
        <v/>
      </c>
      <c r="N124" s="111" t="str">
        <f ca="1"/>
        <v/>
      </c>
      <c r="O124" s="126" t="str">
        <f ca="1"/>
        <v/>
      </c>
      <c r="P124" s="111" t="str">
        <f ca="1"/>
        <v/>
      </c>
      <c r="Q124" s="111" t="str">
        <f ca="1"/>
        <v/>
      </c>
      <c r="R124" s="117" t="str">
        <f ca="1"/>
        <v/>
      </c>
      <c r="S124" s="110"/>
    </row>
    <row r="125" spans="1:19" ht="14.25" customHeight="1" x14ac:dyDescent="0.25">
      <c r="A125" s="109"/>
      <c r="B125" s="109"/>
      <c r="C125" s="109"/>
      <c r="D125" s="109"/>
      <c r="E125" s="110"/>
      <c r="F125" s="116" t="str">
        <f ca="1"/>
        <v/>
      </c>
      <c r="G125" s="111" t="str">
        <f ca="1"/>
        <v/>
      </c>
      <c r="H125" s="126" t="str">
        <f ca="1"/>
        <v/>
      </c>
      <c r="I125" s="111" t="str">
        <f ca="1"/>
        <v/>
      </c>
      <c r="J125" s="111" t="str">
        <f ca="1"/>
        <v/>
      </c>
      <c r="K125" s="117" t="str">
        <f ca="1"/>
        <v/>
      </c>
      <c r="L125" s="110"/>
      <c r="M125" s="116" t="str">
        <f ca="1"/>
        <v/>
      </c>
      <c r="N125" s="111" t="str">
        <f ca="1"/>
        <v/>
      </c>
      <c r="O125" s="126" t="str">
        <f ca="1"/>
        <v/>
      </c>
      <c r="P125" s="111" t="str">
        <f ca="1"/>
        <v/>
      </c>
      <c r="Q125" s="111" t="str">
        <f ca="1"/>
        <v/>
      </c>
      <c r="R125" s="117" t="str">
        <f ca="1"/>
        <v/>
      </c>
      <c r="S125" s="110"/>
    </row>
    <row r="126" spans="1:19" ht="14.25" customHeight="1" x14ac:dyDescent="0.25">
      <c r="A126" s="109"/>
      <c r="B126" s="109"/>
      <c r="C126" s="109"/>
      <c r="D126" s="109"/>
      <c r="E126" s="110"/>
      <c r="F126" s="116" t="str">
        <f ca="1"/>
        <v/>
      </c>
      <c r="G126" s="111" t="str">
        <f ca="1"/>
        <v/>
      </c>
      <c r="H126" s="126" t="str">
        <f ca="1"/>
        <v/>
      </c>
      <c r="I126" s="111" t="str">
        <f ca="1"/>
        <v/>
      </c>
      <c r="J126" s="111" t="str">
        <f ca="1"/>
        <v/>
      </c>
      <c r="K126" s="117" t="str">
        <f ca="1"/>
        <v/>
      </c>
      <c r="L126" s="110"/>
      <c r="M126" s="116" t="str">
        <f ca="1"/>
        <v/>
      </c>
      <c r="N126" s="111" t="str">
        <f ca="1"/>
        <v/>
      </c>
      <c r="O126" s="126" t="str">
        <f ca="1"/>
        <v/>
      </c>
      <c r="P126" s="111" t="str">
        <f ca="1"/>
        <v/>
      </c>
      <c r="Q126" s="111" t="str">
        <f ca="1"/>
        <v/>
      </c>
      <c r="R126" s="117" t="str">
        <f ca="1"/>
        <v/>
      </c>
      <c r="S126" s="110"/>
    </row>
    <row r="127" spans="1:19" ht="14.25" customHeight="1" x14ac:dyDescent="0.25">
      <c r="A127" s="109"/>
      <c r="B127" s="109"/>
      <c r="C127" s="109"/>
      <c r="D127" s="109"/>
      <c r="E127" s="110"/>
      <c r="F127" s="116" t="str">
        <f ca="1"/>
        <v/>
      </c>
      <c r="G127" s="111" t="str">
        <f ca="1"/>
        <v/>
      </c>
      <c r="H127" s="126" t="str">
        <f ca="1"/>
        <v/>
      </c>
      <c r="I127" s="111" t="str">
        <f ca="1"/>
        <v/>
      </c>
      <c r="J127" s="111" t="str">
        <f ca="1"/>
        <v/>
      </c>
      <c r="K127" s="117" t="str">
        <f ca="1"/>
        <v/>
      </c>
      <c r="L127" s="110"/>
      <c r="M127" s="116" t="str">
        <f ca="1"/>
        <v/>
      </c>
      <c r="N127" s="111" t="str">
        <f ca="1"/>
        <v/>
      </c>
      <c r="O127" s="126" t="str">
        <f ca="1"/>
        <v/>
      </c>
      <c r="P127" s="111" t="str">
        <f ca="1"/>
        <v/>
      </c>
      <c r="Q127" s="111" t="str">
        <f ca="1"/>
        <v/>
      </c>
      <c r="R127" s="117" t="str">
        <f ca="1"/>
        <v/>
      </c>
      <c r="S127" s="110"/>
    </row>
    <row r="128" spans="1:19" ht="14.25" customHeight="1" x14ac:dyDescent="0.25">
      <c r="A128" s="109"/>
      <c r="B128" s="109"/>
      <c r="C128" s="109"/>
      <c r="D128" s="109"/>
      <c r="E128" s="110"/>
      <c r="F128" s="116" t="str">
        <f ca="1"/>
        <v/>
      </c>
      <c r="G128" s="111" t="str">
        <f ca="1"/>
        <v/>
      </c>
      <c r="H128" s="126" t="str">
        <f ca="1"/>
        <v/>
      </c>
      <c r="I128" s="111" t="str">
        <f ca="1"/>
        <v/>
      </c>
      <c r="J128" s="111" t="str">
        <f ca="1"/>
        <v/>
      </c>
      <c r="K128" s="117" t="str">
        <f ca="1"/>
        <v/>
      </c>
      <c r="L128" s="110"/>
      <c r="M128" s="116" t="str">
        <f ca="1"/>
        <v/>
      </c>
      <c r="N128" s="111" t="str">
        <f ca="1"/>
        <v/>
      </c>
      <c r="O128" s="126" t="str">
        <f ca="1"/>
        <v/>
      </c>
      <c r="P128" s="111" t="str">
        <f ca="1"/>
        <v/>
      </c>
      <c r="Q128" s="111" t="str">
        <f ca="1"/>
        <v/>
      </c>
      <c r="R128" s="117" t="str">
        <f ca="1"/>
        <v/>
      </c>
      <c r="S128" s="110"/>
    </row>
    <row r="129" spans="1:19" ht="14.25" customHeight="1" x14ac:dyDescent="0.25">
      <c r="A129" s="109"/>
      <c r="B129" s="109"/>
      <c r="C129" s="109"/>
      <c r="D129" s="109"/>
      <c r="E129" s="110"/>
      <c r="F129" s="116" t="str">
        <f ca="1"/>
        <v/>
      </c>
      <c r="G129" s="111" t="str">
        <f ca="1"/>
        <v/>
      </c>
      <c r="H129" s="126" t="str">
        <f ca="1"/>
        <v/>
      </c>
      <c r="I129" s="111" t="str">
        <f ca="1"/>
        <v/>
      </c>
      <c r="J129" s="111" t="str">
        <f ca="1"/>
        <v/>
      </c>
      <c r="K129" s="117" t="str">
        <f ca="1"/>
        <v/>
      </c>
      <c r="L129" s="110"/>
      <c r="M129" s="116" t="str">
        <f ca="1"/>
        <v/>
      </c>
      <c r="N129" s="111" t="str">
        <f ca="1"/>
        <v/>
      </c>
      <c r="O129" s="126" t="str">
        <f ca="1"/>
        <v/>
      </c>
      <c r="P129" s="111" t="str">
        <f ca="1"/>
        <v/>
      </c>
      <c r="Q129" s="111" t="str">
        <f ca="1"/>
        <v/>
      </c>
      <c r="R129" s="117" t="str">
        <f ca="1"/>
        <v/>
      </c>
      <c r="S129" s="110"/>
    </row>
    <row r="130" spans="1:19" ht="14.25" customHeight="1" x14ac:dyDescent="0.25">
      <c r="A130" s="109"/>
      <c r="B130" s="109"/>
      <c r="C130" s="109"/>
      <c r="D130" s="109"/>
      <c r="E130" s="110"/>
      <c r="F130" s="116" t="str">
        <f ca="1"/>
        <v/>
      </c>
      <c r="G130" s="111" t="str">
        <f ca="1"/>
        <v/>
      </c>
      <c r="H130" s="126" t="str">
        <f ca="1"/>
        <v/>
      </c>
      <c r="I130" s="111" t="str">
        <f ca="1"/>
        <v/>
      </c>
      <c r="J130" s="111" t="str">
        <f ca="1"/>
        <v/>
      </c>
      <c r="K130" s="117" t="str">
        <f ca="1"/>
        <v/>
      </c>
      <c r="L130" s="110"/>
      <c r="M130" s="116" t="str">
        <f ca="1"/>
        <v/>
      </c>
      <c r="N130" s="111" t="str">
        <f ca="1"/>
        <v/>
      </c>
      <c r="O130" s="126" t="str">
        <f ca="1"/>
        <v/>
      </c>
      <c r="P130" s="111" t="str">
        <f ca="1"/>
        <v/>
      </c>
      <c r="Q130" s="111" t="str">
        <f ca="1"/>
        <v/>
      </c>
      <c r="R130" s="117" t="str">
        <f ca="1"/>
        <v/>
      </c>
      <c r="S130" s="110"/>
    </row>
    <row r="131" spans="1:19" ht="14.25" customHeight="1" x14ac:dyDescent="0.25">
      <c r="A131" s="109"/>
      <c r="B131" s="109"/>
      <c r="C131" s="109"/>
      <c r="D131" s="109"/>
      <c r="E131" s="110"/>
      <c r="F131" s="116" t="str">
        <f ca="1"/>
        <v/>
      </c>
      <c r="G131" s="111" t="str">
        <f ca="1"/>
        <v/>
      </c>
      <c r="H131" s="126" t="str">
        <f ca="1"/>
        <v/>
      </c>
      <c r="I131" s="111" t="str">
        <f ca="1"/>
        <v/>
      </c>
      <c r="J131" s="111" t="str">
        <f ca="1"/>
        <v/>
      </c>
      <c r="K131" s="117" t="str">
        <f ca="1"/>
        <v/>
      </c>
      <c r="L131" s="110"/>
      <c r="M131" s="116" t="str">
        <f ca="1"/>
        <v/>
      </c>
      <c r="N131" s="111" t="str">
        <f ca="1"/>
        <v/>
      </c>
      <c r="O131" s="126" t="str">
        <f ca="1"/>
        <v/>
      </c>
      <c r="P131" s="111" t="str">
        <f ca="1"/>
        <v/>
      </c>
      <c r="Q131" s="111" t="str">
        <f ca="1"/>
        <v/>
      </c>
      <c r="R131" s="117" t="str">
        <f ca="1"/>
        <v/>
      </c>
      <c r="S131" s="110"/>
    </row>
    <row r="132" spans="1:19" ht="14.25" customHeight="1" x14ac:dyDescent="0.25">
      <c r="A132" s="109"/>
      <c r="B132" s="109"/>
      <c r="C132" s="109"/>
      <c r="D132" s="109"/>
      <c r="E132" s="110"/>
      <c r="F132" s="116" t="str">
        <f ca="1"/>
        <v/>
      </c>
      <c r="G132" s="111" t="str">
        <f ca="1"/>
        <v/>
      </c>
      <c r="H132" s="126" t="str">
        <f ca="1"/>
        <v/>
      </c>
      <c r="I132" s="111" t="str">
        <f ca="1"/>
        <v/>
      </c>
      <c r="J132" s="111" t="str">
        <f ca="1"/>
        <v/>
      </c>
      <c r="K132" s="117" t="str">
        <f ca="1"/>
        <v/>
      </c>
      <c r="L132" s="110"/>
      <c r="M132" s="116" t="str">
        <f ca="1"/>
        <v/>
      </c>
      <c r="N132" s="111" t="str">
        <f ca="1"/>
        <v/>
      </c>
      <c r="O132" s="126" t="str">
        <f ca="1"/>
        <v/>
      </c>
      <c r="P132" s="111" t="str">
        <f ca="1"/>
        <v/>
      </c>
      <c r="Q132" s="111" t="str">
        <f ca="1"/>
        <v/>
      </c>
      <c r="R132" s="117" t="str">
        <f ca="1"/>
        <v/>
      </c>
      <c r="S132" s="110"/>
    </row>
    <row r="133" spans="1:19" ht="14.25" customHeight="1" x14ac:dyDescent="0.25">
      <c r="A133" s="109"/>
      <c r="B133" s="109"/>
      <c r="C133" s="109"/>
      <c r="D133" s="109"/>
      <c r="E133" s="110"/>
      <c r="F133" s="116" t="str">
        <f ca="1"/>
        <v/>
      </c>
      <c r="G133" s="111" t="str">
        <f ca="1"/>
        <v/>
      </c>
      <c r="H133" s="126" t="str">
        <f ca="1"/>
        <v/>
      </c>
      <c r="I133" s="111" t="str">
        <f ca="1"/>
        <v/>
      </c>
      <c r="J133" s="111" t="str">
        <f ca="1"/>
        <v/>
      </c>
      <c r="K133" s="117" t="str">
        <f ca="1"/>
        <v/>
      </c>
      <c r="L133" s="110"/>
      <c r="M133" s="116" t="str">
        <f ca="1"/>
        <v/>
      </c>
      <c r="N133" s="111" t="str">
        <f ca="1"/>
        <v/>
      </c>
      <c r="O133" s="126" t="str">
        <f ca="1"/>
        <v/>
      </c>
      <c r="P133" s="111" t="str">
        <f ca="1"/>
        <v/>
      </c>
      <c r="Q133" s="111" t="str">
        <f ca="1"/>
        <v/>
      </c>
      <c r="R133" s="117" t="str">
        <f ca="1"/>
        <v/>
      </c>
      <c r="S133" s="110"/>
    </row>
    <row r="134" spans="1:19" ht="14.25" customHeight="1" x14ac:dyDescent="0.25">
      <c r="A134" s="109"/>
      <c r="B134" s="109"/>
      <c r="C134" s="109"/>
      <c r="D134" s="109"/>
      <c r="E134" s="110"/>
      <c r="F134" s="116" t="str">
        <f ca="1"/>
        <v/>
      </c>
      <c r="G134" s="111" t="str">
        <f ca="1"/>
        <v/>
      </c>
      <c r="H134" s="126" t="str">
        <f ca="1"/>
        <v/>
      </c>
      <c r="I134" s="111" t="str">
        <f ca="1"/>
        <v/>
      </c>
      <c r="J134" s="111" t="str">
        <f ca="1"/>
        <v/>
      </c>
      <c r="K134" s="117" t="str">
        <f ca="1"/>
        <v/>
      </c>
      <c r="L134" s="110"/>
      <c r="M134" s="116" t="str">
        <f ca="1"/>
        <v/>
      </c>
      <c r="N134" s="111" t="str">
        <f ca="1"/>
        <v/>
      </c>
      <c r="O134" s="126" t="str">
        <f ca="1"/>
        <v/>
      </c>
      <c r="P134" s="111" t="str">
        <f ca="1"/>
        <v/>
      </c>
      <c r="Q134" s="111" t="str">
        <f ca="1"/>
        <v/>
      </c>
      <c r="R134" s="117" t="str">
        <f ca="1"/>
        <v/>
      </c>
      <c r="S134" s="110"/>
    </row>
    <row r="135" spans="1:19" ht="14.25" customHeight="1" x14ac:dyDescent="0.25">
      <c r="A135" s="109"/>
      <c r="B135" s="109"/>
      <c r="C135" s="109"/>
      <c r="D135" s="109"/>
      <c r="E135" s="110"/>
      <c r="F135" s="116" t="str">
        <f ca="1"/>
        <v/>
      </c>
      <c r="G135" s="111" t="str">
        <f ca="1"/>
        <v/>
      </c>
      <c r="H135" s="126" t="str">
        <f ca="1"/>
        <v/>
      </c>
      <c r="I135" s="111" t="str">
        <f ca="1"/>
        <v/>
      </c>
      <c r="J135" s="111" t="str">
        <f ca="1"/>
        <v/>
      </c>
      <c r="K135" s="117" t="str">
        <f ca="1"/>
        <v/>
      </c>
      <c r="L135" s="110"/>
      <c r="M135" s="116" t="str">
        <f ca="1"/>
        <v/>
      </c>
      <c r="N135" s="111" t="str">
        <f ca="1"/>
        <v/>
      </c>
      <c r="O135" s="126" t="str">
        <f ca="1"/>
        <v/>
      </c>
      <c r="P135" s="111" t="str">
        <f ca="1"/>
        <v/>
      </c>
      <c r="Q135" s="111" t="str">
        <f ca="1"/>
        <v/>
      </c>
      <c r="R135" s="117" t="str">
        <f ca="1"/>
        <v/>
      </c>
      <c r="S135" s="110"/>
    </row>
    <row r="136" spans="1:19" ht="14.25" customHeight="1" x14ac:dyDescent="0.25">
      <c r="A136" s="109"/>
      <c r="B136" s="109"/>
      <c r="C136" s="109"/>
      <c r="D136" s="109"/>
      <c r="E136" s="110"/>
      <c r="F136" s="116" t="str">
        <f ca="1"/>
        <v/>
      </c>
      <c r="G136" s="111" t="str">
        <f ca="1"/>
        <v/>
      </c>
      <c r="H136" s="126" t="str">
        <f ca="1"/>
        <v/>
      </c>
      <c r="I136" s="111" t="str">
        <f ca="1"/>
        <v/>
      </c>
      <c r="J136" s="111" t="str">
        <f ca="1"/>
        <v/>
      </c>
      <c r="K136" s="117" t="str">
        <f ca="1"/>
        <v/>
      </c>
      <c r="L136" s="110"/>
      <c r="M136" s="116" t="str">
        <f ca="1"/>
        <v/>
      </c>
      <c r="N136" s="111" t="str">
        <f ca="1"/>
        <v/>
      </c>
      <c r="O136" s="126" t="str">
        <f ca="1"/>
        <v/>
      </c>
      <c r="P136" s="111" t="str">
        <f ca="1"/>
        <v/>
      </c>
      <c r="Q136" s="111" t="str">
        <f ca="1"/>
        <v/>
      </c>
      <c r="R136" s="117" t="str">
        <f ca="1"/>
        <v/>
      </c>
      <c r="S136" s="110"/>
    </row>
    <row r="137" spans="1:19" ht="14.25" customHeight="1" x14ac:dyDescent="0.25">
      <c r="A137" s="109"/>
      <c r="B137" s="109"/>
      <c r="C137" s="109"/>
      <c r="D137" s="109"/>
      <c r="E137" s="110"/>
      <c r="F137" s="116" t="str">
        <f ca="1"/>
        <v/>
      </c>
      <c r="G137" s="111" t="str">
        <f ca="1"/>
        <v/>
      </c>
      <c r="H137" s="126" t="str">
        <f ca="1"/>
        <v/>
      </c>
      <c r="I137" s="111" t="str">
        <f ca="1"/>
        <v/>
      </c>
      <c r="J137" s="111" t="str">
        <f ca="1"/>
        <v/>
      </c>
      <c r="K137" s="117" t="str">
        <f ca="1"/>
        <v/>
      </c>
      <c r="L137" s="110"/>
      <c r="M137" s="116" t="str">
        <f ca="1"/>
        <v/>
      </c>
      <c r="N137" s="111" t="str">
        <f ca="1"/>
        <v/>
      </c>
      <c r="O137" s="126" t="str">
        <f ca="1"/>
        <v/>
      </c>
      <c r="P137" s="111" t="str">
        <f ca="1"/>
        <v/>
      </c>
      <c r="Q137" s="111" t="str">
        <f ca="1"/>
        <v/>
      </c>
      <c r="R137" s="117" t="str">
        <f ca="1"/>
        <v/>
      </c>
      <c r="S137" s="110"/>
    </row>
    <row r="138" spans="1:19" ht="14.25" customHeight="1" x14ac:dyDescent="0.25">
      <c r="A138" s="109"/>
      <c r="B138" s="109"/>
      <c r="C138" s="109"/>
      <c r="D138" s="109"/>
      <c r="E138" s="110"/>
      <c r="F138" s="116" t="str">
        <f ca="1"/>
        <v/>
      </c>
      <c r="G138" s="111" t="str">
        <f ca="1"/>
        <v/>
      </c>
      <c r="H138" s="126" t="str">
        <f ca="1"/>
        <v/>
      </c>
      <c r="I138" s="111" t="str">
        <f ca="1"/>
        <v/>
      </c>
      <c r="J138" s="111" t="str">
        <f ca="1"/>
        <v/>
      </c>
      <c r="K138" s="117" t="str">
        <f ca="1"/>
        <v/>
      </c>
      <c r="L138" s="110"/>
      <c r="M138" s="116" t="str">
        <f ca="1"/>
        <v/>
      </c>
      <c r="N138" s="111" t="str">
        <f ca="1"/>
        <v/>
      </c>
      <c r="O138" s="126" t="str">
        <f ca="1"/>
        <v/>
      </c>
      <c r="P138" s="111" t="str">
        <f ca="1"/>
        <v/>
      </c>
      <c r="Q138" s="111" t="str">
        <f ca="1"/>
        <v/>
      </c>
      <c r="R138" s="117" t="str">
        <f ca="1"/>
        <v/>
      </c>
      <c r="S138" s="110"/>
    </row>
    <row r="139" spans="1:19" ht="14.25" customHeight="1" x14ac:dyDescent="0.25">
      <c r="A139" s="109"/>
      <c r="B139" s="109"/>
      <c r="C139" s="109"/>
      <c r="D139" s="109"/>
      <c r="E139" s="110"/>
      <c r="F139" s="116" t="str">
        <f ca="1"/>
        <v/>
      </c>
      <c r="G139" s="111" t="str">
        <f ca="1"/>
        <v/>
      </c>
      <c r="H139" s="126" t="str">
        <f ca="1"/>
        <v/>
      </c>
      <c r="I139" s="111" t="str">
        <f ca="1"/>
        <v/>
      </c>
      <c r="J139" s="111" t="str">
        <f ca="1"/>
        <v/>
      </c>
      <c r="K139" s="117" t="str">
        <f ca="1"/>
        <v/>
      </c>
      <c r="L139" s="110"/>
      <c r="M139" s="116" t="str">
        <f ca="1"/>
        <v/>
      </c>
      <c r="N139" s="111" t="str">
        <f ca="1"/>
        <v/>
      </c>
      <c r="O139" s="126" t="str">
        <f ca="1"/>
        <v/>
      </c>
      <c r="P139" s="111" t="str">
        <f ca="1"/>
        <v/>
      </c>
      <c r="Q139" s="111" t="str">
        <f ca="1"/>
        <v/>
      </c>
      <c r="R139" s="117" t="str">
        <f ca="1"/>
        <v/>
      </c>
      <c r="S139" s="110"/>
    </row>
    <row r="140" spans="1:19" ht="14.25" customHeight="1" x14ac:dyDescent="0.25">
      <c r="A140" s="109"/>
      <c r="B140" s="109"/>
      <c r="C140" s="109"/>
      <c r="D140" s="109"/>
      <c r="E140" s="110"/>
      <c r="F140" s="116" t="str">
        <f ca="1"/>
        <v/>
      </c>
      <c r="G140" s="111" t="str">
        <f ca="1"/>
        <v/>
      </c>
      <c r="H140" s="126" t="str">
        <f ca="1"/>
        <v/>
      </c>
      <c r="I140" s="111" t="str">
        <f ca="1"/>
        <v/>
      </c>
      <c r="J140" s="111" t="str">
        <f ca="1"/>
        <v/>
      </c>
      <c r="K140" s="117" t="str">
        <f ca="1"/>
        <v/>
      </c>
      <c r="L140" s="110"/>
      <c r="M140" s="116" t="str">
        <f ca="1"/>
        <v/>
      </c>
      <c r="N140" s="111" t="str">
        <f ca="1"/>
        <v/>
      </c>
      <c r="O140" s="126" t="str">
        <f ca="1"/>
        <v/>
      </c>
      <c r="P140" s="111" t="str">
        <f ca="1"/>
        <v/>
      </c>
      <c r="Q140" s="111" t="str">
        <f ca="1"/>
        <v/>
      </c>
      <c r="R140" s="117" t="str">
        <f ca="1"/>
        <v/>
      </c>
      <c r="S140" s="110"/>
    </row>
    <row r="141" spans="1:19" ht="14.25" customHeight="1" x14ac:dyDescent="0.25">
      <c r="A141" s="109"/>
      <c r="B141" s="109"/>
      <c r="C141" s="109"/>
      <c r="D141" s="109"/>
      <c r="E141" s="110"/>
      <c r="F141" s="116" t="str">
        <f ca="1"/>
        <v/>
      </c>
      <c r="G141" s="111" t="str">
        <f ca="1"/>
        <v/>
      </c>
      <c r="H141" s="126" t="str">
        <f ca="1"/>
        <v/>
      </c>
      <c r="I141" s="111" t="str">
        <f ca="1"/>
        <v/>
      </c>
      <c r="J141" s="111" t="str">
        <f ca="1"/>
        <v/>
      </c>
      <c r="K141" s="117" t="str">
        <f ca="1"/>
        <v/>
      </c>
      <c r="L141" s="110"/>
      <c r="M141" s="116" t="str">
        <f ca="1"/>
        <v/>
      </c>
      <c r="N141" s="111" t="str">
        <f ca="1"/>
        <v/>
      </c>
      <c r="O141" s="126" t="str">
        <f ca="1"/>
        <v/>
      </c>
      <c r="P141" s="111" t="str">
        <f ca="1"/>
        <v/>
      </c>
      <c r="Q141" s="111" t="str">
        <f ca="1"/>
        <v/>
      </c>
      <c r="R141" s="117" t="str">
        <f ca="1"/>
        <v/>
      </c>
      <c r="S141" s="110"/>
    </row>
    <row r="142" spans="1:19" ht="14.25" customHeight="1" x14ac:dyDescent="0.25">
      <c r="A142" s="109"/>
      <c r="B142" s="109"/>
      <c r="C142" s="109"/>
      <c r="D142" s="109"/>
      <c r="E142" s="110"/>
      <c r="F142" s="116" t="str">
        <f ca="1"/>
        <v/>
      </c>
      <c r="G142" s="111" t="str">
        <f ca="1"/>
        <v/>
      </c>
      <c r="H142" s="126" t="str">
        <f ca="1"/>
        <v/>
      </c>
      <c r="I142" s="111" t="str">
        <f ca="1"/>
        <v/>
      </c>
      <c r="J142" s="111" t="str">
        <f ca="1"/>
        <v/>
      </c>
      <c r="K142" s="117" t="str">
        <f ca="1"/>
        <v/>
      </c>
      <c r="L142" s="110"/>
      <c r="M142" s="116" t="str">
        <f ca="1"/>
        <v/>
      </c>
      <c r="N142" s="111" t="str">
        <f ca="1"/>
        <v/>
      </c>
      <c r="O142" s="126" t="str">
        <f ca="1"/>
        <v/>
      </c>
      <c r="P142" s="111" t="str">
        <f ca="1"/>
        <v/>
      </c>
      <c r="Q142" s="111" t="str">
        <f ca="1"/>
        <v/>
      </c>
      <c r="R142" s="117" t="str">
        <f ca="1"/>
        <v/>
      </c>
      <c r="S142" s="110"/>
    </row>
    <row r="143" spans="1:19" ht="14.25" customHeight="1" x14ac:dyDescent="0.25">
      <c r="A143" s="109"/>
      <c r="B143" s="109"/>
      <c r="C143" s="109"/>
      <c r="D143" s="109"/>
      <c r="E143" s="110"/>
      <c r="F143" s="116" t="str">
        <f ca="1"/>
        <v/>
      </c>
      <c r="G143" s="111" t="str">
        <f ca="1"/>
        <v/>
      </c>
      <c r="H143" s="126" t="str">
        <f ca="1"/>
        <v/>
      </c>
      <c r="I143" s="111" t="str">
        <f ca="1"/>
        <v/>
      </c>
      <c r="J143" s="111" t="str">
        <f ca="1"/>
        <v/>
      </c>
      <c r="K143" s="117" t="str">
        <f ca="1"/>
        <v/>
      </c>
      <c r="L143" s="110"/>
      <c r="M143" s="116" t="str">
        <f ca="1"/>
        <v/>
      </c>
      <c r="N143" s="111" t="str">
        <f ca="1"/>
        <v/>
      </c>
      <c r="O143" s="126" t="str">
        <f ca="1"/>
        <v/>
      </c>
      <c r="P143" s="111" t="str">
        <f ca="1"/>
        <v/>
      </c>
      <c r="Q143" s="111" t="str">
        <f ca="1"/>
        <v/>
      </c>
      <c r="R143" s="117" t="str">
        <f ca="1"/>
        <v/>
      </c>
      <c r="S143" s="110"/>
    </row>
    <row r="144" spans="1:19" ht="14.25" customHeight="1" x14ac:dyDescent="0.25">
      <c r="A144" s="109"/>
      <c r="B144" s="109"/>
      <c r="C144" s="109"/>
      <c r="D144" s="109"/>
      <c r="E144" s="110"/>
      <c r="F144" s="116" t="str">
        <f ca="1"/>
        <v/>
      </c>
      <c r="G144" s="111" t="str">
        <f ca="1"/>
        <v/>
      </c>
      <c r="H144" s="126" t="str">
        <f ca="1"/>
        <v/>
      </c>
      <c r="I144" s="111" t="str">
        <f ca="1"/>
        <v/>
      </c>
      <c r="J144" s="111" t="str">
        <f ca="1"/>
        <v/>
      </c>
      <c r="K144" s="117" t="str">
        <f ca="1"/>
        <v/>
      </c>
      <c r="L144" s="110"/>
      <c r="M144" s="116" t="str">
        <f ca="1"/>
        <v/>
      </c>
      <c r="N144" s="111" t="str">
        <f ca="1"/>
        <v/>
      </c>
      <c r="O144" s="126" t="str">
        <f ca="1"/>
        <v/>
      </c>
      <c r="P144" s="111" t="str">
        <f ca="1"/>
        <v/>
      </c>
      <c r="Q144" s="111" t="str">
        <f ca="1"/>
        <v/>
      </c>
      <c r="R144" s="117" t="str">
        <f ca="1"/>
        <v/>
      </c>
      <c r="S144" s="110"/>
    </row>
    <row r="145" spans="1:19" ht="14.25" customHeight="1" x14ac:dyDescent="0.25">
      <c r="A145" s="109"/>
      <c r="B145" s="109"/>
      <c r="C145" s="109"/>
      <c r="D145" s="109"/>
      <c r="E145" s="110"/>
      <c r="F145" s="116" t="str">
        <f ca="1"/>
        <v/>
      </c>
      <c r="G145" s="111" t="str">
        <f ca="1"/>
        <v/>
      </c>
      <c r="H145" s="126" t="str">
        <f ca="1"/>
        <v/>
      </c>
      <c r="I145" s="111" t="str">
        <f ca="1"/>
        <v/>
      </c>
      <c r="J145" s="111" t="str">
        <f ca="1"/>
        <v/>
      </c>
      <c r="K145" s="117" t="str">
        <f ca="1"/>
        <v/>
      </c>
      <c r="L145" s="110"/>
      <c r="M145" s="116" t="str">
        <f ca="1"/>
        <v/>
      </c>
      <c r="N145" s="111" t="str">
        <f ca="1"/>
        <v/>
      </c>
      <c r="O145" s="126" t="str">
        <f ca="1"/>
        <v/>
      </c>
      <c r="P145" s="111" t="str">
        <f ca="1"/>
        <v/>
      </c>
      <c r="Q145" s="111" t="str">
        <f ca="1"/>
        <v/>
      </c>
      <c r="R145" s="117" t="str">
        <f ca="1"/>
        <v/>
      </c>
      <c r="S145" s="110"/>
    </row>
    <row r="146" spans="1:19" ht="14.25" customHeight="1" x14ac:dyDescent="0.25">
      <c r="A146" s="109"/>
      <c r="B146" s="109"/>
      <c r="C146" s="109"/>
      <c r="D146" s="109"/>
      <c r="E146" s="110"/>
      <c r="F146" s="116" t="str">
        <f ca="1"/>
        <v/>
      </c>
      <c r="G146" s="111" t="str">
        <f ca="1"/>
        <v/>
      </c>
      <c r="H146" s="126" t="str">
        <f ca="1"/>
        <v/>
      </c>
      <c r="I146" s="111" t="str">
        <f ca="1"/>
        <v/>
      </c>
      <c r="J146" s="111" t="str">
        <f ca="1"/>
        <v/>
      </c>
      <c r="K146" s="117" t="str">
        <f ca="1"/>
        <v/>
      </c>
      <c r="L146" s="110"/>
      <c r="M146" s="116" t="str">
        <f ca="1"/>
        <v/>
      </c>
      <c r="N146" s="111" t="str">
        <f ca="1"/>
        <v/>
      </c>
      <c r="O146" s="126" t="str">
        <f ca="1"/>
        <v/>
      </c>
      <c r="P146" s="111" t="str">
        <f ca="1"/>
        <v/>
      </c>
      <c r="Q146" s="111" t="str">
        <f ca="1"/>
        <v/>
      </c>
      <c r="R146" s="117" t="str">
        <f ca="1"/>
        <v/>
      </c>
      <c r="S146" s="110"/>
    </row>
    <row r="147" spans="1:19" ht="14.25" customHeight="1" x14ac:dyDescent="0.25">
      <c r="A147" s="109"/>
      <c r="B147" s="109"/>
      <c r="C147" s="109"/>
      <c r="D147" s="109"/>
      <c r="E147" s="110"/>
      <c r="F147" s="116" t="str">
        <f ca="1"/>
        <v/>
      </c>
      <c r="G147" s="111" t="str">
        <f ca="1"/>
        <v/>
      </c>
      <c r="H147" s="126" t="str">
        <f ca="1"/>
        <v/>
      </c>
      <c r="I147" s="111" t="str">
        <f ca="1"/>
        <v/>
      </c>
      <c r="J147" s="111" t="str">
        <f ca="1"/>
        <v/>
      </c>
      <c r="K147" s="117" t="str">
        <f ca="1"/>
        <v/>
      </c>
      <c r="L147" s="110"/>
      <c r="M147" s="116" t="str">
        <f ca="1"/>
        <v/>
      </c>
      <c r="N147" s="111" t="str">
        <f ca="1"/>
        <v/>
      </c>
      <c r="O147" s="126" t="str">
        <f ca="1"/>
        <v/>
      </c>
      <c r="P147" s="111" t="str">
        <f ca="1"/>
        <v/>
      </c>
      <c r="Q147" s="111" t="str">
        <f ca="1"/>
        <v/>
      </c>
      <c r="R147" s="117" t="str">
        <f ca="1"/>
        <v/>
      </c>
      <c r="S147" s="110"/>
    </row>
    <row r="148" spans="1:19" ht="14.25" customHeight="1" x14ac:dyDescent="0.25">
      <c r="A148" s="109"/>
      <c r="B148" s="109"/>
      <c r="C148" s="109"/>
      <c r="D148" s="109"/>
      <c r="E148" s="110"/>
      <c r="F148" s="116" t="str">
        <f ca="1"/>
        <v/>
      </c>
      <c r="G148" s="111" t="str">
        <f ca="1"/>
        <v/>
      </c>
      <c r="H148" s="126" t="str">
        <f ca="1"/>
        <v/>
      </c>
      <c r="I148" s="111" t="str">
        <f ca="1"/>
        <v/>
      </c>
      <c r="J148" s="111" t="str">
        <f ca="1"/>
        <v/>
      </c>
      <c r="K148" s="117" t="str">
        <f ca="1"/>
        <v/>
      </c>
      <c r="L148" s="110"/>
      <c r="M148" s="116" t="str">
        <f ca="1"/>
        <v/>
      </c>
      <c r="N148" s="111" t="str">
        <f ca="1"/>
        <v/>
      </c>
      <c r="O148" s="126" t="str">
        <f ca="1"/>
        <v/>
      </c>
      <c r="P148" s="111" t="str">
        <f ca="1"/>
        <v/>
      </c>
      <c r="Q148" s="111" t="str">
        <f ca="1"/>
        <v/>
      </c>
      <c r="R148" s="117" t="str">
        <f ca="1"/>
        <v/>
      </c>
      <c r="S148" s="110"/>
    </row>
    <row r="149" spans="1:19" ht="14.25" customHeight="1" x14ac:dyDescent="0.25">
      <c r="A149" s="109"/>
      <c r="B149" s="109"/>
      <c r="C149" s="109"/>
      <c r="D149" s="109"/>
      <c r="E149" s="110"/>
      <c r="F149" s="116" t="str">
        <f ca="1"/>
        <v/>
      </c>
      <c r="G149" s="111" t="str">
        <f ca="1"/>
        <v/>
      </c>
      <c r="H149" s="126" t="str">
        <f ca="1"/>
        <v/>
      </c>
      <c r="I149" s="111" t="str">
        <f ca="1"/>
        <v/>
      </c>
      <c r="J149" s="111" t="str">
        <f ca="1"/>
        <v/>
      </c>
      <c r="K149" s="117" t="str">
        <f ca="1"/>
        <v/>
      </c>
      <c r="L149" s="110"/>
      <c r="M149" s="116" t="str">
        <f ca="1"/>
        <v/>
      </c>
      <c r="N149" s="111" t="str">
        <f ca="1"/>
        <v/>
      </c>
      <c r="O149" s="126" t="str">
        <f ca="1"/>
        <v/>
      </c>
      <c r="P149" s="111" t="str">
        <f ca="1"/>
        <v/>
      </c>
      <c r="Q149" s="111" t="str">
        <f ca="1"/>
        <v/>
      </c>
      <c r="R149" s="117" t="str">
        <f ca="1"/>
        <v/>
      </c>
      <c r="S149" s="110"/>
    </row>
    <row r="150" spans="1:19" ht="14.25" customHeight="1" x14ac:dyDescent="0.25">
      <c r="A150" s="109"/>
      <c r="B150" s="109"/>
      <c r="C150" s="109"/>
      <c r="D150" s="109"/>
      <c r="E150" s="110"/>
      <c r="F150" s="116" t="str">
        <f ca="1"/>
        <v/>
      </c>
      <c r="G150" s="111" t="str">
        <f ca="1"/>
        <v/>
      </c>
      <c r="H150" s="126" t="str">
        <f ca="1"/>
        <v/>
      </c>
      <c r="I150" s="111" t="str">
        <f ca="1"/>
        <v/>
      </c>
      <c r="J150" s="111" t="str">
        <f ca="1"/>
        <v/>
      </c>
      <c r="K150" s="117" t="str">
        <f ca="1"/>
        <v/>
      </c>
      <c r="L150" s="110"/>
      <c r="M150" s="116" t="str">
        <f ca="1"/>
        <v/>
      </c>
      <c r="N150" s="111" t="str">
        <f ca="1"/>
        <v/>
      </c>
      <c r="O150" s="126" t="str">
        <f ca="1"/>
        <v/>
      </c>
      <c r="P150" s="111" t="str">
        <f ca="1"/>
        <v/>
      </c>
      <c r="Q150" s="111" t="str">
        <f ca="1"/>
        <v/>
      </c>
      <c r="R150" s="117" t="str">
        <f ca="1"/>
        <v/>
      </c>
      <c r="S150" s="110"/>
    </row>
    <row r="151" spans="1:19" ht="14.25" customHeight="1" x14ac:dyDescent="0.25">
      <c r="A151" s="109"/>
      <c r="B151" s="109"/>
      <c r="C151" s="109"/>
      <c r="D151" s="109"/>
      <c r="E151" s="110"/>
      <c r="F151" s="116" t="str">
        <f ca="1"/>
        <v/>
      </c>
      <c r="G151" s="111" t="str">
        <f ca="1"/>
        <v/>
      </c>
      <c r="H151" s="126" t="str">
        <f ca="1"/>
        <v/>
      </c>
      <c r="I151" s="111" t="str">
        <f ca="1"/>
        <v/>
      </c>
      <c r="J151" s="111" t="str">
        <f ca="1"/>
        <v/>
      </c>
      <c r="K151" s="117" t="str">
        <f ca="1"/>
        <v/>
      </c>
      <c r="L151" s="110"/>
      <c r="M151" s="116" t="str">
        <f ca="1"/>
        <v/>
      </c>
      <c r="N151" s="111" t="str">
        <f ca="1"/>
        <v/>
      </c>
      <c r="O151" s="126" t="str">
        <f ca="1"/>
        <v/>
      </c>
      <c r="P151" s="111" t="str">
        <f ca="1"/>
        <v/>
      </c>
      <c r="Q151" s="111" t="str">
        <f ca="1"/>
        <v/>
      </c>
      <c r="R151" s="117" t="str">
        <f ca="1"/>
        <v/>
      </c>
      <c r="S151" s="110"/>
    </row>
    <row r="152" spans="1:19" ht="14.25" customHeight="1" x14ac:dyDescent="0.25">
      <c r="A152" s="109"/>
      <c r="B152" s="109"/>
      <c r="C152" s="109"/>
      <c r="D152" s="109"/>
      <c r="E152" s="110"/>
      <c r="F152" s="116" t="str">
        <f ca="1"/>
        <v/>
      </c>
      <c r="G152" s="111" t="str">
        <f ca="1"/>
        <v/>
      </c>
      <c r="H152" s="126" t="str">
        <f ca="1"/>
        <v/>
      </c>
      <c r="I152" s="111" t="str">
        <f ca="1"/>
        <v/>
      </c>
      <c r="J152" s="111" t="str">
        <f ca="1"/>
        <v/>
      </c>
      <c r="K152" s="117" t="str">
        <f ca="1"/>
        <v/>
      </c>
      <c r="L152" s="110"/>
      <c r="M152" s="116" t="str">
        <f ca="1"/>
        <v/>
      </c>
      <c r="N152" s="111" t="str">
        <f ca="1"/>
        <v/>
      </c>
      <c r="O152" s="126" t="str">
        <f ca="1"/>
        <v/>
      </c>
      <c r="P152" s="111" t="str">
        <f ca="1"/>
        <v/>
      </c>
      <c r="Q152" s="111" t="str">
        <f ca="1"/>
        <v/>
      </c>
      <c r="R152" s="117" t="str">
        <f ca="1"/>
        <v/>
      </c>
      <c r="S152" s="110"/>
    </row>
    <row r="153" spans="1:19" ht="14.25" customHeight="1" x14ac:dyDescent="0.25">
      <c r="A153" s="109"/>
      <c r="B153" s="109"/>
      <c r="C153" s="109"/>
      <c r="D153" s="109"/>
      <c r="E153" s="110"/>
      <c r="F153" s="116" t="str">
        <f ca="1"/>
        <v/>
      </c>
      <c r="G153" s="111" t="str">
        <f ca="1"/>
        <v/>
      </c>
      <c r="H153" s="126" t="str">
        <f ca="1"/>
        <v/>
      </c>
      <c r="I153" s="111" t="str">
        <f ca="1"/>
        <v/>
      </c>
      <c r="J153" s="111" t="str">
        <f ca="1"/>
        <v/>
      </c>
      <c r="K153" s="117" t="str">
        <f ca="1"/>
        <v/>
      </c>
      <c r="L153" s="110"/>
      <c r="M153" s="116" t="str">
        <f ca="1"/>
        <v/>
      </c>
      <c r="N153" s="111" t="str">
        <f ca="1"/>
        <v/>
      </c>
      <c r="O153" s="126" t="str">
        <f ca="1"/>
        <v/>
      </c>
      <c r="P153" s="111" t="str">
        <f ca="1"/>
        <v/>
      </c>
      <c r="Q153" s="111" t="str">
        <f ca="1"/>
        <v/>
      </c>
      <c r="R153" s="117" t="str">
        <f ca="1"/>
        <v/>
      </c>
      <c r="S153" s="110"/>
    </row>
    <row r="154" spans="1:19" ht="14.25" customHeight="1" x14ac:dyDescent="0.25">
      <c r="A154" s="109"/>
      <c r="B154" s="109"/>
      <c r="C154" s="109"/>
      <c r="D154" s="109"/>
      <c r="E154" s="110"/>
      <c r="F154" s="116" t="str">
        <f ca="1"/>
        <v/>
      </c>
      <c r="G154" s="111" t="str">
        <f ca="1"/>
        <v/>
      </c>
      <c r="H154" s="126" t="str">
        <f ca="1"/>
        <v/>
      </c>
      <c r="I154" s="111" t="str">
        <f ca="1"/>
        <v/>
      </c>
      <c r="J154" s="111" t="str">
        <f ca="1"/>
        <v/>
      </c>
      <c r="K154" s="117" t="str">
        <f ca="1"/>
        <v/>
      </c>
      <c r="L154" s="110"/>
      <c r="M154" s="116" t="str">
        <f ca="1"/>
        <v/>
      </c>
      <c r="N154" s="111" t="str">
        <f ca="1"/>
        <v/>
      </c>
      <c r="O154" s="126" t="str">
        <f ca="1"/>
        <v/>
      </c>
      <c r="P154" s="111" t="str">
        <f ca="1"/>
        <v/>
      </c>
      <c r="Q154" s="111" t="str">
        <f ca="1"/>
        <v/>
      </c>
      <c r="R154" s="117" t="str">
        <f ca="1"/>
        <v/>
      </c>
      <c r="S154" s="110"/>
    </row>
    <row r="155" spans="1:19" ht="14.25" customHeight="1" x14ac:dyDescent="0.25">
      <c r="A155" s="109"/>
      <c r="B155" s="109"/>
      <c r="C155" s="109"/>
      <c r="D155" s="109"/>
      <c r="E155" s="110"/>
      <c r="F155" s="116" t="str">
        <f ca="1"/>
        <v/>
      </c>
      <c r="G155" s="111" t="str">
        <f ca="1"/>
        <v/>
      </c>
      <c r="H155" s="126" t="str">
        <f ca="1"/>
        <v/>
      </c>
      <c r="I155" s="111" t="str">
        <f ca="1"/>
        <v/>
      </c>
      <c r="J155" s="111" t="str">
        <f ca="1"/>
        <v/>
      </c>
      <c r="K155" s="117" t="str">
        <f ca="1"/>
        <v/>
      </c>
      <c r="L155" s="110"/>
      <c r="M155" s="116" t="str">
        <f ca="1"/>
        <v/>
      </c>
      <c r="N155" s="111" t="str">
        <f ca="1"/>
        <v/>
      </c>
      <c r="O155" s="126" t="str">
        <f ca="1"/>
        <v/>
      </c>
      <c r="P155" s="111" t="str">
        <f ca="1"/>
        <v/>
      </c>
      <c r="Q155" s="111" t="str">
        <f ca="1"/>
        <v/>
      </c>
      <c r="R155" s="117" t="str">
        <f ca="1"/>
        <v/>
      </c>
      <c r="S155" s="110"/>
    </row>
    <row r="156" spans="1:19" ht="14.25" customHeight="1" x14ac:dyDescent="0.25">
      <c r="A156" s="109"/>
      <c r="B156" s="109"/>
      <c r="C156" s="109"/>
      <c r="D156" s="109"/>
      <c r="E156" s="110"/>
      <c r="F156" s="116" t="str">
        <f ca="1"/>
        <v/>
      </c>
      <c r="G156" s="111" t="str">
        <f ca="1"/>
        <v/>
      </c>
      <c r="H156" s="126" t="str">
        <f ca="1"/>
        <v/>
      </c>
      <c r="I156" s="111" t="str">
        <f ca="1"/>
        <v/>
      </c>
      <c r="J156" s="111" t="str">
        <f ca="1"/>
        <v/>
      </c>
      <c r="K156" s="117" t="str">
        <f ca="1"/>
        <v/>
      </c>
      <c r="L156" s="110"/>
      <c r="M156" s="116" t="str">
        <f ca="1"/>
        <v/>
      </c>
      <c r="N156" s="111" t="str">
        <f ca="1"/>
        <v/>
      </c>
      <c r="O156" s="126" t="str">
        <f ca="1"/>
        <v/>
      </c>
      <c r="P156" s="111" t="str">
        <f ca="1"/>
        <v/>
      </c>
      <c r="Q156" s="111" t="str">
        <f ca="1"/>
        <v/>
      </c>
      <c r="R156" s="117" t="str">
        <f ca="1"/>
        <v/>
      </c>
      <c r="S156" s="110"/>
    </row>
    <row r="157" spans="1:19" ht="14.25" customHeight="1" x14ac:dyDescent="0.25">
      <c r="A157" s="109"/>
      <c r="B157" s="109"/>
      <c r="C157" s="109"/>
      <c r="D157" s="109"/>
      <c r="E157" s="110"/>
      <c r="F157" s="116" t="str">
        <f ca="1"/>
        <v/>
      </c>
      <c r="G157" s="111" t="str">
        <f ca="1"/>
        <v/>
      </c>
      <c r="H157" s="126" t="str">
        <f ca="1"/>
        <v/>
      </c>
      <c r="I157" s="111" t="str">
        <f ca="1"/>
        <v/>
      </c>
      <c r="J157" s="111" t="str">
        <f ca="1"/>
        <v/>
      </c>
      <c r="K157" s="117" t="str">
        <f ca="1"/>
        <v/>
      </c>
      <c r="L157" s="110"/>
      <c r="M157" s="116" t="str">
        <f ca="1"/>
        <v/>
      </c>
      <c r="N157" s="111" t="str">
        <f ca="1"/>
        <v/>
      </c>
      <c r="O157" s="126" t="str">
        <f ca="1"/>
        <v/>
      </c>
      <c r="P157" s="111" t="str">
        <f ca="1"/>
        <v/>
      </c>
      <c r="Q157" s="111" t="str">
        <f ca="1"/>
        <v/>
      </c>
      <c r="R157" s="117" t="str">
        <f ca="1"/>
        <v/>
      </c>
      <c r="S157" s="110"/>
    </row>
    <row r="158" spans="1:19" ht="14.25" customHeight="1" x14ac:dyDescent="0.25">
      <c r="A158" s="109"/>
      <c r="B158" s="109"/>
      <c r="C158" s="109"/>
      <c r="D158" s="109"/>
      <c r="E158" s="110"/>
      <c r="F158" s="116" t="str">
        <f ca="1"/>
        <v/>
      </c>
      <c r="G158" s="111" t="str">
        <f ca="1"/>
        <v/>
      </c>
      <c r="H158" s="126" t="str">
        <f ca="1"/>
        <v/>
      </c>
      <c r="I158" s="111" t="str">
        <f ca="1"/>
        <v/>
      </c>
      <c r="J158" s="111" t="str">
        <f ca="1"/>
        <v/>
      </c>
      <c r="K158" s="117" t="str">
        <f ca="1"/>
        <v/>
      </c>
      <c r="L158" s="110"/>
      <c r="M158" s="116" t="str">
        <f ca="1"/>
        <v/>
      </c>
      <c r="N158" s="111" t="str">
        <f ca="1"/>
        <v/>
      </c>
      <c r="O158" s="126" t="str">
        <f ca="1"/>
        <v/>
      </c>
      <c r="P158" s="111" t="str">
        <f ca="1"/>
        <v/>
      </c>
      <c r="Q158" s="111" t="str">
        <f ca="1"/>
        <v/>
      </c>
      <c r="R158" s="117" t="str">
        <f ca="1"/>
        <v/>
      </c>
      <c r="S158" s="110"/>
    </row>
    <row r="159" spans="1:19" ht="14.25" customHeight="1" x14ac:dyDescent="0.25">
      <c r="A159" s="109"/>
      <c r="B159" s="109"/>
      <c r="C159" s="109"/>
      <c r="D159" s="109"/>
      <c r="E159" s="110"/>
      <c r="F159" s="116" t="str">
        <f ca="1"/>
        <v/>
      </c>
      <c r="G159" s="111" t="str">
        <f ca="1"/>
        <v/>
      </c>
      <c r="H159" s="126" t="str">
        <f ca="1"/>
        <v/>
      </c>
      <c r="I159" s="111" t="str">
        <f ca="1"/>
        <v/>
      </c>
      <c r="J159" s="111" t="str">
        <f ca="1"/>
        <v/>
      </c>
      <c r="K159" s="117" t="str">
        <f ca="1"/>
        <v/>
      </c>
      <c r="L159" s="110"/>
      <c r="M159" s="116" t="str">
        <f ca="1"/>
        <v/>
      </c>
      <c r="N159" s="111" t="str">
        <f ca="1"/>
        <v/>
      </c>
      <c r="O159" s="126" t="str">
        <f ca="1"/>
        <v/>
      </c>
      <c r="P159" s="111" t="str">
        <f ca="1"/>
        <v/>
      </c>
      <c r="Q159" s="111" t="str">
        <f ca="1"/>
        <v/>
      </c>
      <c r="R159" s="117" t="str">
        <f ca="1"/>
        <v/>
      </c>
      <c r="S159" s="110"/>
    </row>
    <row r="160" spans="1:19" ht="14.25" customHeight="1" x14ac:dyDescent="0.25">
      <c r="A160" s="109"/>
      <c r="B160" s="109"/>
      <c r="C160" s="109"/>
      <c r="D160" s="109"/>
      <c r="E160" s="110"/>
      <c r="F160" s="116" t="str">
        <f ca="1"/>
        <v/>
      </c>
      <c r="G160" s="111" t="str">
        <f ca="1"/>
        <v/>
      </c>
      <c r="H160" s="126" t="str">
        <f ca="1"/>
        <v/>
      </c>
      <c r="I160" s="111" t="str">
        <f ca="1"/>
        <v/>
      </c>
      <c r="J160" s="111" t="str">
        <f ca="1"/>
        <v/>
      </c>
      <c r="K160" s="117" t="str">
        <f ca="1"/>
        <v/>
      </c>
      <c r="L160" s="110"/>
      <c r="M160" s="116" t="str">
        <f ca="1"/>
        <v/>
      </c>
      <c r="N160" s="111" t="str">
        <f ca="1"/>
        <v/>
      </c>
      <c r="O160" s="126" t="str">
        <f ca="1"/>
        <v/>
      </c>
      <c r="P160" s="111" t="str">
        <f ca="1"/>
        <v/>
      </c>
      <c r="Q160" s="111" t="str">
        <f ca="1"/>
        <v/>
      </c>
      <c r="R160" s="117" t="str">
        <f ca="1"/>
        <v/>
      </c>
      <c r="S160" s="110"/>
    </row>
    <row r="161" spans="1:19" ht="14.25" customHeight="1" x14ac:dyDescent="0.25">
      <c r="A161" s="109"/>
      <c r="B161" s="109"/>
      <c r="C161" s="109"/>
      <c r="D161" s="109"/>
      <c r="E161" s="110"/>
      <c r="F161" s="116" t="str">
        <f ca="1"/>
        <v/>
      </c>
      <c r="G161" s="111" t="str">
        <f ca="1"/>
        <v/>
      </c>
      <c r="H161" s="126" t="str">
        <f ca="1"/>
        <v/>
      </c>
      <c r="I161" s="111" t="str">
        <f ca="1"/>
        <v/>
      </c>
      <c r="J161" s="111" t="str">
        <f ca="1"/>
        <v/>
      </c>
      <c r="K161" s="117" t="str">
        <f ca="1"/>
        <v/>
      </c>
      <c r="L161" s="110"/>
      <c r="M161" s="116" t="str">
        <f ca="1"/>
        <v/>
      </c>
      <c r="N161" s="111" t="str">
        <f ca="1"/>
        <v/>
      </c>
      <c r="O161" s="126" t="str">
        <f ca="1"/>
        <v/>
      </c>
      <c r="P161" s="111" t="str">
        <f ca="1"/>
        <v/>
      </c>
      <c r="Q161" s="111" t="str">
        <f ca="1"/>
        <v/>
      </c>
      <c r="R161" s="117" t="str">
        <f ca="1"/>
        <v/>
      </c>
      <c r="S161" s="110"/>
    </row>
    <row r="162" spans="1:19" ht="14.25" customHeight="1" x14ac:dyDescent="0.25">
      <c r="A162" s="109"/>
      <c r="B162" s="109"/>
      <c r="C162" s="109"/>
      <c r="D162" s="109"/>
      <c r="E162" s="110"/>
      <c r="F162" s="116" t="str">
        <f ca="1"/>
        <v/>
      </c>
      <c r="G162" s="111" t="str">
        <f ca="1"/>
        <v/>
      </c>
      <c r="H162" s="126" t="str">
        <f ca="1"/>
        <v/>
      </c>
      <c r="I162" s="111" t="str">
        <f ca="1"/>
        <v/>
      </c>
      <c r="J162" s="111" t="str">
        <f ca="1"/>
        <v/>
      </c>
      <c r="K162" s="117" t="str">
        <f ca="1"/>
        <v/>
      </c>
      <c r="L162" s="110"/>
      <c r="M162" s="116" t="str">
        <f ca="1"/>
        <v/>
      </c>
      <c r="N162" s="111" t="str">
        <f ca="1"/>
        <v/>
      </c>
      <c r="O162" s="126" t="str">
        <f ca="1"/>
        <v/>
      </c>
      <c r="P162" s="111" t="str">
        <f ca="1"/>
        <v/>
      </c>
      <c r="Q162" s="111" t="str">
        <f ca="1"/>
        <v/>
      </c>
      <c r="R162" s="117" t="str">
        <f ca="1"/>
        <v/>
      </c>
      <c r="S162" s="110"/>
    </row>
    <row r="163" spans="1:19" ht="14.25" customHeight="1" x14ac:dyDescent="0.25">
      <c r="A163" s="109"/>
      <c r="B163" s="109"/>
      <c r="C163" s="109"/>
      <c r="D163" s="109"/>
      <c r="E163" s="110"/>
      <c r="F163" s="116" t="str">
        <f ca="1"/>
        <v/>
      </c>
      <c r="G163" s="111" t="str">
        <f ca="1"/>
        <v/>
      </c>
      <c r="H163" s="126" t="str">
        <f ca="1"/>
        <v/>
      </c>
      <c r="I163" s="111" t="str">
        <f ca="1"/>
        <v/>
      </c>
      <c r="J163" s="111" t="str">
        <f ca="1"/>
        <v/>
      </c>
      <c r="K163" s="117" t="str">
        <f ca="1"/>
        <v/>
      </c>
      <c r="L163" s="110"/>
      <c r="M163" s="116" t="str">
        <f ca="1"/>
        <v/>
      </c>
      <c r="N163" s="111" t="str">
        <f ca="1"/>
        <v/>
      </c>
      <c r="O163" s="126" t="str">
        <f ca="1"/>
        <v/>
      </c>
      <c r="P163" s="111" t="str">
        <f ca="1"/>
        <v/>
      </c>
      <c r="Q163" s="111" t="str">
        <f ca="1"/>
        <v/>
      </c>
      <c r="R163" s="117" t="str">
        <f ca="1"/>
        <v/>
      </c>
      <c r="S163" s="110"/>
    </row>
    <row r="164" spans="1:19" ht="14.25" customHeight="1" x14ac:dyDescent="0.25">
      <c r="A164" s="109"/>
      <c r="B164" s="109"/>
      <c r="C164" s="109"/>
      <c r="D164" s="109"/>
      <c r="E164" s="110"/>
      <c r="F164" s="116" t="str">
        <f ca="1"/>
        <v/>
      </c>
      <c r="G164" s="111" t="str">
        <f ca="1"/>
        <v/>
      </c>
      <c r="H164" s="126" t="str">
        <f ca="1"/>
        <v/>
      </c>
      <c r="I164" s="111" t="str">
        <f ca="1"/>
        <v/>
      </c>
      <c r="J164" s="111" t="str">
        <f ca="1"/>
        <v/>
      </c>
      <c r="K164" s="117" t="str">
        <f ca="1"/>
        <v/>
      </c>
      <c r="L164" s="110"/>
      <c r="M164" s="116" t="str">
        <f ca="1"/>
        <v/>
      </c>
      <c r="N164" s="111" t="str">
        <f ca="1"/>
        <v/>
      </c>
      <c r="O164" s="126" t="str">
        <f ca="1"/>
        <v/>
      </c>
      <c r="P164" s="111" t="str">
        <f ca="1"/>
        <v/>
      </c>
      <c r="Q164" s="111" t="str">
        <f ca="1"/>
        <v/>
      </c>
      <c r="R164" s="117" t="str">
        <f ca="1"/>
        <v/>
      </c>
      <c r="S164" s="110"/>
    </row>
    <row r="165" spans="1:19" ht="14.25" customHeight="1" x14ac:dyDescent="0.25">
      <c r="A165" s="109"/>
      <c r="B165" s="109"/>
      <c r="C165" s="109"/>
      <c r="D165" s="109"/>
      <c r="E165" s="110"/>
      <c r="F165" s="116" t="str">
        <f ca="1"/>
        <v/>
      </c>
      <c r="G165" s="111" t="str">
        <f ca="1"/>
        <v/>
      </c>
      <c r="H165" s="126" t="str">
        <f ca="1"/>
        <v/>
      </c>
      <c r="I165" s="111" t="str">
        <f ca="1"/>
        <v/>
      </c>
      <c r="J165" s="111" t="str">
        <f ca="1"/>
        <v/>
      </c>
      <c r="K165" s="117" t="str">
        <f ca="1"/>
        <v/>
      </c>
      <c r="L165" s="110"/>
      <c r="M165" s="116" t="str">
        <f ca="1"/>
        <v/>
      </c>
      <c r="N165" s="111" t="str">
        <f ca="1"/>
        <v/>
      </c>
      <c r="O165" s="126" t="str">
        <f ca="1"/>
        <v/>
      </c>
      <c r="P165" s="111" t="str">
        <f ca="1"/>
        <v/>
      </c>
      <c r="Q165" s="111" t="str">
        <f ca="1"/>
        <v/>
      </c>
      <c r="R165" s="117" t="str">
        <f ca="1"/>
        <v/>
      </c>
      <c r="S165" s="110"/>
    </row>
    <row r="166" spans="1:19" ht="14.25" customHeight="1" x14ac:dyDescent="0.25">
      <c r="A166" s="109"/>
      <c r="B166" s="109"/>
      <c r="C166" s="109"/>
      <c r="D166" s="109"/>
      <c r="E166" s="110"/>
      <c r="F166" s="116" t="str">
        <f ca="1"/>
        <v/>
      </c>
      <c r="G166" s="111" t="str">
        <f ca="1"/>
        <v/>
      </c>
      <c r="H166" s="126" t="str">
        <f ca="1"/>
        <v/>
      </c>
      <c r="I166" s="111" t="str">
        <f ca="1"/>
        <v/>
      </c>
      <c r="J166" s="111" t="str">
        <f ca="1"/>
        <v/>
      </c>
      <c r="K166" s="117" t="str">
        <f ca="1"/>
        <v/>
      </c>
      <c r="L166" s="110"/>
      <c r="M166" s="116" t="str">
        <f ca="1"/>
        <v/>
      </c>
      <c r="N166" s="111" t="str">
        <f ca="1"/>
        <v/>
      </c>
      <c r="O166" s="126" t="str">
        <f ca="1"/>
        <v/>
      </c>
      <c r="P166" s="111" t="str">
        <f ca="1"/>
        <v/>
      </c>
      <c r="Q166" s="111" t="str">
        <f ca="1"/>
        <v/>
      </c>
      <c r="R166" s="117" t="str">
        <f ca="1"/>
        <v/>
      </c>
      <c r="S166" s="110"/>
    </row>
    <row r="167" spans="1:19" ht="14.25" customHeight="1" x14ac:dyDescent="0.25">
      <c r="A167" s="109"/>
      <c r="B167" s="109"/>
      <c r="C167" s="109"/>
      <c r="D167" s="109"/>
      <c r="E167" s="110"/>
      <c r="F167" s="116" t="str">
        <f ca="1"/>
        <v/>
      </c>
      <c r="G167" s="111" t="str">
        <f ca="1"/>
        <v/>
      </c>
      <c r="H167" s="126" t="str">
        <f ca="1"/>
        <v/>
      </c>
      <c r="I167" s="111" t="str">
        <f ca="1"/>
        <v/>
      </c>
      <c r="J167" s="111" t="str">
        <f ca="1"/>
        <v/>
      </c>
      <c r="K167" s="117" t="str">
        <f ca="1"/>
        <v/>
      </c>
      <c r="L167" s="110"/>
      <c r="M167" s="116" t="str">
        <f ca="1"/>
        <v/>
      </c>
      <c r="N167" s="111" t="str">
        <f ca="1"/>
        <v/>
      </c>
      <c r="O167" s="126" t="str">
        <f ca="1"/>
        <v/>
      </c>
      <c r="P167" s="111" t="str">
        <f ca="1"/>
        <v/>
      </c>
      <c r="Q167" s="111" t="str">
        <f ca="1"/>
        <v/>
      </c>
      <c r="R167" s="117" t="str">
        <f ca="1"/>
        <v/>
      </c>
      <c r="S167" s="110"/>
    </row>
    <row r="168" spans="1:19" ht="14.25" customHeight="1" x14ac:dyDescent="0.25">
      <c r="A168" s="109"/>
      <c r="B168" s="109"/>
      <c r="C168" s="109"/>
      <c r="D168" s="109"/>
      <c r="E168" s="110"/>
      <c r="F168" s="116" t="str">
        <f ca="1"/>
        <v/>
      </c>
      <c r="G168" s="111" t="str">
        <f ca="1"/>
        <v/>
      </c>
      <c r="H168" s="126" t="str">
        <f ca="1"/>
        <v/>
      </c>
      <c r="I168" s="111" t="str">
        <f ca="1"/>
        <v/>
      </c>
      <c r="J168" s="111" t="str">
        <f ca="1"/>
        <v/>
      </c>
      <c r="K168" s="117" t="str">
        <f ca="1"/>
        <v/>
      </c>
      <c r="L168" s="110"/>
      <c r="M168" s="116" t="str">
        <f ca="1"/>
        <v/>
      </c>
      <c r="N168" s="111" t="str">
        <f ca="1"/>
        <v/>
      </c>
      <c r="O168" s="126" t="str">
        <f ca="1"/>
        <v/>
      </c>
      <c r="P168" s="111" t="str">
        <f ca="1"/>
        <v/>
      </c>
      <c r="Q168" s="111" t="str">
        <f ca="1"/>
        <v/>
      </c>
      <c r="R168" s="117" t="str">
        <f ca="1"/>
        <v/>
      </c>
      <c r="S168" s="110"/>
    </row>
    <row r="169" spans="1:19" ht="14.25" customHeight="1" x14ac:dyDescent="0.25">
      <c r="A169" s="109"/>
      <c r="B169" s="109"/>
      <c r="C169" s="109"/>
      <c r="D169" s="109"/>
      <c r="E169" s="110"/>
      <c r="F169" s="116" t="str">
        <f ca="1"/>
        <v/>
      </c>
      <c r="G169" s="111" t="str">
        <f ca="1"/>
        <v/>
      </c>
      <c r="H169" s="126" t="str">
        <f ca="1"/>
        <v/>
      </c>
      <c r="I169" s="111" t="str">
        <f ca="1"/>
        <v/>
      </c>
      <c r="J169" s="111" t="str">
        <f ca="1"/>
        <v/>
      </c>
      <c r="K169" s="117" t="str">
        <f ca="1"/>
        <v/>
      </c>
      <c r="L169" s="110"/>
      <c r="M169" s="116" t="str">
        <f ca="1"/>
        <v/>
      </c>
      <c r="N169" s="111" t="str">
        <f ca="1"/>
        <v/>
      </c>
      <c r="O169" s="126" t="str">
        <f ca="1"/>
        <v/>
      </c>
      <c r="P169" s="111" t="str">
        <f ca="1"/>
        <v/>
      </c>
      <c r="Q169" s="111" t="str">
        <f ca="1"/>
        <v/>
      </c>
      <c r="R169" s="117" t="str">
        <f ca="1"/>
        <v/>
      </c>
      <c r="S169" s="110"/>
    </row>
    <row r="170" spans="1:19" ht="14.25" customHeight="1" x14ac:dyDescent="0.25">
      <c r="A170" s="109"/>
      <c r="B170" s="109"/>
      <c r="C170" s="109"/>
      <c r="D170" s="109"/>
      <c r="E170" s="110"/>
      <c r="F170" s="116" t="str">
        <f ca="1"/>
        <v/>
      </c>
      <c r="G170" s="111" t="str">
        <f ca="1"/>
        <v/>
      </c>
      <c r="H170" s="126" t="str">
        <f ca="1"/>
        <v/>
      </c>
      <c r="I170" s="111" t="str">
        <f ca="1"/>
        <v/>
      </c>
      <c r="J170" s="111" t="str">
        <f ca="1"/>
        <v/>
      </c>
      <c r="K170" s="117" t="str">
        <f ca="1"/>
        <v/>
      </c>
      <c r="L170" s="110"/>
      <c r="M170" s="116" t="str">
        <f ca="1"/>
        <v/>
      </c>
      <c r="N170" s="111" t="str">
        <f ca="1"/>
        <v/>
      </c>
      <c r="O170" s="126" t="str">
        <f ca="1"/>
        <v/>
      </c>
      <c r="P170" s="111" t="str">
        <f ca="1"/>
        <v/>
      </c>
      <c r="Q170" s="111" t="str">
        <f ca="1"/>
        <v/>
      </c>
      <c r="R170" s="117" t="str">
        <f ca="1"/>
        <v/>
      </c>
      <c r="S170" s="110"/>
    </row>
    <row r="171" spans="1:19" ht="14.25" customHeight="1" x14ac:dyDescent="0.25">
      <c r="A171" s="109"/>
      <c r="B171" s="109"/>
      <c r="C171" s="109"/>
      <c r="D171" s="109"/>
      <c r="E171" s="110"/>
      <c r="F171" s="116" t="str">
        <f ca="1"/>
        <v/>
      </c>
      <c r="G171" s="111" t="str">
        <f ca="1"/>
        <v/>
      </c>
      <c r="H171" s="126" t="str">
        <f ca="1"/>
        <v/>
      </c>
      <c r="I171" s="111" t="str">
        <f ca="1"/>
        <v/>
      </c>
      <c r="J171" s="111" t="str">
        <f ca="1"/>
        <v/>
      </c>
      <c r="K171" s="117" t="str">
        <f ca="1"/>
        <v/>
      </c>
      <c r="L171" s="110"/>
      <c r="M171" s="116" t="str">
        <f ca="1"/>
        <v/>
      </c>
      <c r="N171" s="111" t="str">
        <f ca="1"/>
        <v/>
      </c>
      <c r="O171" s="126" t="str">
        <f ca="1"/>
        <v/>
      </c>
      <c r="P171" s="111" t="str">
        <f ca="1"/>
        <v/>
      </c>
      <c r="Q171" s="111" t="str">
        <f ca="1"/>
        <v/>
      </c>
      <c r="R171" s="117" t="str">
        <f ca="1"/>
        <v/>
      </c>
      <c r="S171" s="110"/>
    </row>
    <row r="172" spans="1:19" ht="14.25" customHeight="1" x14ac:dyDescent="0.25">
      <c r="A172" s="109"/>
      <c r="B172" s="109"/>
      <c r="C172" s="109"/>
      <c r="D172" s="109"/>
      <c r="E172" s="110"/>
      <c r="F172" s="116" t="str">
        <f ca="1"/>
        <v/>
      </c>
      <c r="G172" s="111" t="str">
        <f ca="1"/>
        <v/>
      </c>
      <c r="H172" s="126" t="str">
        <f ca="1"/>
        <v/>
      </c>
      <c r="I172" s="111" t="str">
        <f ca="1"/>
        <v/>
      </c>
      <c r="J172" s="111" t="str">
        <f ca="1"/>
        <v/>
      </c>
      <c r="K172" s="117" t="str">
        <f ca="1"/>
        <v/>
      </c>
      <c r="L172" s="110"/>
      <c r="M172" s="116" t="str">
        <f ca="1"/>
        <v/>
      </c>
      <c r="N172" s="111" t="str">
        <f ca="1"/>
        <v/>
      </c>
      <c r="O172" s="126" t="str">
        <f ca="1"/>
        <v/>
      </c>
      <c r="P172" s="111" t="str">
        <f ca="1"/>
        <v/>
      </c>
      <c r="Q172" s="111" t="str">
        <f ca="1"/>
        <v/>
      </c>
      <c r="R172" s="117" t="str">
        <f ca="1"/>
        <v/>
      </c>
      <c r="S172" s="110"/>
    </row>
    <row r="173" spans="1:19" ht="14.25" customHeight="1" x14ac:dyDescent="0.25">
      <c r="A173" s="109"/>
      <c r="B173" s="109"/>
      <c r="C173" s="109"/>
      <c r="D173" s="109"/>
      <c r="E173" s="110"/>
      <c r="F173" s="116" t="str">
        <f ca="1"/>
        <v/>
      </c>
      <c r="G173" s="111" t="str">
        <f ca="1"/>
        <v/>
      </c>
      <c r="H173" s="126" t="str">
        <f ca="1"/>
        <v/>
      </c>
      <c r="I173" s="111" t="str">
        <f ca="1"/>
        <v/>
      </c>
      <c r="J173" s="111" t="str">
        <f ca="1"/>
        <v/>
      </c>
      <c r="K173" s="117" t="str">
        <f ca="1"/>
        <v/>
      </c>
      <c r="L173" s="110"/>
      <c r="M173" s="116" t="str">
        <f ca="1"/>
        <v/>
      </c>
      <c r="N173" s="111" t="str">
        <f ca="1"/>
        <v/>
      </c>
      <c r="O173" s="126" t="str">
        <f ca="1"/>
        <v/>
      </c>
      <c r="P173" s="111" t="str">
        <f ca="1"/>
        <v/>
      </c>
      <c r="Q173" s="111" t="str">
        <f ca="1"/>
        <v/>
      </c>
      <c r="R173" s="117" t="str">
        <f ca="1"/>
        <v/>
      </c>
      <c r="S173" s="110"/>
    </row>
    <row r="174" spans="1:19" ht="14.25" customHeight="1" x14ac:dyDescent="0.25">
      <c r="A174" s="109"/>
      <c r="B174" s="109"/>
      <c r="C174" s="109"/>
      <c r="D174" s="109"/>
      <c r="E174" s="110"/>
      <c r="F174" s="116" t="str">
        <f ca="1"/>
        <v/>
      </c>
      <c r="G174" s="111" t="str">
        <f ca="1"/>
        <v/>
      </c>
      <c r="H174" s="126" t="str">
        <f ca="1"/>
        <v/>
      </c>
      <c r="I174" s="111" t="str">
        <f ca="1"/>
        <v/>
      </c>
      <c r="J174" s="111" t="str">
        <f ca="1"/>
        <v/>
      </c>
      <c r="K174" s="117" t="str">
        <f ca="1"/>
        <v/>
      </c>
      <c r="L174" s="110"/>
      <c r="M174" s="116" t="str">
        <f ca="1"/>
        <v/>
      </c>
      <c r="N174" s="111" t="str">
        <f ca="1"/>
        <v/>
      </c>
      <c r="O174" s="126" t="str">
        <f ca="1"/>
        <v/>
      </c>
      <c r="P174" s="111" t="str">
        <f ca="1"/>
        <v/>
      </c>
      <c r="Q174" s="111" t="str">
        <f ca="1"/>
        <v/>
      </c>
      <c r="R174" s="117" t="str">
        <f ca="1"/>
        <v/>
      </c>
      <c r="S174" s="110"/>
    </row>
    <row r="175" spans="1:19" ht="14.25" customHeight="1" x14ac:dyDescent="0.25">
      <c r="A175" s="109"/>
      <c r="B175" s="109"/>
      <c r="C175" s="109"/>
      <c r="D175" s="109"/>
      <c r="E175" s="110"/>
      <c r="F175" s="116" t="str">
        <f ca="1"/>
        <v/>
      </c>
      <c r="G175" s="111" t="str">
        <f ca="1"/>
        <v/>
      </c>
      <c r="H175" s="126" t="str">
        <f ca="1"/>
        <v/>
      </c>
      <c r="I175" s="111" t="str">
        <f ca="1"/>
        <v/>
      </c>
      <c r="J175" s="111" t="str">
        <f ca="1"/>
        <v/>
      </c>
      <c r="K175" s="117" t="str">
        <f ca="1"/>
        <v/>
      </c>
      <c r="L175" s="110"/>
      <c r="M175" s="116" t="str">
        <f ca="1"/>
        <v/>
      </c>
      <c r="N175" s="111" t="str">
        <f ca="1"/>
        <v/>
      </c>
      <c r="O175" s="126" t="str">
        <f ca="1"/>
        <v/>
      </c>
      <c r="P175" s="111" t="str">
        <f ca="1"/>
        <v/>
      </c>
      <c r="Q175" s="111" t="str">
        <f ca="1"/>
        <v/>
      </c>
      <c r="R175" s="117" t="str">
        <f ca="1"/>
        <v/>
      </c>
      <c r="S175" s="110"/>
    </row>
    <row r="176" spans="1:19" ht="14.25" customHeight="1" x14ac:dyDescent="0.25">
      <c r="A176" s="109"/>
      <c r="B176" s="109"/>
      <c r="C176" s="109"/>
      <c r="D176" s="109"/>
      <c r="E176" s="110"/>
      <c r="F176" s="116" t="str">
        <f ca="1"/>
        <v/>
      </c>
      <c r="G176" s="111" t="str">
        <f ca="1"/>
        <v/>
      </c>
      <c r="H176" s="126" t="str">
        <f ca="1"/>
        <v/>
      </c>
      <c r="I176" s="111" t="str">
        <f ca="1"/>
        <v/>
      </c>
      <c r="J176" s="111" t="str">
        <f ca="1"/>
        <v/>
      </c>
      <c r="K176" s="117" t="str">
        <f ca="1"/>
        <v/>
      </c>
      <c r="L176" s="110"/>
      <c r="M176" s="116" t="str">
        <f ca="1"/>
        <v/>
      </c>
      <c r="N176" s="111" t="str">
        <f ca="1"/>
        <v/>
      </c>
      <c r="O176" s="126" t="str">
        <f ca="1"/>
        <v/>
      </c>
      <c r="P176" s="111" t="str">
        <f ca="1"/>
        <v/>
      </c>
      <c r="Q176" s="111" t="str">
        <f ca="1"/>
        <v/>
      </c>
      <c r="R176" s="117" t="str">
        <f ca="1"/>
        <v/>
      </c>
      <c r="S176" s="110"/>
    </row>
    <row r="177" spans="1:19" ht="14.25" customHeight="1" x14ac:dyDescent="0.25">
      <c r="A177" s="109"/>
      <c r="B177" s="109"/>
      <c r="C177" s="109"/>
      <c r="D177" s="109"/>
      <c r="E177" s="110"/>
      <c r="F177" s="116" t="str">
        <f ca="1"/>
        <v/>
      </c>
      <c r="G177" s="111" t="str">
        <f ca="1"/>
        <v/>
      </c>
      <c r="H177" s="126" t="str">
        <f ca="1"/>
        <v/>
      </c>
      <c r="I177" s="111" t="str">
        <f ca="1"/>
        <v/>
      </c>
      <c r="J177" s="111" t="str">
        <f ca="1"/>
        <v/>
      </c>
      <c r="K177" s="117" t="str">
        <f ca="1"/>
        <v/>
      </c>
      <c r="L177" s="110"/>
      <c r="M177" s="116" t="str">
        <f ca="1"/>
        <v/>
      </c>
      <c r="N177" s="111" t="str">
        <f ca="1"/>
        <v/>
      </c>
      <c r="O177" s="126" t="str">
        <f ca="1"/>
        <v/>
      </c>
      <c r="P177" s="111" t="str">
        <f ca="1"/>
        <v/>
      </c>
      <c r="Q177" s="111" t="str">
        <f ca="1"/>
        <v/>
      </c>
      <c r="R177" s="117" t="str">
        <f ca="1"/>
        <v/>
      </c>
      <c r="S177" s="110"/>
    </row>
    <row r="178" spans="1:19" ht="14.25" customHeight="1" x14ac:dyDescent="0.25">
      <c r="A178" s="109"/>
      <c r="B178" s="109"/>
      <c r="C178" s="109"/>
      <c r="D178" s="109"/>
      <c r="E178" s="110"/>
      <c r="F178" s="116" t="str">
        <f ca="1"/>
        <v/>
      </c>
      <c r="G178" s="111" t="str">
        <f ca="1"/>
        <v/>
      </c>
      <c r="H178" s="126" t="str">
        <f ca="1"/>
        <v/>
      </c>
      <c r="I178" s="111" t="str">
        <f ca="1"/>
        <v/>
      </c>
      <c r="J178" s="111" t="str">
        <f ca="1"/>
        <v/>
      </c>
      <c r="K178" s="117" t="str">
        <f ca="1"/>
        <v/>
      </c>
      <c r="L178" s="110"/>
      <c r="M178" s="116" t="str">
        <f ca="1"/>
        <v/>
      </c>
      <c r="N178" s="111" t="str">
        <f ca="1"/>
        <v/>
      </c>
      <c r="O178" s="126" t="str">
        <f ca="1"/>
        <v/>
      </c>
      <c r="P178" s="111" t="str">
        <f ca="1"/>
        <v/>
      </c>
      <c r="Q178" s="111" t="str">
        <f ca="1"/>
        <v/>
      </c>
      <c r="R178" s="117" t="str">
        <f ca="1"/>
        <v/>
      </c>
      <c r="S178" s="110"/>
    </row>
    <row r="179" spans="1:19" ht="14.25" customHeight="1" x14ac:dyDescent="0.25">
      <c r="A179" s="109"/>
      <c r="B179" s="109"/>
      <c r="C179" s="109"/>
      <c r="D179" s="109"/>
      <c r="E179" s="110"/>
      <c r="F179" s="116" t="str">
        <f ca="1"/>
        <v/>
      </c>
      <c r="G179" s="111" t="str">
        <f ca="1"/>
        <v/>
      </c>
      <c r="H179" s="126" t="str">
        <f ca="1"/>
        <v/>
      </c>
      <c r="I179" s="111" t="str">
        <f ca="1"/>
        <v/>
      </c>
      <c r="J179" s="111" t="str">
        <f ca="1"/>
        <v/>
      </c>
      <c r="K179" s="117" t="str">
        <f ca="1"/>
        <v/>
      </c>
      <c r="L179" s="110"/>
      <c r="M179" s="116" t="str">
        <f ca="1"/>
        <v/>
      </c>
      <c r="N179" s="111" t="str">
        <f ca="1"/>
        <v/>
      </c>
      <c r="O179" s="126" t="str">
        <f ca="1"/>
        <v/>
      </c>
      <c r="P179" s="111" t="str">
        <f ca="1"/>
        <v/>
      </c>
      <c r="Q179" s="111" t="str">
        <f ca="1"/>
        <v/>
      </c>
      <c r="R179" s="117" t="str">
        <f ca="1"/>
        <v/>
      </c>
      <c r="S179" s="110"/>
    </row>
    <row r="180" spans="1:19" ht="14.25" customHeight="1" x14ac:dyDescent="0.25">
      <c r="A180" s="109"/>
      <c r="B180" s="109"/>
      <c r="C180" s="109"/>
      <c r="D180" s="109"/>
      <c r="E180" s="110"/>
      <c r="F180" s="116" t="str">
        <f ca="1"/>
        <v/>
      </c>
      <c r="G180" s="111" t="str">
        <f ca="1"/>
        <v/>
      </c>
      <c r="H180" s="126" t="str">
        <f ca="1"/>
        <v/>
      </c>
      <c r="I180" s="111" t="str">
        <f ca="1"/>
        <v/>
      </c>
      <c r="J180" s="111" t="str">
        <f ca="1"/>
        <v/>
      </c>
      <c r="K180" s="117" t="str">
        <f ca="1"/>
        <v/>
      </c>
      <c r="L180" s="110"/>
      <c r="M180" s="116" t="str">
        <f ca="1"/>
        <v/>
      </c>
      <c r="N180" s="111" t="str">
        <f ca="1"/>
        <v/>
      </c>
      <c r="O180" s="126" t="str">
        <f ca="1"/>
        <v/>
      </c>
      <c r="P180" s="111" t="str">
        <f ca="1"/>
        <v/>
      </c>
      <c r="Q180" s="111" t="str">
        <f ca="1"/>
        <v/>
      </c>
      <c r="R180" s="117" t="str">
        <f ca="1"/>
        <v/>
      </c>
      <c r="S180" s="110"/>
    </row>
    <row r="181" spans="1:19" ht="14.25" customHeight="1" x14ac:dyDescent="0.25">
      <c r="A181" s="109"/>
      <c r="B181" s="109"/>
      <c r="C181" s="109"/>
      <c r="D181" s="109"/>
      <c r="E181" s="110"/>
      <c r="F181" s="116" t="str">
        <f ca="1"/>
        <v/>
      </c>
      <c r="G181" s="111" t="str">
        <f ca="1"/>
        <v/>
      </c>
      <c r="H181" s="126" t="str">
        <f ca="1"/>
        <v/>
      </c>
      <c r="I181" s="111" t="str">
        <f ca="1"/>
        <v/>
      </c>
      <c r="J181" s="111" t="str">
        <f ca="1"/>
        <v/>
      </c>
      <c r="K181" s="117" t="str">
        <f ca="1"/>
        <v/>
      </c>
      <c r="L181" s="110"/>
      <c r="M181" s="116" t="str">
        <f ca="1"/>
        <v/>
      </c>
      <c r="N181" s="111" t="str">
        <f ca="1"/>
        <v/>
      </c>
      <c r="O181" s="126" t="str">
        <f ca="1"/>
        <v/>
      </c>
      <c r="P181" s="111" t="str">
        <f ca="1"/>
        <v/>
      </c>
      <c r="Q181" s="111" t="str">
        <f ca="1"/>
        <v/>
      </c>
      <c r="R181" s="117" t="str">
        <f ca="1"/>
        <v/>
      </c>
      <c r="S181" s="110"/>
    </row>
    <row r="182" spans="1:19" ht="14.25" customHeight="1" x14ac:dyDescent="0.25">
      <c r="A182" s="109"/>
      <c r="B182" s="109"/>
      <c r="C182" s="109"/>
      <c r="D182" s="109"/>
      <c r="E182" s="110"/>
      <c r="F182" s="116" t="str">
        <f ca="1"/>
        <v/>
      </c>
      <c r="G182" s="111" t="str">
        <f ca="1"/>
        <v/>
      </c>
      <c r="H182" s="126" t="str">
        <f ca="1"/>
        <v/>
      </c>
      <c r="I182" s="111" t="str">
        <f ca="1"/>
        <v/>
      </c>
      <c r="J182" s="111" t="str">
        <f ca="1"/>
        <v/>
      </c>
      <c r="K182" s="117" t="str">
        <f ca="1"/>
        <v/>
      </c>
      <c r="L182" s="110"/>
      <c r="M182" s="116" t="str">
        <f ca="1"/>
        <v/>
      </c>
      <c r="N182" s="111" t="str">
        <f ca="1"/>
        <v/>
      </c>
      <c r="O182" s="126" t="str">
        <f ca="1"/>
        <v/>
      </c>
      <c r="P182" s="111" t="str">
        <f ca="1"/>
        <v/>
      </c>
      <c r="Q182" s="111" t="str">
        <f ca="1"/>
        <v/>
      </c>
      <c r="R182" s="117" t="str">
        <f ca="1"/>
        <v/>
      </c>
      <c r="S182" s="110"/>
    </row>
    <row r="183" spans="1:19" ht="14.25" customHeight="1" x14ac:dyDescent="0.25">
      <c r="A183" s="109"/>
      <c r="B183" s="109"/>
      <c r="C183" s="109"/>
      <c r="D183" s="109"/>
      <c r="E183" s="110"/>
      <c r="F183" s="116" t="str">
        <f ca="1"/>
        <v/>
      </c>
      <c r="G183" s="111" t="str">
        <f ca="1"/>
        <v/>
      </c>
      <c r="H183" s="126" t="str">
        <f ca="1"/>
        <v/>
      </c>
      <c r="I183" s="111" t="str">
        <f ca="1"/>
        <v/>
      </c>
      <c r="J183" s="111" t="str">
        <f ca="1"/>
        <v/>
      </c>
      <c r="K183" s="117" t="str">
        <f ca="1"/>
        <v/>
      </c>
      <c r="L183" s="110"/>
      <c r="M183" s="116" t="str">
        <f ca="1"/>
        <v/>
      </c>
      <c r="N183" s="111" t="str">
        <f ca="1"/>
        <v/>
      </c>
      <c r="O183" s="126" t="str">
        <f ca="1"/>
        <v/>
      </c>
      <c r="P183" s="111" t="str">
        <f ca="1"/>
        <v/>
      </c>
      <c r="Q183" s="111" t="str">
        <f ca="1"/>
        <v/>
      </c>
      <c r="R183" s="117" t="str">
        <f ca="1"/>
        <v/>
      </c>
      <c r="S183" s="110"/>
    </row>
    <row r="184" spans="1:19" ht="14.25" customHeight="1" x14ac:dyDescent="0.25">
      <c r="A184" s="109"/>
      <c r="B184" s="109"/>
      <c r="C184" s="109"/>
      <c r="D184" s="109"/>
      <c r="E184" s="110"/>
      <c r="F184" s="116" t="str">
        <f ca="1"/>
        <v/>
      </c>
      <c r="G184" s="111" t="str">
        <f ca="1"/>
        <v/>
      </c>
      <c r="H184" s="126" t="str">
        <f ca="1"/>
        <v/>
      </c>
      <c r="I184" s="111" t="str">
        <f ca="1"/>
        <v/>
      </c>
      <c r="J184" s="111" t="str">
        <f ca="1"/>
        <v/>
      </c>
      <c r="K184" s="117" t="str">
        <f ca="1"/>
        <v/>
      </c>
      <c r="L184" s="110"/>
      <c r="M184" s="116" t="str">
        <f ca="1"/>
        <v/>
      </c>
      <c r="N184" s="111" t="str">
        <f ca="1"/>
        <v/>
      </c>
      <c r="O184" s="126" t="str">
        <f ca="1"/>
        <v/>
      </c>
      <c r="P184" s="111" t="str">
        <f ca="1"/>
        <v/>
      </c>
      <c r="Q184" s="111" t="str">
        <f ca="1"/>
        <v/>
      </c>
      <c r="R184" s="117" t="str">
        <f ca="1"/>
        <v/>
      </c>
      <c r="S184" s="110"/>
    </row>
    <row r="185" spans="1:19" ht="14.25" customHeight="1" x14ac:dyDescent="0.25">
      <c r="A185" s="109"/>
      <c r="B185" s="109"/>
      <c r="C185" s="109"/>
      <c r="D185" s="109"/>
      <c r="E185" s="110"/>
      <c r="F185" s="116" t="str">
        <f ca="1"/>
        <v/>
      </c>
      <c r="G185" s="111" t="str">
        <f ca="1"/>
        <v/>
      </c>
      <c r="H185" s="126" t="str">
        <f ca="1"/>
        <v/>
      </c>
      <c r="I185" s="111" t="str">
        <f ca="1"/>
        <v/>
      </c>
      <c r="J185" s="111" t="str">
        <f ca="1"/>
        <v/>
      </c>
      <c r="K185" s="117" t="str">
        <f ca="1"/>
        <v/>
      </c>
      <c r="L185" s="110"/>
      <c r="M185" s="116" t="str">
        <f ca="1"/>
        <v/>
      </c>
      <c r="N185" s="111" t="str">
        <f ca="1"/>
        <v/>
      </c>
      <c r="O185" s="126" t="str">
        <f ca="1"/>
        <v/>
      </c>
      <c r="P185" s="111" t="str">
        <f ca="1"/>
        <v/>
      </c>
      <c r="Q185" s="111" t="str">
        <f ca="1"/>
        <v/>
      </c>
      <c r="R185" s="117" t="str">
        <f ca="1"/>
        <v/>
      </c>
      <c r="S185" s="110"/>
    </row>
    <row r="186" spans="1:19" ht="14.25" customHeight="1" x14ac:dyDescent="0.25">
      <c r="A186" s="109"/>
      <c r="B186" s="109"/>
      <c r="C186" s="109"/>
      <c r="D186" s="109"/>
      <c r="E186" s="110"/>
      <c r="F186" s="116" t="str">
        <f ca="1"/>
        <v/>
      </c>
      <c r="G186" s="111" t="str">
        <f ca="1"/>
        <v/>
      </c>
      <c r="H186" s="126" t="str">
        <f ca="1"/>
        <v/>
      </c>
      <c r="I186" s="111" t="str">
        <f ca="1"/>
        <v/>
      </c>
      <c r="J186" s="111" t="str">
        <f ca="1"/>
        <v/>
      </c>
      <c r="K186" s="117" t="str">
        <f ca="1"/>
        <v/>
      </c>
      <c r="L186" s="110"/>
      <c r="M186" s="116" t="str">
        <f ca="1"/>
        <v/>
      </c>
      <c r="N186" s="111" t="str">
        <f ca="1"/>
        <v/>
      </c>
      <c r="O186" s="126" t="str">
        <f ca="1"/>
        <v/>
      </c>
      <c r="P186" s="111" t="str">
        <f ca="1"/>
        <v/>
      </c>
      <c r="Q186" s="111" t="str">
        <f ca="1"/>
        <v/>
      </c>
      <c r="R186" s="117" t="str">
        <f ca="1"/>
        <v/>
      </c>
      <c r="S186" s="110"/>
    </row>
    <row r="187" spans="1:19" ht="14.25" customHeight="1" x14ac:dyDescent="0.25">
      <c r="A187" s="109"/>
      <c r="B187" s="109"/>
      <c r="C187" s="109"/>
      <c r="D187" s="109"/>
      <c r="E187" s="110"/>
      <c r="F187" s="116" t="str">
        <f ca="1"/>
        <v/>
      </c>
      <c r="G187" s="111" t="str">
        <f ca="1"/>
        <v/>
      </c>
      <c r="H187" s="126" t="str">
        <f ca="1"/>
        <v/>
      </c>
      <c r="I187" s="111" t="str">
        <f ca="1"/>
        <v/>
      </c>
      <c r="J187" s="111" t="str">
        <f ca="1"/>
        <v/>
      </c>
      <c r="K187" s="117" t="str">
        <f ca="1"/>
        <v/>
      </c>
      <c r="L187" s="110"/>
      <c r="M187" s="116" t="str">
        <f ca="1"/>
        <v/>
      </c>
      <c r="N187" s="111" t="str">
        <f ca="1"/>
        <v/>
      </c>
      <c r="O187" s="126" t="str">
        <f ca="1"/>
        <v/>
      </c>
      <c r="P187" s="111" t="str">
        <f ca="1"/>
        <v/>
      </c>
      <c r="Q187" s="111" t="str">
        <f ca="1"/>
        <v/>
      </c>
      <c r="R187" s="117" t="str">
        <f ca="1"/>
        <v/>
      </c>
      <c r="S187" s="110"/>
    </row>
    <row r="188" spans="1:19" ht="14.25" customHeight="1" x14ac:dyDescent="0.25">
      <c r="A188" s="109"/>
      <c r="B188" s="109"/>
      <c r="C188" s="109"/>
      <c r="D188" s="109"/>
      <c r="E188" s="110"/>
      <c r="F188" s="116" t="str">
        <f ca="1"/>
        <v/>
      </c>
      <c r="G188" s="111" t="str">
        <f ca="1"/>
        <v/>
      </c>
      <c r="H188" s="126" t="str">
        <f ca="1"/>
        <v/>
      </c>
      <c r="I188" s="111" t="str">
        <f ca="1"/>
        <v/>
      </c>
      <c r="J188" s="111" t="str">
        <f ca="1"/>
        <v/>
      </c>
      <c r="K188" s="117" t="str">
        <f ca="1"/>
        <v/>
      </c>
      <c r="L188" s="110"/>
      <c r="M188" s="116" t="str">
        <f ca="1"/>
        <v/>
      </c>
      <c r="N188" s="111" t="str">
        <f ca="1"/>
        <v/>
      </c>
      <c r="O188" s="126" t="str">
        <f ca="1"/>
        <v/>
      </c>
      <c r="P188" s="111" t="str">
        <f ca="1"/>
        <v/>
      </c>
      <c r="Q188" s="111" t="str">
        <f ca="1"/>
        <v/>
      </c>
      <c r="R188" s="117" t="str">
        <f ca="1"/>
        <v/>
      </c>
      <c r="S188" s="110"/>
    </row>
    <row r="189" spans="1:19" ht="14.25" customHeight="1" x14ac:dyDescent="0.25">
      <c r="A189" s="109"/>
      <c r="B189" s="109"/>
      <c r="C189" s="109"/>
      <c r="D189" s="109"/>
      <c r="E189" s="110"/>
      <c r="F189" s="116" t="str">
        <f ca="1"/>
        <v/>
      </c>
      <c r="G189" s="111" t="str">
        <f ca="1"/>
        <v/>
      </c>
      <c r="H189" s="126" t="str">
        <f ca="1"/>
        <v/>
      </c>
      <c r="I189" s="111" t="str">
        <f ca="1"/>
        <v/>
      </c>
      <c r="J189" s="111" t="str">
        <f ca="1"/>
        <v/>
      </c>
      <c r="K189" s="117" t="str">
        <f ca="1"/>
        <v/>
      </c>
      <c r="L189" s="110"/>
      <c r="M189" s="116" t="str">
        <f ca="1"/>
        <v/>
      </c>
      <c r="N189" s="111" t="str">
        <f ca="1"/>
        <v/>
      </c>
      <c r="O189" s="126" t="str">
        <f ca="1"/>
        <v/>
      </c>
      <c r="P189" s="111" t="str">
        <f ca="1"/>
        <v/>
      </c>
      <c r="Q189" s="111" t="str">
        <f ca="1"/>
        <v/>
      </c>
      <c r="R189" s="117" t="str">
        <f ca="1"/>
        <v/>
      </c>
      <c r="S189" s="110"/>
    </row>
    <row r="190" spans="1:19" ht="14.25" customHeight="1" x14ac:dyDescent="0.25">
      <c r="A190" s="109"/>
      <c r="B190" s="109"/>
      <c r="C190" s="109"/>
      <c r="D190" s="109"/>
      <c r="E190" s="110"/>
      <c r="F190" s="116" t="str">
        <f ca="1"/>
        <v/>
      </c>
      <c r="G190" s="111" t="str">
        <f ca="1"/>
        <v/>
      </c>
      <c r="H190" s="126" t="str">
        <f ca="1"/>
        <v/>
      </c>
      <c r="I190" s="111" t="str">
        <f ca="1"/>
        <v/>
      </c>
      <c r="J190" s="111" t="str">
        <f ca="1"/>
        <v/>
      </c>
      <c r="K190" s="117" t="str">
        <f ca="1"/>
        <v/>
      </c>
      <c r="L190" s="110"/>
      <c r="M190" s="116" t="str">
        <f ca="1"/>
        <v/>
      </c>
      <c r="N190" s="111" t="str">
        <f ca="1"/>
        <v/>
      </c>
      <c r="O190" s="126" t="str">
        <f ca="1"/>
        <v/>
      </c>
      <c r="P190" s="111" t="str">
        <f ca="1"/>
        <v/>
      </c>
      <c r="Q190" s="111" t="str">
        <f ca="1"/>
        <v/>
      </c>
      <c r="R190" s="117" t="str">
        <f ca="1"/>
        <v/>
      </c>
      <c r="S190" s="110"/>
    </row>
    <row r="191" spans="1:19" ht="14.25" customHeight="1" x14ac:dyDescent="0.25">
      <c r="A191" s="109"/>
      <c r="B191" s="109"/>
      <c r="C191" s="109"/>
      <c r="D191" s="109"/>
      <c r="E191" s="110"/>
      <c r="F191" s="116" t="str">
        <f ca="1"/>
        <v/>
      </c>
      <c r="G191" s="111" t="str">
        <f ca="1"/>
        <v/>
      </c>
      <c r="H191" s="126" t="str">
        <f ca="1"/>
        <v/>
      </c>
      <c r="I191" s="111" t="str">
        <f ca="1"/>
        <v/>
      </c>
      <c r="J191" s="111" t="str">
        <f ca="1"/>
        <v/>
      </c>
      <c r="K191" s="117" t="str">
        <f ca="1"/>
        <v/>
      </c>
      <c r="L191" s="110"/>
      <c r="M191" s="116" t="str">
        <f ca="1"/>
        <v/>
      </c>
      <c r="N191" s="111" t="str">
        <f ca="1"/>
        <v/>
      </c>
      <c r="O191" s="126" t="str">
        <f ca="1"/>
        <v/>
      </c>
      <c r="P191" s="111" t="str">
        <f ca="1"/>
        <v/>
      </c>
      <c r="Q191" s="111" t="str">
        <f ca="1"/>
        <v/>
      </c>
      <c r="R191" s="117" t="str">
        <f ca="1"/>
        <v/>
      </c>
      <c r="S191" s="110"/>
    </row>
    <row r="192" spans="1:19" ht="14.25" customHeight="1" x14ac:dyDescent="0.25">
      <c r="A192" s="109"/>
      <c r="B192" s="109"/>
      <c r="C192" s="109"/>
      <c r="D192" s="109"/>
      <c r="E192" s="110"/>
      <c r="F192" s="116" t="str">
        <f ca="1"/>
        <v/>
      </c>
      <c r="G192" s="111" t="str">
        <f ca="1"/>
        <v/>
      </c>
      <c r="H192" s="126" t="str">
        <f ca="1"/>
        <v/>
      </c>
      <c r="I192" s="111" t="str">
        <f ca="1"/>
        <v/>
      </c>
      <c r="J192" s="111" t="str">
        <f ca="1"/>
        <v/>
      </c>
      <c r="K192" s="117" t="str">
        <f ca="1"/>
        <v/>
      </c>
      <c r="L192" s="110"/>
      <c r="M192" s="116" t="str">
        <f ca="1"/>
        <v/>
      </c>
      <c r="N192" s="111" t="str">
        <f ca="1"/>
        <v/>
      </c>
      <c r="O192" s="126" t="str">
        <f ca="1"/>
        <v/>
      </c>
      <c r="P192" s="111" t="str">
        <f ca="1"/>
        <v/>
      </c>
      <c r="Q192" s="111" t="str">
        <f ca="1"/>
        <v/>
      </c>
      <c r="R192" s="117" t="str">
        <f ca="1"/>
        <v/>
      </c>
      <c r="S192" s="110"/>
    </row>
    <row r="193" spans="1:19" ht="14.25" customHeight="1" x14ac:dyDescent="0.25">
      <c r="A193" s="109"/>
      <c r="B193" s="109"/>
      <c r="C193" s="109"/>
      <c r="D193" s="109"/>
      <c r="E193" s="110"/>
      <c r="F193" s="116" t="str">
        <f ca="1"/>
        <v/>
      </c>
      <c r="G193" s="111" t="str">
        <f ca="1"/>
        <v/>
      </c>
      <c r="H193" s="126" t="str">
        <f ca="1"/>
        <v/>
      </c>
      <c r="I193" s="111" t="str">
        <f ca="1"/>
        <v/>
      </c>
      <c r="J193" s="111" t="str">
        <f ca="1"/>
        <v/>
      </c>
      <c r="K193" s="117" t="str">
        <f ca="1"/>
        <v/>
      </c>
      <c r="L193" s="110"/>
      <c r="M193" s="116" t="str">
        <f ca="1"/>
        <v/>
      </c>
      <c r="N193" s="111" t="str">
        <f ca="1"/>
        <v/>
      </c>
      <c r="O193" s="126" t="str">
        <f ca="1"/>
        <v/>
      </c>
      <c r="P193" s="111" t="str">
        <f ca="1"/>
        <v/>
      </c>
      <c r="Q193" s="111" t="str">
        <f ca="1"/>
        <v/>
      </c>
      <c r="R193" s="117" t="str">
        <f ca="1"/>
        <v/>
      </c>
      <c r="S193" s="110"/>
    </row>
    <row r="194" spans="1:19" ht="14.25" customHeight="1" x14ac:dyDescent="0.25">
      <c r="A194" s="109"/>
      <c r="B194" s="109"/>
      <c r="C194" s="109"/>
      <c r="D194" s="109"/>
      <c r="E194" s="110"/>
      <c r="F194" s="116" t="str">
        <f ca="1"/>
        <v/>
      </c>
      <c r="G194" s="111" t="str">
        <f ca="1"/>
        <v/>
      </c>
      <c r="H194" s="126" t="str">
        <f ca="1"/>
        <v/>
      </c>
      <c r="I194" s="111" t="str">
        <f ca="1"/>
        <v/>
      </c>
      <c r="J194" s="111" t="str">
        <f ca="1"/>
        <v/>
      </c>
      <c r="K194" s="117" t="str">
        <f ca="1"/>
        <v/>
      </c>
      <c r="L194" s="110"/>
      <c r="M194" s="116" t="str">
        <f ca="1"/>
        <v/>
      </c>
      <c r="N194" s="111" t="str">
        <f ca="1"/>
        <v/>
      </c>
      <c r="O194" s="126" t="str">
        <f ca="1"/>
        <v/>
      </c>
      <c r="P194" s="111" t="str">
        <f ca="1"/>
        <v/>
      </c>
      <c r="Q194" s="111" t="str">
        <f ca="1"/>
        <v/>
      </c>
      <c r="R194" s="117" t="str">
        <f ca="1"/>
        <v/>
      </c>
      <c r="S194" s="110"/>
    </row>
    <row r="195" spans="1:19" ht="14.25" customHeight="1" x14ac:dyDescent="0.25">
      <c r="A195" s="109"/>
      <c r="B195" s="109"/>
      <c r="C195" s="109"/>
      <c r="D195" s="109"/>
      <c r="E195" s="110"/>
      <c r="F195" s="116" t="str">
        <f ca="1"/>
        <v/>
      </c>
      <c r="G195" s="111" t="str">
        <f ca="1"/>
        <v/>
      </c>
      <c r="H195" s="126" t="str">
        <f ca="1"/>
        <v/>
      </c>
      <c r="I195" s="111" t="str">
        <f ca="1"/>
        <v/>
      </c>
      <c r="J195" s="111" t="str">
        <f ca="1"/>
        <v/>
      </c>
      <c r="K195" s="117" t="str">
        <f ca="1"/>
        <v/>
      </c>
      <c r="L195" s="110"/>
      <c r="M195" s="116" t="str">
        <f ca="1"/>
        <v/>
      </c>
      <c r="N195" s="111" t="str">
        <f ca="1"/>
        <v/>
      </c>
      <c r="O195" s="126" t="str">
        <f ca="1"/>
        <v/>
      </c>
      <c r="P195" s="111" t="str">
        <f ca="1"/>
        <v/>
      </c>
      <c r="Q195" s="111" t="str">
        <f ca="1"/>
        <v/>
      </c>
      <c r="R195" s="117" t="str">
        <f ca="1"/>
        <v/>
      </c>
      <c r="S195" s="110"/>
    </row>
    <row r="196" spans="1:19" ht="14.25" customHeight="1" x14ac:dyDescent="0.25">
      <c r="A196" s="109"/>
      <c r="B196" s="109"/>
      <c r="C196" s="109"/>
      <c r="D196" s="109"/>
      <c r="E196" s="110"/>
      <c r="F196" s="116" t="str">
        <f ca="1"/>
        <v/>
      </c>
      <c r="G196" s="111" t="str">
        <f ca="1"/>
        <v/>
      </c>
      <c r="H196" s="126" t="str">
        <f ca="1"/>
        <v/>
      </c>
      <c r="I196" s="111" t="str">
        <f ca="1"/>
        <v/>
      </c>
      <c r="J196" s="111" t="str">
        <f ca="1"/>
        <v/>
      </c>
      <c r="K196" s="117" t="str">
        <f ca="1"/>
        <v/>
      </c>
      <c r="L196" s="110"/>
      <c r="M196" s="116" t="str">
        <f ca="1"/>
        <v/>
      </c>
      <c r="N196" s="111" t="str">
        <f ca="1"/>
        <v/>
      </c>
      <c r="O196" s="126" t="str">
        <f ca="1"/>
        <v/>
      </c>
      <c r="P196" s="111" t="str">
        <f ca="1"/>
        <v/>
      </c>
      <c r="Q196" s="111" t="str">
        <f ca="1"/>
        <v/>
      </c>
      <c r="R196" s="117" t="str">
        <f ca="1"/>
        <v/>
      </c>
      <c r="S196" s="110"/>
    </row>
    <row r="197" spans="1:19" ht="14.25" customHeight="1" x14ac:dyDescent="0.25">
      <c r="A197" s="109"/>
      <c r="B197" s="109"/>
      <c r="C197" s="109"/>
      <c r="D197" s="109"/>
      <c r="E197" s="110"/>
      <c r="F197" s="116" t="str">
        <f ca="1"/>
        <v/>
      </c>
      <c r="G197" s="111" t="str">
        <f ca="1"/>
        <v/>
      </c>
      <c r="H197" s="126" t="str">
        <f ca="1"/>
        <v/>
      </c>
      <c r="I197" s="111" t="str">
        <f ca="1"/>
        <v/>
      </c>
      <c r="J197" s="111" t="str">
        <f ca="1"/>
        <v/>
      </c>
      <c r="K197" s="117" t="str">
        <f ca="1"/>
        <v/>
      </c>
      <c r="L197" s="110"/>
      <c r="M197" s="116" t="str">
        <f ca="1"/>
        <v/>
      </c>
      <c r="N197" s="111" t="str">
        <f ca="1"/>
        <v/>
      </c>
      <c r="O197" s="126" t="str">
        <f ca="1"/>
        <v/>
      </c>
      <c r="P197" s="111" t="str">
        <f ca="1"/>
        <v/>
      </c>
      <c r="Q197" s="111" t="str">
        <f ca="1"/>
        <v/>
      </c>
      <c r="R197" s="117" t="str">
        <f ca="1"/>
        <v/>
      </c>
      <c r="S197" s="110"/>
    </row>
    <row r="198" spans="1:19" ht="14.25" customHeight="1" x14ac:dyDescent="0.25">
      <c r="A198" s="109"/>
      <c r="B198" s="109"/>
      <c r="C198" s="109"/>
      <c r="D198" s="109"/>
      <c r="E198" s="110"/>
      <c r="F198" s="116" t="str">
        <f ca="1"/>
        <v/>
      </c>
      <c r="G198" s="111" t="str">
        <f ca="1"/>
        <v/>
      </c>
      <c r="H198" s="126" t="str">
        <f ca="1"/>
        <v/>
      </c>
      <c r="I198" s="111" t="str">
        <f ca="1"/>
        <v/>
      </c>
      <c r="J198" s="111" t="str">
        <f ca="1"/>
        <v/>
      </c>
      <c r="K198" s="117" t="str">
        <f ca="1"/>
        <v/>
      </c>
      <c r="L198" s="110"/>
      <c r="M198" s="116" t="str">
        <f ca="1"/>
        <v/>
      </c>
      <c r="N198" s="111" t="str">
        <f ca="1"/>
        <v/>
      </c>
      <c r="O198" s="126" t="str">
        <f ca="1"/>
        <v/>
      </c>
      <c r="P198" s="111" t="str">
        <f ca="1"/>
        <v/>
      </c>
      <c r="Q198" s="111" t="str">
        <f ca="1"/>
        <v/>
      </c>
      <c r="R198" s="117" t="str">
        <f ca="1"/>
        <v/>
      </c>
      <c r="S198" s="110"/>
    </row>
    <row r="199" spans="1:19" ht="14.25" customHeight="1" x14ac:dyDescent="0.25">
      <c r="A199" s="109"/>
      <c r="B199" s="109"/>
      <c r="C199" s="109"/>
      <c r="D199" s="109"/>
      <c r="E199" s="110"/>
      <c r="F199" s="116" t="str">
        <f ca="1"/>
        <v/>
      </c>
      <c r="G199" s="111" t="str">
        <f ca="1"/>
        <v/>
      </c>
      <c r="H199" s="126" t="str">
        <f ca="1"/>
        <v/>
      </c>
      <c r="I199" s="111" t="str">
        <f ca="1"/>
        <v/>
      </c>
      <c r="J199" s="111" t="str">
        <f ca="1"/>
        <v/>
      </c>
      <c r="K199" s="117" t="str">
        <f ca="1"/>
        <v/>
      </c>
      <c r="L199" s="110"/>
      <c r="M199" s="116" t="str">
        <f ca="1"/>
        <v/>
      </c>
      <c r="N199" s="111" t="str">
        <f ca="1"/>
        <v/>
      </c>
      <c r="O199" s="126" t="str">
        <f ca="1"/>
        <v/>
      </c>
      <c r="P199" s="111" t="str">
        <f ca="1"/>
        <v/>
      </c>
      <c r="Q199" s="111" t="str">
        <f ca="1"/>
        <v/>
      </c>
      <c r="R199" s="117" t="str">
        <f ca="1"/>
        <v/>
      </c>
      <c r="S199" s="110"/>
    </row>
    <row r="200" spans="1:19" ht="14.25" customHeight="1" x14ac:dyDescent="0.25">
      <c r="A200" s="109"/>
      <c r="B200" s="109"/>
      <c r="C200" s="109"/>
      <c r="D200" s="109"/>
      <c r="E200" s="110"/>
      <c r="F200" s="116" t="str">
        <f ca="1"/>
        <v/>
      </c>
      <c r="G200" s="111" t="str">
        <f ca="1"/>
        <v/>
      </c>
      <c r="H200" s="126" t="str">
        <f ca="1"/>
        <v/>
      </c>
      <c r="I200" s="111" t="str">
        <f ca="1"/>
        <v/>
      </c>
      <c r="J200" s="111" t="str">
        <f ca="1"/>
        <v/>
      </c>
      <c r="K200" s="117" t="str">
        <f ca="1"/>
        <v/>
      </c>
      <c r="L200" s="110"/>
      <c r="M200" s="116" t="str">
        <f ca="1"/>
        <v/>
      </c>
      <c r="N200" s="111" t="str">
        <f ca="1"/>
        <v/>
      </c>
      <c r="O200" s="126" t="str">
        <f ca="1"/>
        <v/>
      </c>
      <c r="P200" s="111" t="str">
        <f ca="1"/>
        <v/>
      </c>
      <c r="Q200" s="111" t="str">
        <f ca="1"/>
        <v/>
      </c>
      <c r="R200" s="117" t="str">
        <f ca="1"/>
        <v/>
      </c>
      <c r="S200" s="110"/>
    </row>
    <row r="201" spans="1:19" ht="14.25" customHeight="1" x14ac:dyDescent="0.25">
      <c r="A201" s="109"/>
      <c r="B201" s="109"/>
      <c r="C201" s="109"/>
      <c r="D201" s="109"/>
      <c r="E201" s="110"/>
      <c r="F201" s="116" t="str">
        <f ca="1"/>
        <v/>
      </c>
      <c r="G201" s="111" t="str">
        <f ca="1"/>
        <v/>
      </c>
      <c r="H201" s="126" t="str">
        <f ca="1"/>
        <v/>
      </c>
      <c r="I201" s="111" t="str">
        <f ca="1"/>
        <v/>
      </c>
      <c r="J201" s="111" t="str">
        <f ca="1"/>
        <v/>
      </c>
      <c r="K201" s="117" t="str">
        <f ca="1"/>
        <v/>
      </c>
      <c r="L201" s="110"/>
      <c r="M201" s="116" t="str">
        <f ca="1"/>
        <v/>
      </c>
      <c r="N201" s="111" t="str">
        <f ca="1"/>
        <v/>
      </c>
      <c r="O201" s="126" t="str">
        <f ca="1"/>
        <v/>
      </c>
      <c r="P201" s="111" t="str">
        <f ca="1"/>
        <v/>
      </c>
      <c r="Q201" s="111" t="str">
        <f ca="1"/>
        <v/>
      </c>
      <c r="R201" s="117" t="str">
        <f ca="1"/>
        <v/>
      </c>
      <c r="S201" s="110"/>
    </row>
    <row r="202" spans="1:19" ht="14.25" customHeight="1" x14ac:dyDescent="0.25">
      <c r="A202" s="109"/>
      <c r="B202" s="109"/>
      <c r="C202" s="109"/>
      <c r="D202" s="109"/>
      <c r="E202" s="110"/>
      <c r="F202" s="116" t="str">
        <f ca="1"/>
        <v/>
      </c>
      <c r="G202" s="111" t="str">
        <f ca="1"/>
        <v/>
      </c>
      <c r="H202" s="126" t="str">
        <f ca="1"/>
        <v/>
      </c>
      <c r="I202" s="111" t="str">
        <f ca="1"/>
        <v/>
      </c>
      <c r="J202" s="111" t="str">
        <f ca="1"/>
        <v/>
      </c>
      <c r="K202" s="117" t="str">
        <f ca="1"/>
        <v/>
      </c>
      <c r="L202" s="110"/>
      <c r="M202" s="116" t="str">
        <f ca="1"/>
        <v/>
      </c>
      <c r="N202" s="111" t="str">
        <f ca="1"/>
        <v/>
      </c>
      <c r="O202" s="126" t="str">
        <f ca="1"/>
        <v/>
      </c>
      <c r="P202" s="111" t="str">
        <f ca="1"/>
        <v/>
      </c>
      <c r="Q202" s="111" t="str">
        <f ca="1"/>
        <v/>
      </c>
      <c r="R202" s="117" t="str">
        <f ca="1"/>
        <v/>
      </c>
      <c r="S202" s="110"/>
    </row>
    <row r="203" spans="1:19" ht="14.25" customHeight="1" x14ac:dyDescent="0.25">
      <c r="A203" s="109"/>
      <c r="B203" s="109"/>
      <c r="C203" s="109"/>
      <c r="D203" s="109"/>
      <c r="E203" s="110"/>
      <c r="F203" s="116" t="str">
        <f ca="1"/>
        <v/>
      </c>
      <c r="G203" s="111" t="str">
        <f ca="1"/>
        <v/>
      </c>
      <c r="H203" s="126" t="str">
        <f ca="1"/>
        <v/>
      </c>
      <c r="I203" s="111" t="str">
        <f ca="1"/>
        <v/>
      </c>
      <c r="J203" s="111" t="str">
        <f ca="1"/>
        <v/>
      </c>
      <c r="K203" s="117" t="str">
        <f ca="1"/>
        <v/>
      </c>
      <c r="L203" s="110"/>
      <c r="M203" s="116" t="str">
        <f ca="1"/>
        <v/>
      </c>
      <c r="N203" s="111" t="str">
        <f ca="1"/>
        <v/>
      </c>
      <c r="O203" s="126" t="str">
        <f ca="1"/>
        <v/>
      </c>
      <c r="P203" s="111" t="str">
        <f ca="1"/>
        <v/>
      </c>
      <c r="Q203" s="111" t="str">
        <f ca="1"/>
        <v/>
      </c>
      <c r="R203" s="117" t="str">
        <f ca="1"/>
        <v/>
      </c>
      <c r="S203" s="110"/>
    </row>
    <row r="204" spans="1:19" ht="14.25" customHeight="1" x14ac:dyDescent="0.25">
      <c r="A204" s="109"/>
      <c r="B204" s="109"/>
      <c r="C204" s="109"/>
      <c r="D204" s="109"/>
      <c r="E204" s="110"/>
      <c r="F204" s="116" t="str">
        <f ca="1"/>
        <v/>
      </c>
      <c r="G204" s="111" t="str">
        <f ca="1"/>
        <v/>
      </c>
      <c r="H204" s="126" t="str">
        <f ca="1"/>
        <v/>
      </c>
      <c r="I204" s="111" t="str">
        <f ca="1"/>
        <v/>
      </c>
      <c r="J204" s="111" t="str">
        <f ca="1"/>
        <v/>
      </c>
      <c r="K204" s="117" t="str">
        <f ca="1"/>
        <v/>
      </c>
      <c r="L204" s="110"/>
      <c r="M204" s="116" t="str">
        <f ca="1"/>
        <v/>
      </c>
      <c r="N204" s="111" t="str">
        <f ca="1"/>
        <v/>
      </c>
      <c r="O204" s="126" t="str">
        <f ca="1"/>
        <v/>
      </c>
      <c r="P204" s="111" t="str">
        <f ca="1"/>
        <v/>
      </c>
      <c r="Q204" s="111" t="str">
        <f ca="1"/>
        <v/>
      </c>
      <c r="R204" s="117" t="str">
        <f ca="1"/>
        <v/>
      </c>
      <c r="S204" s="110"/>
    </row>
    <row r="205" spans="1:19" ht="14.25" customHeight="1" x14ac:dyDescent="0.25">
      <c r="A205" s="109"/>
      <c r="B205" s="109"/>
      <c r="C205" s="109"/>
      <c r="D205" s="109"/>
      <c r="E205" s="110"/>
      <c r="F205" s="116" t="str">
        <f ca="1"/>
        <v/>
      </c>
      <c r="G205" s="111" t="str">
        <f ca="1"/>
        <v/>
      </c>
      <c r="H205" s="126" t="str">
        <f ca="1"/>
        <v/>
      </c>
      <c r="I205" s="111" t="str">
        <f ca="1"/>
        <v/>
      </c>
      <c r="J205" s="111" t="str">
        <f ca="1"/>
        <v/>
      </c>
      <c r="K205" s="117" t="str">
        <f ca="1"/>
        <v/>
      </c>
      <c r="L205" s="110"/>
      <c r="M205" s="116" t="str">
        <f ca="1"/>
        <v/>
      </c>
      <c r="N205" s="111" t="str">
        <f ca="1"/>
        <v/>
      </c>
      <c r="O205" s="126" t="str">
        <f ca="1"/>
        <v/>
      </c>
      <c r="P205" s="111" t="str">
        <f ca="1"/>
        <v/>
      </c>
      <c r="Q205" s="111" t="str">
        <f ca="1"/>
        <v/>
      </c>
      <c r="R205" s="117" t="str">
        <f ca="1"/>
        <v/>
      </c>
      <c r="S205" s="110"/>
    </row>
    <row r="206" spans="1:19" ht="14.25" customHeight="1" x14ac:dyDescent="0.25">
      <c r="A206" s="109"/>
      <c r="B206" s="109"/>
      <c r="C206" s="109"/>
      <c r="D206" s="109"/>
      <c r="E206" s="110"/>
      <c r="F206" s="116"/>
      <c r="H206" s="126"/>
      <c r="K206" s="117"/>
      <c r="L206" s="110"/>
      <c r="M206" s="116" t="str">
        <f ca="1"/>
        <v/>
      </c>
      <c r="N206" s="111" t="str">
        <f ca="1"/>
        <v/>
      </c>
      <c r="O206" s="126" t="str">
        <f ca="1"/>
        <v/>
      </c>
      <c r="P206" s="111" t="str">
        <f ca="1"/>
        <v/>
      </c>
      <c r="Q206" s="111" t="str">
        <f ca="1"/>
        <v/>
      </c>
      <c r="R206" s="117" t="str">
        <f ca="1"/>
        <v/>
      </c>
      <c r="S206" s="110"/>
    </row>
    <row r="207" spans="1:19" ht="14.25" customHeight="1" x14ac:dyDescent="0.25">
      <c r="A207" s="109"/>
      <c r="B207" s="109"/>
      <c r="C207" s="109"/>
      <c r="D207" s="109"/>
      <c r="E207" s="110"/>
      <c r="F207" s="116"/>
      <c r="H207" s="126"/>
      <c r="K207" s="117"/>
      <c r="L207" s="110"/>
      <c r="M207" s="116" t="str">
        <f ca="1"/>
        <v/>
      </c>
      <c r="N207" s="111" t="str">
        <f ca="1"/>
        <v/>
      </c>
      <c r="O207" s="126" t="str">
        <f ca="1"/>
        <v/>
      </c>
      <c r="P207" s="111" t="str">
        <f ca="1"/>
        <v/>
      </c>
      <c r="Q207" s="111" t="str">
        <f ca="1"/>
        <v/>
      </c>
      <c r="R207" s="117" t="str">
        <f ca="1"/>
        <v/>
      </c>
      <c r="S207" s="110"/>
    </row>
    <row r="208" spans="1:19" ht="14.25" customHeight="1" x14ac:dyDescent="0.25">
      <c r="A208" s="109"/>
      <c r="B208" s="109"/>
      <c r="C208" s="109"/>
      <c r="D208" s="109"/>
      <c r="E208" s="110"/>
      <c r="F208" s="116"/>
      <c r="H208" s="126"/>
      <c r="K208" s="117"/>
      <c r="L208" s="110"/>
      <c r="M208" s="116" t="str">
        <f ca="1"/>
        <v/>
      </c>
      <c r="N208" s="111" t="str">
        <f ca="1"/>
        <v/>
      </c>
      <c r="O208" s="126" t="str">
        <f ca="1"/>
        <v/>
      </c>
      <c r="P208" s="111" t="str">
        <f ca="1"/>
        <v/>
      </c>
      <c r="Q208" s="111" t="str">
        <f ca="1"/>
        <v/>
      </c>
      <c r="R208" s="117" t="str">
        <f ca="1"/>
        <v/>
      </c>
      <c r="S208" s="110"/>
    </row>
    <row r="209" spans="1:19" ht="14.25" customHeight="1" x14ac:dyDescent="0.25">
      <c r="A209" s="109"/>
      <c r="B209" s="109"/>
      <c r="C209" s="109"/>
      <c r="D209" s="109"/>
      <c r="E209" s="110"/>
      <c r="F209" s="116"/>
      <c r="H209" s="126"/>
      <c r="K209" s="117"/>
      <c r="L209" s="110"/>
      <c r="M209" s="116" t="str">
        <f ca="1"/>
        <v/>
      </c>
      <c r="N209" s="111" t="str">
        <f ca="1"/>
        <v/>
      </c>
      <c r="O209" s="126" t="str">
        <f ca="1"/>
        <v/>
      </c>
      <c r="P209" s="111" t="str">
        <f ca="1"/>
        <v/>
      </c>
      <c r="Q209" s="111" t="str">
        <f ca="1"/>
        <v/>
      </c>
      <c r="R209" s="117" t="str">
        <f ca="1"/>
        <v/>
      </c>
      <c r="S209" s="110"/>
    </row>
    <row r="210" spans="1:19" ht="14.25" customHeight="1" x14ac:dyDescent="0.25">
      <c r="A210" s="109"/>
      <c r="B210" s="109"/>
      <c r="C210" s="109"/>
      <c r="D210" s="109"/>
      <c r="E210" s="110"/>
      <c r="F210" s="116"/>
      <c r="H210" s="126"/>
      <c r="K210" s="117"/>
      <c r="L210" s="110"/>
      <c r="M210" s="116" t="str">
        <f ca="1"/>
        <v/>
      </c>
      <c r="N210" s="111" t="str">
        <f ca="1"/>
        <v/>
      </c>
      <c r="O210" s="126" t="str">
        <f ca="1"/>
        <v/>
      </c>
      <c r="P210" s="111" t="str">
        <f ca="1"/>
        <v/>
      </c>
      <c r="Q210" s="111" t="str">
        <f ca="1"/>
        <v/>
      </c>
      <c r="R210" s="117" t="str">
        <f ca="1"/>
        <v/>
      </c>
      <c r="S210" s="110"/>
    </row>
    <row r="211" spans="1:19" ht="14.25" customHeight="1" x14ac:dyDescent="0.25">
      <c r="A211" s="109"/>
      <c r="B211" s="109"/>
      <c r="C211" s="109"/>
      <c r="D211" s="109"/>
      <c r="E211" s="110"/>
      <c r="F211" s="116"/>
      <c r="H211" s="126"/>
      <c r="K211" s="117"/>
      <c r="L211" s="110"/>
      <c r="M211" s="116" t="str">
        <f ca="1"/>
        <v/>
      </c>
      <c r="N211" s="111" t="str">
        <f ca="1"/>
        <v/>
      </c>
      <c r="O211" s="126" t="str">
        <f ca="1"/>
        <v/>
      </c>
      <c r="P211" s="111" t="str">
        <f ca="1"/>
        <v/>
      </c>
      <c r="Q211" s="111" t="str">
        <f ca="1"/>
        <v/>
      </c>
      <c r="R211" s="117" t="str">
        <f ca="1"/>
        <v/>
      </c>
      <c r="S211" s="110"/>
    </row>
    <row r="212" spans="1:19" ht="14.25" customHeight="1" x14ac:dyDescent="0.25">
      <c r="A212" s="109"/>
      <c r="B212" s="109"/>
      <c r="C212" s="109"/>
      <c r="D212" s="109"/>
      <c r="E212" s="110"/>
      <c r="F212" s="116"/>
      <c r="H212" s="126"/>
      <c r="K212" s="117"/>
      <c r="L212" s="110"/>
      <c r="M212" s="116" t="str">
        <f ca="1"/>
        <v/>
      </c>
      <c r="N212" s="111" t="str">
        <f ca="1"/>
        <v/>
      </c>
      <c r="O212" s="126" t="str">
        <f ca="1"/>
        <v/>
      </c>
      <c r="P212" s="111" t="str">
        <f ca="1"/>
        <v/>
      </c>
      <c r="Q212" s="111" t="str">
        <f ca="1"/>
        <v/>
      </c>
      <c r="R212" s="117" t="str">
        <f ca="1"/>
        <v/>
      </c>
      <c r="S212" s="110"/>
    </row>
    <row r="213" spans="1:19" ht="14.25" customHeight="1" x14ac:dyDescent="0.25">
      <c r="A213" s="109"/>
      <c r="B213" s="109"/>
      <c r="C213" s="109"/>
      <c r="D213" s="109"/>
      <c r="E213" s="110"/>
      <c r="F213" s="116"/>
      <c r="H213" s="126"/>
      <c r="K213" s="117"/>
      <c r="L213" s="110"/>
      <c r="M213" s="116" t="str">
        <f ca="1"/>
        <v/>
      </c>
      <c r="N213" s="111" t="str">
        <f ca="1"/>
        <v/>
      </c>
      <c r="O213" s="126" t="str">
        <f ca="1"/>
        <v/>
      </c>
      <c r="P213" s="111" t="str">
        <f ca="1"/>
        <v/>
      </c>
      <c r="Q213" s="111" t="str">
        <f ca="1"/>
        <v/>
      </c>
      <c r="R213" s="117" t="str">
        <f ca="1"/>
        <v/>
      </c>
      <c r="S213" s="110"/>
    </row>
    <row r="214" spans="1:19" ht="14.25" customHeight="1" x14ac:dyDescent="0.25">
      <c r="A214" s="109"/>
      <c r="B214" s="109"/>
      <c r="C214" s="109"/>
      <c r="D214" s="109"/>
      <c r="E214" s="110"/>
      <c r="F214" s="116"/>
      <c r="H214" s="126"/>
      <c r="K214" s="117"/>
      <c r="L214" s="110"/>
      <c r="M214" s="116" t="str">
        <f ca="1"/>
        <v/>
      </c>
      <c r="N214" s="111" t="str">
        <f ca="1"/>
        <v/>
      </c>
      <c r="O214" s="126" t="str">
        <f ca="1"/>
        <v/>
      </c>
      <c r="P214" s="111" t="str">
        <f ca="1"/>
        <v/>
      </c>
      <c r="Q214" s="111" t="str">
        <f ca="1"/>
        <v/>
      </c>
      <c r="R214" s="117" t="str">
        <f ca="1"/>
        <v/>
      </c>
      <c r="S214" s="110"/>
    </row>
    <row r="215" spans="1:19" ht="14.25" customHeight="1" x14ac:dyDescent="0.25">
      <c r="A215" s="109"/>
      <c r="B215" s="109"/>
      <c r="C215" s="109"/>
      <c r="D215" s="109"/>
      <c r="E215" s="110"/>
      <c r="F215" s="116"/>
      <c r="H215" s="126"/>
      <c r="K215" s="117"/>
      <c r="L215" s="110"/>
      <c r="M215" s="116" t="str">
        <f ca="1"/>
        <v/>
      </c>
      <c r="N215" s="111" t="str">
        <f ca="1"/>
        <v/>
      </c>
      <c r="O215" s="126" t="str">
        <f ca="1"/>
        <v/>
      </c>
      <c r="P215" s="111" t="str">
        <f ca="1"/>
        <v/>
      </c>
      <c r="Q215" s="111" t="str">
        <f ca="1"/>
        <v/>
      </c>
      <c r="R215" s="117" t="str">
        <f ca="1"/>
        <v/>
      </c>
      <c r="S215" s="110"/>
    </row>
    <row r="216" spans="1:19" ht="14.25" customHeight="1" x14ac:dyDescent="0.25">
      <c r="A216" s="109"/>
      <c r="B216" s="109"/>
      <c r="C216" s="109"/>
      <c r="D216" s="109"/>
      <c r="E216" s="110"/>
      <c r="F216" s="116"/>
      <c r="H216" s="126"/>
      <c r="K216" s="117"/>
      <c r="L216" s="110"/>
      <c r="M216" s="116" t="str">
        <f ca="1"/>
        <v/>
      </c>
      <c r="N216" s="111" t="str">
        <f ca="1"/>
        <v/>
      </c>
      <c r="O216" s="126" t="str">
        <f ca="1"/>
        <v/>
      </c>
      <c r="P216" s="111" t="str">
        <f ca="1"/>
        <v/>
      </c>
      <c r="Q216" s="111" t="str">
        <f ca="1"/>
        <v/>
      </c>
      <c r="R216" s="117" t="str">
        <f ca="1"/>
        <v/>
      </c>
      <c r="S216" s="110"/>
    </row>
    <row r="217" spans="1:19" ht="14.25" customHeight="1" x14ac:dyDescent="0.25">
      <c r="A217" s="109"/>
      <c r="B217" s="109"/>
      <c r="C217" s="109"/>
      <c r="D217" s="109"/>
      <c r="E217" s="110"/>
      <c r="F217" s="116"/>
      <c r="H217" s="126"/>
      <c r="K217" s="117"/>
      <c r="L217" s="110"/>
      <c r="M217" s="116" t="str">
        <f ca="1"/>
        <v/>
      </c>
      <c r="N217" s="111" t="str">
        <f ca="1"/>
        <v/>
      </c>
      <c r="O217" s="126" t="str">
        <f ca="1"/>
        <v/>
      </c>
      <c r="P217" s="111" t="str">
        <f ca="1"/>
        <v/>
      </c>
      <c r="Q217" s="111" t="str">
        <f ca="1"/>
        <v/>
      </c>
      <c r="R217" s="117" t="str">
        <f ca="1"/>
        <v/>
      </c>
      <c r="S217" s="110"/>
    </row>
    <row r="218" spans="1:19" ht="14.25" customHeight="1" x14ac:dyDescent="0.25">
      <c r="A218" s="109"/>
      <c r="B218" s="109"/>
      <c r="C218" s="109"/>
      <c r="D218" s="109"/>
      <c r="E218" s="110"/>
      <c r="F218" s="116"/>
      <c r="H218" s="126"/>
      <c r="K218" s="117"/>
      <c r="L218" s="110"/>
      <c r="M218" s="116" t="str">
        <f ca="1"/>
        <v/>
      </c>
      <c r="N218" s="111" t="str">
        <f ca="1"/>
        <v/>
      </c>
      <c r="O218" s="126" t="str">
        <f ca="1"/>
        <v/>
      </c>
      <c r="P218" s="111" t="str">
        <f ca="1"/>
        <v/>
      </c>
      <c r="Q218" s="111" t="str">
        <f ca="1"/>
        <v/>
      </c>
      <c r="R218" s="117" t="str">
        <f ca="1"/>
        <v/>
      </c>
      <c r="S218" s="110"/>
    </row>
    <row r="219" spans="1:19" ht="14.25" customHeight="1" x14ac:dyDescent="0.25">
      <c r="A219" s="109"/>
      <c r="B219" s="109"/>
      <c r="C219" s="109"/>
      <c r="D219" s="109"/>
      <c r="E219" s="110"/>
      <c r="F219" s="116"/>
      <c r="L219" s="110"/>
      <c r="M219" s="116"/>
      <c r="S219" s="110"/>
    </row>
    <row r="220" spans="1:19" ht="14.25" customHeight="1" x14ac:dyDescent="0.25">
      <c r="A220" s="109"/>
      <c r="B220" s="109"/>
      <c r="C220" s="109"/>
      <c r="D220" s="109"/>
      <c r="E220" s="110"/>
      <c r="F220" s="116"/>
      <c r="L220" s="110"/>
      <c r="M220" s="116"/>
      <c r="S220" s="110"/>
    </row>
    <row r="221" spans="1:19" ht="14.25" customHeight="1" x14ac:dyDescent="0.25">
      <c r="A221" s="109"/>
      <c r="B221" s="109"/>
      <c r="C221" s="109"/>
      <c r="D221" s="109"/>
      <c r="E221" s="110"/>
      <c r="F221" s="116"/>
      <c r="L221" s="110"/>
      <c r="M221" s="116"/>
      <c r="S221" s="110"/>
    </row>
    <row r="222" spans="1:19" ht="14.25" customHeight="1" x14ac:dyDescent="0.25">
      <c r="A222" s="109"/>
      <c r="B222" s="109"/>
      <c r="C222" s="109"/>
      <c r="D222" s="109"/>
      <c r="E222" s="110"/>
      <c r="F222" s="116"/>
      <c r="L222" s="110"/>
      <c r="M222" s="116"/>
      <c r="S222" s="110"/>
    </row>
    <row r="223" spans="1:19" ht="14.25" customHeight="1" x14ac:dyDescent="0.25">
      <c r="A223" s="109"/>
      <c r="B223" s="109"/>
      <c r="C223" s="109"/>
      <c r="D223" s="109"/>
      <c r="E223" s="110"/>
      <c r="F223" s="116"/>
      <c r="L223" s="110"/>
      <c r="M223" s="116"/>
      <c r="S223" s="110"/>
    </row>
    <row r="224" spans="1:19" ht="14.25" customHeight="1" x14ac:dyDescent="0.25">
      <c r="A224" s="109"/>
      <c r="B224" s="109"/>
      <c r="C224" s="109"/>
      <c r="D224" s="109"/>
      <c r="E224" s="110"/>
      <c r="F224" s="116"/>
      <c r="L224" s="110"/>
      <c r="M224" s="116"/>
      <c r="S224" s="110"/>
    </row>
    <row r="225" spans="1:19" ht="14.25" customHeight="1" x14ac:dyDescent="0.25">
      <c r="A225" s="109"/>
      <c r="B225" s="109"/>
      <c r="C225" s="109"/>
      <c r="D225" s="109"/>
      <c r="E225" s="110"/>
      <c r="F225" s="116"/>
      <c r="L225" s="110"/>
      <c r="M225" s="116"/>
      <c r="S225" s="110"/>
    </row>
    <row r="226" spans="1:19" ht="14.25" customHeight="1" x14ac:dyDescent="0.25">
      <c r="A226" s="109"/>
      <c r="B226" s="109"/>
      <c r="C226" s="109"/>
      <c r="D226" s="109"/>
      <c r="E226" s="110"/>
      <c r="F226" s="116"/>
      <c r="L226" s="110"/>
      <c r="M226" s="116"/>
      <c r="S226" s="110"/>
    </row>
    <row r="227" spans="1:19" ht="14.25" customHeight="1" x14ac:dyDescent="0.25">
      <c r="A227" s="109"/>
      <c r="B227" s="109"/>
      <c r="C227" s="109"/>
      <c r="D227" s="109"/>
      <c r="E227" s="110"/>
      <c r="F227" s="116"/>
      <c r="L227" s="110"/>
      <c r="M227" s="116"/>
      <c r="S227" s="110"/>
    </row>
    <row r="228" spans="1:19" ht="14.25" customHeight="1" x14ac:dyDescent="0.25">
      <c r="A228" s="109"/>
      <c r="B228" s="109"/>
      <c r="C228" s="109"/>
      <c r="D228" s="109"/>
      <c r="E228" s="110"/>
      <c r="F228" s="116"/>
      <c r="L228" s="110"/>
      <c r="M228" s="116"/>
      <c r="S228" s="110"/>
    </row>
    <row r="229" spans="1:19" ht="14.25" customHeight="1" x14ac:dyDescent="0.25">
      <c r="A229" s="109"/>
      <c r="B229" s="109"/>
      <c r="C229" s="109"/>
      <c r="D229" s="109"/>
      <c r="E229" s="110"/>
      <c r="F229" s="116"/>
      <c r="L229" s="110"/>
      <c r="M229" s="116"/>
      <c r="S229" s="110"/>
    </row>
    <row r="230" spans="1:19" ht="14.25" customHeight="1" x14ac:dyDescent="0.25">
      <c r="A230" s="109"/>
      <c r="B230" s="109"/>
      <c r="C230" s="109"/>
      <c r="D230" s="109"/>
      <c r="E230" s="110"/>
      <c r="F230" s="116"/>
      <c r="L230" s="110"/>
      <c r="M230" s="116"/>
      <c r="S230" s="110"/>
    </row>
    <row r="231" spans="1:19" ht="14.25" customHeight="1" x14ac:dyDescent="0.25">
      <c r="A231" s="109"/>
      <c r="B231" s="109"/>
      <c r="C231" s="109"/>
      <c r="D231" s="109"/>
      <c r="E231" s="110"/>
      <c r="F231" s="116"/>
      <c r="L231" s="110"/>
      <c r="M231" s="116"/>
      <c r="S231" s="110"/>
    </row>
    <row r="232" spans="1:19" ht="14.25" customHeight="1" x14ac:dyDescent="0.25">
      <c r="A232" s="109"/>
      <c r="B232" s="109"/>
      <c r="C232" s="109"/>
      <c r="D232" s="109"/>
      <c r="E232" s="110"/>
      <c r="F232" s="116"/>
      <c r="L232" s="110"/>
      <c r="M232" s="116"/>
      <c r="S232" s="110"/>
    </row>
    <row r="233" spans="1:19" ht="14.25" customHeight="1" x14ac:dyDescent="0.25">
      <c r="A233" s="109"/>
      <c r="B233" s="109"/>
      <c r="C233" s="109"/>
      <c r="D233" s="109"/>
      <c r="E233" s="110"/>
      <c r="F233" s="116"/>
      <c r="L233" s="110"/>
      <c r="M233" s="116"/>
      <c r="S233" s="110"/>
    </row>
    <row r="234" spans="1:19" ht="14.25" customHeight="1" x14ac:dyDescent="0.25">
      <c r="A234" s="109"/>
      <c r="B234" s="109"/>
      <c r="C234" s="109"/>
      <c r="D234" s="109"/>
      <c r="E234" s="110"/>
      <c r="F234" s="116"/>
      <c r="L234" s="110"/>
      <c r="M234" s="116"/>
      <c r="S234" s="110"/>
    </row>
    <row r="235" spans="1:19" ht="14.25" customHeight="1" x14ac:dyDescent="0.25">
      <c r="A235" s="109"/>
      <c r="B235" s="109"/>
      <c r="C235" s="109"/>
      <c r="D235" s="109"/>
      <c r="E235" s="110"/>
      <c r="F235" s="116"/>
      <c r="L235" s="110"/>
      <c r="M235" s="116"/>
      <c r="S235" s="110"/>
    </row>
    <row r="236" spans="1:19" ht="14.25" customHeight="1" x14ac:dyDescent="0.25">
      <c r="A236" s="109"/>
      <c r="B236" s="109"/>
      <c r="C236" s="109"/>
      <c r="D236" s="109"/>
      <c r="E236" s="110"/>
      <c r="F236" s="116"/>
      <c r="L236" s="110"/>
      <c r="M236" s="116"/>
      <c r="S236" s="110"/>
    </row>
    <row r="237" spans="1:19" ht="14.25" customHeight="1" x14ac:dyDescent="0.25">
      <c r="A237" s="109"/>
      <c r="B237" s="109"/>
      <c r="C237" s="109"/>
      <c r="D237" s="109"/>
      <c r="E237" s="110"/>
      <c r="F237" s="116"/>
      <c r="L237" s="110"/>
      <c r="M237" s="116"/>
      <c r="S237" s="110"/>
    </row>
    <row r="238" spans="1:19" ht="14.25" customHeight="1" x14ac:dyDescent="0.25">
      <c r="A238" s="109"/>
      <c r="B238" s="109"/>
      <c r="C238" s="109"/>
      <c r="D238" s="109"/>
      <c r="E238" s="110"/>
      <c r="F238" s="116"/>
      <c r="L238" s="110"/>
      <c r="M238" s="116"/>
      <c r="S238" s="110"/>
    </row>
    <row r="239" spans="1:19" ht="14.25" customHeight="1" x14ac:dyDescent="0.25">
      <c r="A239" s="109"/>
      <c r="B239" s="109"/>
      <c r="C239" s="109"/>
      <c r="D239" s="109"/>
      <c r="E239" s="110"/>
      <c r="F239" s="116"/>
      <c r="L239" s="110"/>
      <c r="M239" s="116"/>
      <c r="S239" s="110"/>
    </row>
    <row r="240" spans="1:19" ht="14.25" customHeight="1" x14ac:dyDescent="0.25">
      <c r="A240" s="109"/>
      <c r="B240" s="109"/>
      <c r="C240" s="109"/>
      <c r="D240" s="109"/>
      <c r="E240" s="110"/>
      <c r="F240" s="116"/>
      <c r="L240" s="110"/>
      <c r="M240" s="116"/>
      <c r="S240" s="110"/>
    </row>
    <row r="241" spans="1:19" ht="14.25" customHeight="1" x14ac:dyDescent="0.25">
      <c r="A241" s="109"/>
      <c r="B241" s="109"/>
      <c r="C241" s="109"/>
      <c r="D241" s="109"/>
      <c r="E241" s="110"/>
      <c r="F241" s="116"/>
      <c r="L241" s="110"/>
      <c r="M241" s="116"/>
      <c r="S241" s="110"/>
    </row>
    <row r="242" spans="1:19" ht="14.25" customHeight="1" x14ac:dyDescent="0.25">
      <c r="A242" s="109"/>
      <c r="B242" s="109"/>
      <c r="C242" s="109"/>
      <c r="D242" s="109"/>
      <c r="E242" s="110"/>
      <c r="F242" s="116"/>
      <c r="L242" s="110"/>
      <c r="M242" s="116"/>
      <c r="S242" s="110"/>
    </row>
    <row r="243" spans="1:19" ht="14.25" customHeight="1" x14ac:dyDescent="0.25">
      <c r="A243" s="109"/>
      <c r="B243" s="109"/>
      <c r="C243" s="109"/>
      <c r="D243" s="109"/>
      <c r="E243" s="110"/>
      <c r="F243" s="116"/>
      <c r="L243" s="110"/>
      <c r="M243" s="116"/>
      <c r="S243" s="110"/>
    </row>
    <row r="244" spans="1:19" ht="14.25" customHeight="1" x14ac:dyDescent="0.25">
      <c r="A244" s="109"/>
      <c r="B244" s="109"/>
      <c r="C244" s="109"/>
      <c r="D244" s="109"/>
      <c r="E244" s="110"/>
      <c r="F244" s="116"/>
      <c r="L244" s="110"/>
      <c r="M244" s="116"/>
      <c r="S244" s="110"/>
    </row>
    <row r="245" spans="1:19" ht="14.25" customHeight="1" x14ac:dyDescent="0.25">
      <c r="A245" s="109"/>
      <c r="B245" s="109"/>
      <c r="C245" s="109"/>
      <c r="D245" s="109"/>
      <c r="E245" s="110"/>
      <c r="F245" s="116"/>
      <c r="L245" s="110"/>
      <c r="M245" s="116"/>
      <c r="S245" s="110"/>
    </row>
    <row r="246" spans="1:19" ht="14.25" customHeight="1" x14ac:dyDescent="0.25">
      <c r="A246" s="109"/>
      <c r="B246" s="109"/>
      <c r="C246" s="109"/>
      <c r="D246" s="109"/>
      <c r="E246" s="110"/>
      <c r="F246" s="116"/>
      <c r="L246" s="110"/>
      <c r="M246" s="116"/>
      <c r="S246" s="110"/>
    </row>
    <row r="247" spans="1:19" ht="14.25" customHeight="1" x14ac:dyDescent="0.25">
      <c r="A247" s="109"/>
      <c r="B247" s="109"/>
      <c r="C247" s="109"/>
      <c r="D247" s="109"/>
      <c r="E247" s="110"/>
      <c r="F247" s="116"/>
      <c r="L247" s="110"/>
      <c r="M247" s="116"/>
      <c r="S247" s="110"/>
    </row>
    <row r="248" spans="1:19" ht="14.25" customHeight="1" x14ac:dyDescent="0.25">
      <c r="A248" s="109"/>
      <c r="B248" s="109"/>
      <c r="C248" s="109"/>
      <c r="D248" s="109"/>
      <c r="E248" s="110"/>
      <c r="F248" s="116"/>
      <c r="L248" s="110"/>
      <c r="M248" s="116"/>
      <c r="S248" s="110"/>
    </row>
    <row r="249" spans="1:19" ht="14.25" customHeight="1" x14ac:dyDescent="0.25">
      <c r="A249" s="109"/>
      <c r="B249" s="109"/>
      <c r="C249" s="109"/>
      <c r="D249" s="109"/>
      <c r="E249" s="110"/>
      <c r="F249" s="116"/>
      <c r="L249" s="110"/>
      <c r="M249" s="116"/>
      <c r="S249" s="110"/>
    </row>
    <row r="250" spans="1:19" ht="14.25" customHeight="1" x14ac:dyDescent="0.25">
      <c r="A250" s="109"/>
      <c r="B250" s="109"/>
      <c r="C250" s="109"/>
      <c r="D250" s="109"/>
      <c r="E250" s="110"/>
      <c r="F250" s="116"/>
      <c r="L250" s="110"/>
      <c r="M250" s="116"/>
      <c r="S250" s="110"/>
    </row>
    <row r="251" spans="1:19" ht="14.25" customHeight="1" x14ac:dyDescent="0.25">
      <c r="A251" s="109"/>
      <c r="B251" s="109"/>
      <c r="C251" s="109"/>
      <c r="D251" s="109"/>
      <c r="E251" s="110"/>
      <c r="F251" s="116"/>
      <c r="L251" s="110"/>
      <c r="M251" s="116"/>
      <c r="S251" s="110"/>
    </row>
    <row r="252" spans="1:19" ht="14.25" customHeight="1" x14ac:dyDescent="0.25">
      <c r="A252" s="109"/>
      <c r="B252" s="109"/>
      <c r="C252" s="109"/>
      <c r="D252" s="109"/>
      <c r="E252" s="110"/>
      <c r="F252" s="116"/>
      <c r="L252" s="110"/>
      <c r="M252" s="116"/>
      <c r="S252" s="110"/>
    </row>
    <row r="253" spans="1:19" ht="14.25" customHeight="1" x14ac:dyDescent="0.25">
      <c r="A253" s="109"/>
      <c r="B253" s="109"/>
      <c r="C253" s="109"/>
      <c r="D253" s="109"/>
      <c r="E253" s="110"/>
      <c r="F253" s="116"/>
      <c r="L253" s="110"/>
      <c r="M253" s="116"/>
      <c r="S253" s="110"/>
    </row>
    <row r="254" spans="1:19" ht="14.25" customHeight="1" x14ac:dyDescent="0.25">
      <c r="A254" s="109"/>
      <c r="B254" s="109"/>
      <c r="C254" s="109"/>
      <c r="D254" s="109"/>
      <c r="E254" s="110"/>
      <c r="F254" s="116"/>
      <c r="L254" s="110"/>
      <c r="M254" s="116"/>
      <c r="S254" s="110"/>
    </row>
    <row r="255" spans="1:19" ht="14.25" customHeight="1" x14ac:dyDescent="0.25">
      <c r="A255" s="109"/>
      <c r="B255" s="109"/>
      <c r="C255" s="109"/>
      <c r="D255" s="109"/>
      <c r="E255" s="110"/>
      <c r="F255" s="116"/>
      <c r="L255" s="110"/>
      <c r="M255" s="116"/>
      <c r="S255" s="110"/>
    </row>
    <row r="256" spans="1:19" ht="14.25" customHeight="1" x14ac:dyDescent="0.25">
      <c r="A256" s="109"/>
      <c r="B256" s="109"/>
      <c r="C256" s="109"/>
      <c r="D256" s="109"/>
      <c r="E256" s="110"/>
      <c r="F256" s="116"/>
      <c r="L256" s="110"/>
      <c r="M256" s="116"/>
      <c r="S256" s="110"/>
    </row>
    <row r="257" spans="1:19" ht="14.25" customHeight="1" x14ac:dyDescent="0.25">
      <c r="A257" s="109"/>
      <c r="B257" s="109"/>
      <c r="C257" s="109"/>
      <c r="D257" s="109"/>
      <c r="E257" s="110"/>
      <c r="F257" s="116"/>
      <c r="L257" s="110"/>
      <c r="M257" s="116"/>
      <c r="S257" s="110"/>
    </row>
    <row r="258" spans="1:19" ht="14.25" customHeight="1" x14ac:dyDescent="0.25">
      <c r="A258" s="109"/>
      <c r="B258" s="109"/>
      <c r="C258" s="109"/>
      <c r="D258" s="109"/>
      <c r="E258" s="110"/>
      <c r="F258" s="116"/>
      <c r="L258" s="110"/>
      <c r="M258" s="116"/>
      <c r="S258" s="110"/>
    </row>
    <row r="259" spans="1:19" ht="14.25" customHeight="1" x14ac:dyDescent="0.25">
      <c r="A259" s="109"/>
      <c r="B259" s="109"/>
      <c r="C259" s="109"/>
      <c r="D259" s="109"/>
      <c r="E259" s="110"/>
      <c r="F259" s="116"/>
      <c r="L259" s="110"/>
      <c r="M259" s="116"/>
      <c r="S259" s="110"/>
    </row>
    <row r="260" spans="1:19" ht="14.25" customHeight="1" x14ac:dyDescent="0.25">
      <c r="A260" s="109"/>
      <c r="B260" s="109"/>
      <c r="C260" s="109"/>
      <c r="D260" s="109"/>
      <c r="E260" s="110"/>
      <c r="F260" s="116"/>
      <c r="L260" s="110"/>
      <c r="M260" s="116"/>
      <c r="S260" s="110"/>
    </row>
    <row r="261" spans="1:19" ht="14.25" customHeight="1" x14ac:dyDescent="0.25">
      <c r="A261" s="109"/>
      <c r="B261" s="109"/>
      <c r="C261" s="109"/>
      <c r="D261" s="109"/>
      <c r="E261" s="110"/>
      <c r="F261" s="116"/>
      <c r="L261" s="110"/>
      <c r="M261" s="116"/>
      <c r="S261" s="110"/>
    </row>
    <row r="262" spans="1:19" ht="14.25" customHeight="1" x14ac:dyDescent="0.25">
      <c r="A262" s="109"/>
      <c r="B262" s="109"/>
      <c r="C262" s="109"/>
      <c r="D262" s="109"/>
      <c r="E262" s="110"/>
      <c r="F262" s="116"/>
      <c r="L262" s="110"/>
      <c r="M262" s="116"/>
      <c r="S262" s="110"/>
    </row>
    <row r="263" spans="1:19" ht="14.25" customHeight="1" x14ac:dyDescent="0.25">
      <c r="A263" s="109"/>
      <c r="B263" s="109"/>
      <c r="C263" s="109"/>
      <c r="D263" s="109"/>
      <c r="E263" s="110"/>
      <c r="F263" s="116"/>
      <c r="L263" s="110"/>
      <c r="M263" s="116"/>
      <c r="S263" s="110"/>
    </row>
    <row r="264" spans="1:19" ht="14.25" customHeight="1" x14ac:dyDescent="0.25">
      <c r="A264" s="109"/>
      <c r="B264" s="109"/>
      <c r="C264" s="109"/>
      <c r="D264" s="109"/>
      <c r="E264" s="110"/>
      <c r="F264" s="116"/>
      <c r="L264" s="110"/>
      <c r="M264" s="116"/>
      <c r="S264" s="110"/>
    </row>
    <row r="265" spans="1:19" ht="14.25" customHeight="1" x14ac:dyDescent="0.25">
      <c r="A265" s="109"/>
      <c r="B265" s="109"/>
      <c r="C265" s="109"/>
      <c r="D265" s="109"/>
      <c r="E265" s="110"/>
      <c r="F265" s="116"/>
      <c r="L265" s="110"/>
      <c r="M265" s="116"/>
      <c r="S265" s="110"/>
    </row>
    <row r="266" spans="1:19" ht="14.25" customHeight="1" x14ac:dyDescent="0.25">
      <c r="A266" s="109"/>
      <c r="B266" s="109"/>
      <c r="C266" s="109"/>
      <c r="D266" s="109"/>
      <c r="E266" s="110"/>
      <c r="F266" s="116"/>
      <c r="L266" s="110"/>
      <c r="M266" s="116"/>
      <c r="S266" s="110"/>
    </row>
    <row r="267" spans="1:19" ht="14.25" customHeight="1" x14ac:dyDescent="0.25">
      <c r="A267" s="109"/>
      <c r="B267" s="109"/>
      <c r="C267" s="109"/>
      <c r="D267" s="109"/>
      <c r="E267" s="110"/>
      <c r="F267" s="116"/>
      <c r="L267" s="110"/>
      <c r="M267" s="116"/>
      <c r="S267" s="110"/>
    </row>
    <row r="268" spans="1:19" ht="14.25" customHeight="1" x14ac:dyDescent="0.25">
      <c r="A268" s="109"/>
      <c r="B268" s="109"/>
      <c r="C268" s="109"/>
      <c r="D268" s="109"/>
      <c r="E268" s="110"/>
      <c r="F268" s="116"/>
      <c r="L268" s="110"/>
      <c r="M268" s="116"/>
      <c r="S268" s="110"/>
    </row>
    <row r="269" spans="1:19" ht="14.25" customHeight="1" x14ac:dyDescent="0.25">
      <c r="A269" s="109"/>
      <c r="B269" s="109"/>
      <c r="C269" s="109"/>
      <c r="D269" s="109"/>
      <c r="E269" s="110"/>
      <c r="F269" s="116"/>
      <c r="L269" s="110"/>
      <c r="M269" s="116"/>
      <c r="S269" s="110"/>
    </row>
    <row r="270" spans="1:19" ht="14.25" customHeight="1" x14ac:dyDescent="0.25">
      <c r="A270" s="109"/>
      <c r="B270" s="109"/>
      <c r="C270" s="109"/>
      <c r="D270" s="109"/>
      <c r="E270" s="110"/>
      <c r="F270" s="116"/>
      <c r="L270" s="110"/>
      <c r="M270" s="116"/>
      <c r="S270" s="110"/>
    </row>
    <row r="271" spans="1:19" ht="14.25" customHeight="1" x14ac:dyDescent="0.25">
      <c r="A271" s="109"/>
      <c r="B271" s="109"/>
      <c r="C271" s="109"/>
      <c r="D271" s="109"/>
      <c r="E271" s="110"/>
      <c r="F271" s="116"/>
      <c r="L271" s="110"/>
      <c r="M271" s="116"/>
      <c r="S271" s="110"/>
    </row>
    <row r="272" spans="1:19" ht="14.25" customHeight="1" x14ac:dyDescent="0.25">
      <c r="A272" s="109"/>
      <c r="B272" s="109"/>
      <c r="C272" s="109"/>
      <c r="D272" s="109"/>
      <c r="E272" s="110"/>
      <c r="F272" s="116"/>
      <c r="L272" s="110"/>
      <c r="M272" s="116"/>
      <c r="S272" s="110"/>
    </row>
    <row r="273" spans="1:19" ht="14.25" customHeight="1" x14ac:dyDescent="0.25">
      <c r="A273" s="109"/>
      <c r="B273" s="109"/>
      <c r="C273" s="109"/>
      <c r="D273" s="109"/>
      <c r="E273" s="110"/>
      <c r="F273" s="116"/>
      <c r="L273" s="110"/>
      <c r="M273" s="116"/>
      <c r="S273" s="110"/>
    </row>
    <row r="274" spans="1:19" ht="14.25" customHeight="1" x14ac:dyDescent="0.25">
      <c r="A274" s="109"/>
      <c r="B274" s="109"/>
      <c r="C274" s="109"/>
      <c r="D274" s="109"/>
      <c r="E274" s="110"/>
      <c r="F274" s="116"/>
      <c r="L274" s="110"/>
      <c r="M274" s="116"/>
      <c r="S274" s="110"/>
    </row>
    <row r="275" spans="1:19" ht="14.25" customHeight="1" x14ac:dyDescent="0.25">
      <c r="A275" s="109"/>
      <c r="B275" s="109"/>
      <c r="C275" s="109"/>
      <c r="D275" s="109"/>
      <c r="E275" s="110"/>
      <c r="F275" s="116"/>
      <c r="L275" s="110"/>
      <c r="M275" s="116"/>
      <c r="S275" s="110"/>
    </row>
    <row r="276" spans="1:19" ht="14.25" customHeight="1" x14ac:dyDescent="0.25">
      <c r="A276" s="109"/>
      <c r="B276" s="109"/>
      <c r="C276" s="109"/>
      <c r="D276" s="109"/>
      <c r="E276" s="110"/>
      <c r="F276" s="116"/>
      <c r="L276" s="110"/>
      <c r="M276" s="116"/>
      <c r="S276" s="110"/>
    </row>
    <row r="277" spans="1:19" ht="14.25" customHeight="1" x14ac:dyDescent="0.25">
      <c r="A277" s="109"/>
      <c r="B277" s="109"/>
      <c r="C277" s="109"/>
      <c r="D277" s="109"/>
      <c r="E277" s="110"/>
      <c r="F277" s="116"/>
      <c r="L277" s="110"/>
      <c r="M277" s="116"/>
      <c r="S277" s="110"/>
    </row>
    <row r="278" spans="1:19" ht="14.25" customHeight="1" x14ac:dyDescent="0.25">
      <c r="A278" s="109"/>
      <c r="B278" s="109"/>
      <c r="C278" s="109"/>
      <c r="D278" s="109"/>
      <c r="E278" s="110"/>
      <c r="F278" s="116"/>
      <c r="L278" s="110"/>
      <c r="M278" s="116"/>
      <c r="S278" s="110"/>
    </row>
    <row r="279" spans="1:19" ht="14.25" customHeight="1" x14ac:dyDescent="0.25">
      <c r="A279" s="109"/>
      <c r="B279" s="109"/>
      <c r="C279" s="109"/>
      <c r="D279" s="109"/>
      <c r="E279" s="110"/>
      <c r="F279" s="116"/>
      <c r="L279" s="110"/>
      <c r="M279" s="116"/>
      <c r="S279" s="110"/>
    </row>
    <row r="280" spans="1:19" ht="14.25" customHeight="1" x14ac:dyDescent="0.25">
      <c r="A280" s="109"/>
      <c r="B280" s="109"/>
      <c r="C280" s="109"/>
      <c r="D280" s="109"/>
      <c r="E280" s="110"/>
      <c r="F280" s="116"/>
      <c r="L280" s="110"/>
      <c r="M280" s="116"/>
      <c r="S280" s="110"/>
    </row>
    <row r="281" spans="1:19" ht="14.25" customHeight="1" x14ac:dyDescent="0.25">
      <c r="A281" s="109"/>
      <c r="B281" s="109"/>
      <c r="C281" s="109"/>
      <c r="D281" s="109"/>
      <c r="E281" s="110"/>
      <c r="F281" s="116"/>
      <c r="L281" s="110"/>
      <c r="M281" s="116"/>
      <c r="S281" s="110"/>
    </row>
    <row r="282" spans="1:19" ht="14.25" customHeight="1" x14ac:dyDescent="0.25">
      <c r="A282" s="109"/>
      <c r="B282" s="109"/>
      <c r="C282" s="109"/>
      <c r="D282" s="109"/>
      <c r="E282" s="110"/>
      <c r="F282" s="116"/>
      <c r="L282" s="110"/>
      <c r="M282" s="116"/>
      <c r="S282" s="110"/>
    </row>
    <row r="283" spans="1:19" ht="14.25" customHeight="1" x14ac:dyDescent="0.25">
      <c r="A283" s="109"/>
      <c r="B283" s="109"/>
      <c r="C283" s="109"/>
      <c r="D283" s="109"/>
      <c r="E283" s="110"/>
      <c r="F283" s="116"/>
      <c r="L283" s="110"/>
      <c r="M283" s="116"/>
      <c r="S283" s="110"/>
    </row>
    <row r="284" spans="1:19" ht="14.25" customHeight="1" x14ac:dyDescent="0.25">
      <c r="A284" s="109"/>
      <c r="B284" s="109"/>
      <c r="C284" s="109"/>
      <c r="D284" s="109"/>
      <c r="E284" s="110"/>
      <c r="F284" s="116"/>
      <c r="L284" s="110"/>
      <c r="M284" s="116"/>
      <c r="S284" s="110"/>
    </row>
    <row r="285" spans="1:19" ht="14.25" customHeight="1" x14ac:dyDescent="0.25">
      <c r="A285" s="109"/>
      <c r="B285" s="109"/>
      <c r="C285" s="109"/>
      <c r="D285" s="109"/>
      <c r="E285" s="110"/>
      <c r="F285" s="116"/>
      <c r="L285" s="110"/>
      <c r="M285" s="116"/>
      <c r="S285" s="110"/>
    </row>
    <row r="286" spans="1:19" ht="14.25" customHeight="1" x14ac:dyDescent="0.25">
      <c r="A286" s="109"/>
      <c r="B286" s="109"/>
      <c r="C286" s="109"/>
      <c r="D286" s="109"/>
      <c r="E286" s="110"/>
      <c r="F286" s="116"/>
      <c r="L286" s="110"/>
      <c r="M286" s="116"/>
      <c r="S286" s="110"/>
    </row>
    <row r="287" spans="1:19" ht="14.25" customHeight="1" x14ac:dyDescent="0.25">
      <c r="A287" s="109"/>
      <c r="B287" s="109"/>
      <c r="C287" s="109"/>
      <c r="D287" s="109"/>
      <c r="E287" s="110"/>
      <c r="F287" s="116"/>
      <c r="L287" s="110"/>
      <c r="M287" s="116"/>
      <c r="S287" s="110"/>
    </row>
    <row r="288" spans="1:19" ht="14.25" customHeight="1" x14ac:dyDescent="0.25">
      <c r="A288" s="109"/>
      <c r="B288" s="109"/>
      <c r="C288" s="109"/>
      <c r="D288" s="109"/>
      <c r="E288" s="110"/>
      <c r="F288" s="116"/>
      <c r="L288" s="110"/>
      <c r="M288" s="116"/>
      <c r="S288" s="110"/>
    </row>
    <row r="289" spans="1:19" ht="14.25" customHeight="1" x14ac:dyDescent="0.25">
      <c r="A289" s="109"/>
      <c r="B289" s="109"/>
      <c r="C289" s="109"/>
      <c r="D289" s="109"/>
      <c r="E289" s="110"/>
      <c r="F289" s="116"/>
      <c r="L289" s="110"/>
      <c r="M289" s="116"/>
      <c r="S289" s="110"/>
    </row>
    <row r="290" spans="1:19" ht="14.25" customHeight="1" x14ac:dyDescent="0.25">
      <c r="A290" s="109"/>
      <c r="B290" s="109"/>
      <c r="C290" s="109"/>
      <c r="D290" s="109"/>
      <c r="E290" s="110"/>
      <c r="F290" s="116"/>
      <c r="L290" s="110"/>
      <c r="M290" s="116"/>
      <c r="S290" s="110"/>
    </row>
    <row r="291" spans="1:19" ht="14.25" customHeight="1" x14ac:dyDescent="0.25">
      <c r="A291" s="109"/>
      <c r="B291" s="109"/>
      <c r="C291" s="109"/>
      <c r="D291" s="109"/>
      <c r="E291" s="110"/>
      <c r="F291" s="116"/>
      <c r="L291" s="110"/>
      <c r="M291" s="116"/>
      <c r="S291" s="110"/>
    </row>
    <row r="292" spans="1:19" ht="14.25" customHeight="1" x14ac:dyDescent="0.25">
      <c r="A292" s="109"/>
      <c r="B292" s="109"/>
      <c r="C292" s="109"/>
      <c r="D292" s="109"/>
      <c r="E292" s="110"/>
      <c r="F292" s="116"/>
      <c r="L292" s="110"/>
      <c r="M292" s="116"/>
      <c r="S292" s="110"/>
    </row>
    <row r="293" spans="1:19" ht="14.25" customHeight="1" x14ac:dyDescent="0.25">
      <c r="A293" s="109"/>
      <c r="B293" s="109"/>
      <c r="C293" s="109"/>
      <c r="D293" s="109"/>
      <c r="E293" s="110"/>
      <c r="F293" s="116"/>
      <c r="L293" s="110"/>
      <c r="M293" s="116"/>
      <c r="S293" s="110"/>
    </row>
    <row r="294" spans="1:19" ht="14.25" customHeight="1" x14ac:dyDescent="0.25">
      <c r="A294" s="109"/>
      <c r="B294" s="109"/>
      <c r="C294" s="109"/>
      <c r="D294" s="109"/>
      <c r="E294" s="110"/>
      <c r="F294" s="116"/>
      <c r="L294" s="110"/>
      <c r="M294" s="116"/>
      <c r="S294" s="110"/>
    </row>
    <row r="295" spans="1:19" ht="14.25" customHeight="1" x14ac:dyDescent="0.25">
      <c r="A295" s="109"/>
      <c r="B295" s="109"/>
      <c r="C295" s="109"/>
      <c r="D295" s="109"/>
      <c r="E295" s="110"/>
      <c r="F295" s="116"/>
      <c r="L295" s="110"/>
      <c r="M295" s="116"/>
      <c r="S295" s="110"/>
    </row>
    <row r="296" spans="1:19" ht="14.25" customHeight="1" x14ac:dyDescent="0.25">
      <c r="A296" s="109"/>
      <c r="B296" s="109"/>
      <c r="C296" s="109"/>
      <c r="D296" s="109"/>
      <c r="E296" s="110"/>
      <c r="F296" s="116"/>
      <c r="L296" s="110"/>
      <c r="M296" s="116"/>
      <c r="S296" s="110"/>
    </row>
    <row r="297" spans="1:19" ht="14.25" customHeight="1" x14ac:dyDescent="0.25">
      <c r="A297" s="109"/>
      <c r="B297" s="109"/>
      <c r="C297" s="109"/>
      <c r="D297" s="109"/>
      <c r="E297" s="110"/>
      <c r="F297" s="116"/>
      <c r="L297" s="110"/>
      <c r="M297" s="116"/>
      <c r="S297" s="110"/>
    </row>
    <row r="298" spans="1:19" ht="14.25" customHeight="1" x14ac:dyDescent="0.25">
      <c r="A298" s="109"/>
      <c r="B298" s="109"/>
      <c r="C298" s="109"/>
      <c r="D298" s="109"/>
      <c r="E298" s="110"/>
      <c r="F298" s="116"/>
      <c r="L298" s="110"/>
      <c r="M298" s="116"/>
      <c r="S298" s="110"/>
    </row>
    <row r="299" spans="1:19" ht="14.25" customHeight="1" x14ac:dyDescent="0.25">
      <c r="A299" s="109"/>
      <c r="B299" s="109"/>
      <c r="C299" s="109"/>
      <c r="D299" s="109"/>
      <c r="E299" s="110"/>
      <c r="F299" s="116"/>
      <c r="L299" s="110"/>
      <c r="M299" s="116"/>
      <c r="S299" s="110"/>
    </row>
    <row r="300" spans="1:19" ht="14.25" customHeight="1" x14ac:dyDescent="0.25">
      <c r="A300" s="109"/>
      <c r="B300" s="109"/>
      <c r="C300" s="109"/>
      <c r="D300" s="109"/>
      <c r="E300" s="110"/>
      <c r="F300" s="116"/>
      <c r="L300" s="110"/>
      <c r="M300" s="116"/>
      <c r="S300" s="110"/>
    </row>
    <row r="301" spans="1:19" ht="14.25" customHeight="1" x14ac:dyDescent="0.25">
      <c r="A301" s="109"/>
      <c r="B301" s="109"/>
      <c r="C301" s="109"/>
      <c r="D301" s="109"/>
      <c r="E301" s="110"/>
      <c r="F301" s="116"/>
      <c r="L301" s="110"/>
      <c r="M301" s="116"/>
      <c r="S301" s="110"/>
    </row>
    <row r="302" spans="1:19" ht="14.25" customHeight="1" x14ac:dyDescent="0.25">
      <c r="A302" s="109"/>
      <c r="B302" s="109"/>
      <c r="C302" s="109"/>
      <c r="D302" s="109"/>
      <c r="E302" s="110"/>
      <c r="F302" s="116"/>
      <c r="L302" s="110"/>
      <c r="M302" s="116"/>
      <c r="S302" s="110"/>
    </row>
    <row r="303" spans="1:19" ht="14.25" customHeight="1" x14ac:dyDescent="0.25">
      <c r="A303" s="109"/>
      <c r="B303" s="109"/>
      <c r="C303" s="109"/>
      <c r="D303" s="109"/>
      <c r="E303" s="110"/>
      <c r="F303" s="116"/>
      <c r="L303" s="110"/>
      <c r="M303" s="116"/>
      <c r="S303" s="110"/>
    </row>
    <row r="304" spans="1:19" ht="14.25" customHeight="1" x14ac:dyDescent="0.25">
      <c r="A304" s="109"/>
      <c r="B304" s="109"/>
      <c r="C304" s="109"/>
      <c r="D304" s="109"/>
      <c r="E304" s="110"/>
      <c r="F304" s="116"/>
      <c r="L304" s="110"/>
      <c r="M304" s="116"/>
      <c r="S304" s="110"/>
    </row>
    <row r="305" spans="1:19" ht="14.25" customHeight="1" x14ac:dyDescent="0.25">
      <c r="A305" s="109"/>
      <c r="B305" s="109"/>
      <c r="C305" s="109"/>
      <c r="D305" s="109"/>
      <c r="E305" s="110"/>
      <c r="F305" s="116"/>
      <c r="L305" s="110"/>
      <c r="M305" s="116"/>
      <c r="S305" s="110"/>
    </row>
    <row r="306" spans="1:19" ht="14.25" customHeight="1" x14ac:dyDescent="0.25">
      <c r="A306" s="109"/>
      <c r="B306" s="109"/>
      <c r="C306" s="109"/>
      <c r="D306" s="109"/>
      <c r="E306" s="110"/>
      <c r="F306" s="116"/>
      <c r="L306" s="110"/>
      <c r="M306" s="116"/>
      <c r="S306" s="110"/>
    </row>
    <row r="307" spans="1:19" ht="14.25" customHeight="1" x14ac:dyDescent="0.25">
      <c r="A307" s="109"/>
      <c r="B307" s="109"/>
      <c r="C307" s="109"/>
      <c r="D307" s="109"/>
      <c r="E307" s="110"/>
      <c r="F307" s="116"/>
      <c r="L307" s="110"/>
      <c r="M307" s="116"/>
      <c r="S307" s="110"/>
    </row>
    <row r="308" spans="1:19" ht="14.25" customHeight="1" x14ac:dyDescent="0.25">
      <c r="A308" s="109"/>
      <c r="B308" s="109"/>
      <c r="C308" s="109"/>
      <c r="D308" s="109"/>
      <c r="E308" s="110"/>
      <c r="F308" s="116"/>
      <c r="L308" s="110"/>
      <c r="M308" s="116"/>
      <c r="S308" s="110"/>
    </row>
    <row r="309" spans="1:19" ht="14.25" customHeight="1" x14ac:dyDescent="0.25">
      <c r="A309" s="109"/>
      <c r="B309" s="109"/>
      <c r="C309" s="109"/>
      <c r="D309" s="109"/>
      <c r="E309" s="110"/>
      <c r="F309" s="116"/>
      <c r="L309" s="110"/>
      <c r="M309" s="116"/>
      <c r="S309" s="110"/>
    </row>
    <row r="310" spans="1:19" ht="14.25" customHeight="1" x14ac:dyDescent="0.25">
      <c r="A310" s="109"/>
      <c r="B310" s="109"/>
      <c r="C310" s="109"/>
      <c r="D310" s="109"/>
      <c r="E310" s="110"/>
      <c r="F310" s="116"/>
      <c r="L310" s="110"/>
      <c r="M310" s="116"/>
      <c r="S310" s="110"/>
    </row>
    <row r="311" spans="1:19" ht="14.25" customHeight="1" x14ac:dyDescent="0.25">
      <c r="A311" s="109"/>
      <c r="B311" s="109"/>
      <c r="C311" s="109"/>
      <c r="D311" s="109"/>
      <c r="E311" s="110"/>
      <c r="F311" s="116"/>
      <c r="L311" s="110"/>
      <c r="M311" s="116"/>
      <c r="S311" s="110"/>
    </row>
    <row r="312" spans="1:19" ht="14.25" customHeight="1" x14ac:dyDescent="0.25">
      <c r="A312" s="109"/>
      <c r="B312" s="109"/>
      <c r="C312" s="109"/>
      <c r="D312" s="109"/>
      <c r="E312" s="110"/>
      <c r="F312" s="116"/>
      <c r="L312" s="110"/>
      <c r="M312" s="116"/>
      <c r="S312" s="110"/>
    </row>
    <row r="313" spans="1:19" ht="14.25" customHeight="1" x14ac:dyDescent="0.25">
      <c r="A313" s="109"/>
      <c r="B313" s="109"/>
      <c r="C313" s="109"/>
      <c r="D313" s="109"/>
      <c r="E313" s="110"/>
      <c r="F313" s="116"/>
      <c r="L313" s="110"/>
      <c r="M313" s="116"/>
      <c r="S313" s="110"/>
    </row>
    <row r="314" spans="1:19" ht="14.25" customHeight="1" x14ac:dyDescent="0.25">
      <c r="A314" s="109"/>
      <c r="B314" s="109"/>
      <c r="C314" s="109"/>
      <c r="D314" s="109"/>
      <c r="E314" s="110"/>
      <c r="F314" s="116"/>
      <c r="L314" s="110"/>
      <c r="M314" s="116"/>
      <c r="S314" s="110"/>
    </row>
    <row r="315" spans="1:19" ht="14.25" customHeight="1" x14ac:dyDescent="0.25">
      <c r="A315" s="109"/>
      <c r="B315" s="109"/>
      <c r="C315" s="109"/>
      <c r="D315" s="109"/>
      <c r="E315" s="110"/>
      <c r="F315" s="116"/>
      <c r="L315" s="110"/>
      <c r="M315" s="116"/>
      <c r="S315" s="110"/>
    </row>
    <row r="316" spans="1:19" ht="14.25" customHeight="1" x14ac:dyDescent="0.25">
      <c r="A316" s="109"/>
      <c r="B316" s="109"/>
      <c r="C316" s="109"/>
      <c r="D316" s="109"/>
      <c r="E316" s="110"/>
      <c r="F316" s="116"/>
      <c r="L316" s="110"/>
      <c r="M316" s="116"/>
      <c r="S316" s="110"/>
    </row>
    <row r="317" spans="1:19" ht="14.25" customHeight="1" x14ac:dyDescent="0.25">
      <c r="A317" s="109"/>
      <c r="B317" s="109"/>
      <c r="C317" s="109"/>
      <c r="D317" s="109"/>
      <c r="E317" s="110"/>
      <c r="F317" s="116"/>
      <c r="L317" s="110"/>
      <c r="M317" s="116"/>
      <c r="S317" s="110"/>
    </row>
    <row r="318" spans="1:19" ht="14.25" customHeight="1" x14ac:dyDescent="0.25">
      <c r="A318" s="109"/>
      <c r="B318" s="109"/>
      <c r="C318" s="109"/>
      <c r="D318" s="109"/>
      <c r="E318" s="110"/>
      <c r="F318" s="116"/>
      <c r="L318" s="110"/>
      <c r="M318" s="116"/>
      <c r="S318" s="110"/>
    </row>
    <row r="319" spans="1:19" ht="14.25" customHeight="1" x14ac:dyDescent="0.25">
      <c r="A319" s="109"/>
      <c r="B319" s="109"/>
      <c r="C319" s="109"/>
      <c r="D319" s="109"/>
      <c r="E319" s="110"/>
      <c r="F319" s="116"/>
      <c r="L319" s="110"/>
      <c r="M319" s="116"/>
      <c r="S319" s="110"/>
    </row>
    <row r="320" spans="1:19" ht="14.25" customHeight="1" x14ac:dyDescent="0.25">
      <c r="A320" s="109"/>
      <c r="B320" s="109"/>
      <c r="C320" s="109"/>
      <c r="D320" s="109"/>
      <c r="E320" s="110"/>
      <c r="F320" s="116"/>
      <c r="L320" s="110"/>
      <c r="M320" s="116"/>
      <c r="S320" s="110"/>
    </row>
    <row r="321" spans="1:19" ht="14.25" customHeight="1" x14ac:dyDescent="0.25">
      <c r="A321" s="109"/>
      <c r="B321" s="109"/>
      <c r="C321" s="109"/>
      <c r="D321" s="109"/>
      <c r="E321" s="110"/>
      <c r="F321" s="116"/>
      <c r="L321" s="110"/>
      <c r="M321" s="116"/>
      <c r="S321" s="110"/>
    </row>
    <row r="322" spans="1:19" ht="14.25" customHeight="1" x14ac:dyDescent="0.25">
      <c r="A322" s="109"/>
      <c r="B322" s="109"/>
      <c r="C322" s="109"/>
      <c r="D322" s="109"/>
      <c r="E322" s="110"/>
      <c r="F322" s="116"/>
      <c r="L322" s="110"/>
      <c r="M322" s="116"/>
      <c r="S322" s="110"/>
    </row>
    <row r="323" spans="1:19" ht="14.25" customHeight="1" x14ac:dyDescent="0.25">
      <c r="A323" s="109"/>
      <c r="B323" s="109"/>
      <c r="C323" s="109"/>
      <c r="D323" s="109"/>
      <c r="E323" s="110"/>
      <c r="F323" s="116"/>
      <c r="L323" s="110"/>
      <c r="M323" s="116"/>
      <c r="S323" s="110"/>
    </row>
    <row r="324" spans="1:19" ht="14.25" customHeight="1" x14ac:dyDescent="0.25">
      <c r="A324" s="109"/>
      <c r="B324" s="109"/>
      <c r="C324" s="109"/>
      <c r="D324" s="109"/>
      <c r="E324" s="110"/>
      <c r="F324" s="116"/>
      <c r="L324" s="110"/>
      <c r="M324" s="116"/>
      <c r="S324" s="110"/>
    </row>
    <row r="325" spans="1:19" ht="14.25" customHeight="1" x14ac:dyDescent="0.25">
      <c r="A325" s="109"/>
      <c r="B325" s="109"/>
      <c r="C325" s="109"/>
      <c r="D325" s="109"/>
      <c r="E325" s="110"/>
      <c r="F325" s="116"/>
      <c r="L325" s="110"/>
      <c r="M325" s="116"/>
      <c r="S325" s="110"/>
    </row>
    <row r="326" spans="1:19" ht="14.25" customHeight="1" x14ac:dyDescent="0.25">
      <c r="A326" s="109"/>
      <c r="B326" s="109"/>
      <c r="C326" s="109"/>
      <c r="D326" s="109"/>
      <c r="E326" s="110"/>
      <c r="F326" s="116"/>
      <c r="L326" s="110"/>
      <c r="M326" s="116"/>
      <c r="S326" s="110"/>
    </row>
    <row r="327" spans="1:19" ht="14.25" customHeight="1" x14ac:dyDescent="0.25">
      <c r="A327" s="109"/>
      <c r="B327" s="109"/>
      <c r="C327" s="109"/>
      <c r="D327" s="109"/>
      <c r="E327" s="110"/>
      <c r="F327" s="116"/>
      <c r="L327" s="110"/>
      <c r="M327" s="116"/>
      <c r="S327" s="110"/>
    </row>
    <row r="328" spans="1:19" ht="14.25" customHeight="1" x14ac:dyDescent="0.25">
      <c r="A328" s="109"/>
      <c r="B328" s="109"/>
      <c r="C328" s="109"/>
      <c r="D328" s="109"/>
      <c r="E328" s="110"/>
      <c r="F328" s="116"/>
      <c r="L328" s="110"/>
      <c r="M328" s="116"/>
      <c r="S328" s="110"/>
    </row>
    <row r="329" spans="1:19" ht="14.25" customHeight="1" x14ac:dyDescent="0.25">
      <c r="A329" s="109"/>
      <c r="B329" s="109"/>
      <c r="C329" s="109"/>
      <c r="D329" s="109"/>
      <c r="E329" s="110"/>
      <c r="F329" s="116"/>
      <c r="L329" s="110"/>
      <c r="M329" s="116"/>
      <c r="S329" s="110"/>
    </row>
    <row r="330" spans="1:19" ht="14.25" customHeight="1" x14ac:dyDescent="0.25">
      <c r="A330" s="109"/>
      <c r="B330" s="109"/>
      <c r="C330" s="109"/>
      <c r="D330" s="109"/>
      <c r="E330" s="110"/>
      <c r="F330" s="116"/>
      <c r="L330" s="110"/>
      <c r="M330" s="116"/>
      <c r="S330" s="110"/>
    </row>
    <row r="331" spans="1:19" ht="14.25" customHeight="1" x14ac:dyDescent="0.25">
      <c r="A331" s="109"/>
      <c r="B331" s="109"/>
      <c r="C331" s="109"/>
      <c r="D331" s="109"/>
      <c r="E331" s="110"/>
      <c r="F331" s="116"/>
      <c r="L331" s="110"/>
      <c r="M331" s="116"/>
      <c r="S331" s="110"/>
    </row>
    <row r="332" spans="1:19" ht="14.25" customHeight="1" x14ac:dyDescent="0.25">
      <c r="A332" s="109"/>
      <c r="B332" s="109"/>
      <c r="C332" s="109"/>
      <c r="D332" s="109"/>
      <c r="E332" s="110"/>
      <c r="F332" s="116"/>
      <c r="L332" s="110"/>
      <c r="M332" s="116"/>
      <c r="S332" s="110"/>
    </row>
    <row r="333" spans="1:19" ht="14.25" customHeight="1" x14ac:dyDescent="0.25">
      <c r="A333" s="109"/>
      <c r="B333" s="109"/>
      <c r="C333" s="109"/>
      <c r="D333" s="109"/>
      <c r="E333" s="110"/>
      <c r="F333" s="116"/>
      <c r="L333" s="110"/>
      <c r="M333" s="116"/>
      <c r="S333" s="110"/>
    </row>
    <row r="334" spans="1:19" ht="14.25" customHeight="1" x14ac:dyDescent="0.25">
      <c r="A334" s="109"/>
      <c r="B334" s="109"/>
      <c r="C334" s="109"/>
      <c r="D334" s="109"/>
      <c r="E334" s="110"/>
      <c r="F334" s="116"/>
      <c r="L334" s="110"/>
      <c r="M334" s="116"/>
      <c r="S334" s="110"/>
    </row>
    <row r="335" spans="1:19" ht="14.25" customHeight="1" x14ac:dyDescent="0.25">
      <c r="A335" s="109"/>
      <c r="B335" s="109"/>
      <c r="C335" s="109"/>
      <c r="D335" s="109"/>
      <c r="E335" s="110"/>
      <c r="F335" s="116"/>
      <c r="L335" s="110"/>
      <c r="M335" s="116"/>
      <c r="S335" s="110"/>
    </row>
    <row r="336" spans="1:19" ht="14.25" customHeight="1" x14ac:dyDescent="0.25">
      <c r="A336" s="109"/>
      <c r="B336" s="109"/>
      <c r="C336" s="109"/>
      <c r="D336" s="109"/>
      <c r="E336" s="110"/>
      <c r="F336" s="116"/>
      <c r="L336" s="110"/>
      <c r="M336" s="116"/>
      <c r="S336" s="110"/>
    </row>
    <row r="337" spans="1:19" ht="14.25" customHeight="1" x14ac:dyDescent="0.25">
      <c r="A337" s="109"/>
      <c r="B337" s="109"/>
      <c r="C337" s="109"/>
      <c r="D337" s="109"/>
      <c r="E337" s="110"/>
      <c r="F337" s="116"/>
      <c r="L337" s="110"/>
      <c r="M337" s="116"/>
      <c r="S337" s="110"/>
    </row>
    <row r="338" spans="1:19" ht="14.25" customHeight="1" x14ac:dyDescent="0.25">
      <c r="A338" s="109"/>
      <c r="B338" s="109"/>
      <c r="C338" s="109"/>
      <c r="D338" s="109"/>
      <c r="E338" s="110"/>
      <c r="F338" s="116"/>
      <c r="L338" s="110"/>
      <c r="M338" s="116"/>
      <c r="S338" s="110"/>
    </row>
    <row r="339" spans="1:19" ht="14.25" customHeight="1" x14ac:dyDescent="0.25">
      <c r="A339" s="109"/>
      <c r="B339" s="109"/>
      <c r="C339" s="109"/>
      <c r="D339" s="109"/>
      <c r="E339" s="110"/>
      <c r="F339" s="116"/>
      <c r="L339" s="110"/>
      <c r="M339" s="116"/>
      <c r="S339" s="110"/>
    </row>
    <row r="340" spans="1:19" ht="14.25" customHeight="1" x14ac:dyDescent="0.25">
      <c r="A340" s="109"/>
      <c r="B340" s="109"/>
      <c r="C340" s="109"/>
      <c r="D340" s="109"/>
      <c r="E340" s="110"/>
      <c r="F340" s="116"/>
      <c r="L340" s="110"/>
      <c r="M340" s="116"/>
      <c r="S340" s="110"/>
    </row>
    <row r="341" spans="1:19" ht="14.25" customHeight="1" x14ac:dyDescent="0.25">
      <c r="A341" s="109"/>
      <c r="B341" s="109"/>
      <c r="C341" s="109"/>
      <c r="D341" s="109"/>
      <c r="E341" s="110"/>
      <c r="F341" s="116"/>
      <c r="L341" s="110"/>
      <c r="M341" s="116"/>
      <c r="S341" s="110"/>
    </row>
    <row r="342" spans="1:19" ht="14.25" customHeight="1" x14ac:dyDescent="0.25">
      <c r="A342" s="109"/>
      <c r="B342" s="109"/>
      <c r="C342" s="109"/>
      <c r="D342" s="109"/>
      <c r="E342" s="110"/>
      <c r="F342" s="116"/>
      <c r="L342" s="110"/>
      <c r="M342" s="116"/>
      <c r="S342" s="110"/>
    </row>
    <row r="343" spans="1:19" ht="14.25" customHeight="1" x14ac:dyDescent="0.25">
      <c r="A343" s="109"/>
      <c r="B343" s="109"/>
      <c r="C343" s="109"/>
      <c r="D343" s="109"/>
      <c r="E343" s="110"/>
      <c r="F343" s="116"/>
      <c r="L343" s="110"/>
      <c r="M343" s="116"/>
      <c r="S343" s="110"/>
    </row>
    <row r="344" spans="1:19" ht="14.25" customHeight="1" x14ac:dyDescent="0.25">
      <c r="A344" s="109"/>
      <c r="B344" s="109"/>
      <c r="C344" s="109"/>
      <c r="D344" s="109"/>
      <c r="E344" s="110"/>
      <c r="F344" s="116"/>
      <c r="L344" s="110"/>
      <c r="M344" s="116"/>
      <c r="S344" s="110"/>
    </row>
    <row r="345" spans="1:19" ht="14.25" customHeight="1" x14ac:dyDescent="0.25">
      <c r="A345" s="109"/>
      <c r="B345" s="109"/>
      <c r="C345" s="109"/>
      <c r="D345" s="109"/>
      <c r="E345" s="110"/>
      <c r="F345" s="116"/>
      <c r="L345" s="110"/>
      <c r="M345" s="116"/>
      <c r="S345" s="110"/>
    </row>
    <row r="346" spans="1:19" ht="14.25" customHeight="1" x14ac:dyDescent="0.25">
      <c r="A346" s="109"/>
      <c r="B346" s="109"/>
      <c r="C346" s="109"/>
      <c r="D346" s="109"/>
      <c r="E346" s="110"/>
      <c r="F346" s="116"/>
      <c r="L346" s="110"/>
      <c r="M346" s="116"/>
      <c r="S346" s="110"/>
    </row>
    <row r="347" spans="1:19" ht="14.25" customHeight="1" x14ac:dyDescent="0.25">
      <c r="A347" s="109"/>
      <c r="B347" s="109"/>
      <c r="C347" s="109"/>
      <c r="D347" s="109"/>
      <c r="E347" s="110"/>
      <c r="F347" s="116"/>
      <c r="L347" s="110"/>
      <c r="M347" s="116"/>
      <c r="S347" s="110"/>
    </row>
    <row r="348" spans="1:19" ht="14.25" customHeight="1" x14ac:dyDescent="0.25">
      <c r="A348" s="109"/>
      <c r="B348" s="109"/>
      <c r="C348" s="109"/>
      <c r="D348" s="109"/>
      <c r="E348" s="110"/>
      <c r="F348" s="116"/>
      <c r="L348" s="110"/>
      <c r="M348" s="116"/>
      <c r="S348" s="110"/>
    </row>
    <row r="349" spans="1:19" ht="14.25" customHeight="1" x14ac:dyDescent="0.25">
      <c r="A349" s="109"/>
      <c r="B349" s="109"/>
      <c r="C349" s="109"/>
      <c r="D349" s="109"/>
      <c r="E349" s="110"/>
      <c r="F349" s="116"/>
      <c r="L349" s="110"/>
      <c r="M349" s="116"/>
      <c r="S349" s="110"/>
    </row>
    <row r="350" spans="1:19" ht="14.25" customHeight="1" x14ac:dyDescent="0.25">
      <c r="A350" s="109"/>
      <c r="B350" s="109"/>
      <c r="C350" s="109"/>
      <c r="D350" s="109"/>
      <c r="E350" s="110"/>
      <c r="F350" s="116"/>
      <c r="L350" s="110"/>
      <c r="M350" s="116"/>
      <c r="S350" s="110"/>
    </row>
    <row r="351" spans="1:19" ht="14.25" customHeight="1" x14ac:dyDescent="0.25">
      <c r="A351" s="109"/>
      <c r="B351" s="109"/>
      <c r="C351" s="109"/>
      <c r="D351" s="109"/>
      <c r="E351" s="110"/>
      <c r="F351" s="116"/>
      <c r="L351" s="110"/>
      <c r="M351" s="116"/>
      <c r="S351" s="110"/>
    </row>
    <row r="352" spans="1:19" ht="14.25" customHeight="1" x14ac:dyDescent="0.25">
      <c r="A352" s="109"/>
      <c r="B352" s="109"/>
      <c r="C352" s="109"/>
      <c r="D352" s="109"/>
      <c r="E352" s="110"/>
      <c r="F352" s="116"/>
      <c r="L352" s="110"/>
      <c r="M352" s="116"/>
      <c r="S352" s="110"/>
    </row>
    <row r="353" spans="1:19" ht="14.25" customHeight="1" x14ac:dyDescent="0.25">
      <c r="A353" s="109"/>
      <c r="B353" s="109"/>
      <c r="C353" s="109"/>
      <c r="D353" s="109"/>
      <c r="E353" s="110"/>
      <c r="F353" s="116"/>
      <c r="L353" s="110"/>
      <c r="M353" s="116"/>
      <c r="S353" s="110"/>
    </row>
    <row r="354" spans="1:19" ht="14.25" customHeight="1" x14ac:dyDescent="0.25">
      <c r="A354" s="109"/>
      <c r="B354" s="109"/>
      <c r="C354" s="109"/>
      <c r="D354" s="109"/>
      <c r="E354" s="110"/>
      <c r="F354" s="116"/>
      <c r="L354" s="110"/>
      <c r="M354" s="116"/>
      <c r="S354" s="110"/>
    </row>
    <row r="355" spans="1:19" ht="14.25" customHeight="1" x14ac:dyDescent="0.25">
      <c r="A355" s="109"/>
      <c r="B355" s="109"/>
      <c r="C355" s="109"/>
      <c r="D355" s="109"/>
      <c r="E355" s="110"/>
      <c r="F355" s="116"/>
      <c r="L355" s="110"/>
      <c r="M355" s="116"/>
      <c r="S355" s="110"/>
    </row>
    <row r="356" spans="1:19" ht="14.25" customHeight="1" x14ac:dyDescent="0.25">
      <c r="A356" s="109"/>
      <c r="B356" s="109"/>
      <c r="C356" s="109"/>
      <c r="D356" s="109"/>
      <c r="E356" s="110"/>
      <c r="F356" s="116"/>
      <c r="L356" s="110"/>
      <c r="M356" s="116"/>
      <c r="S356" s="110"/>
    </row>
    <row r="357" spans="1:19" ht="14.25" customHeight="1" x14ac:dyDescent="0.25">
      <c r="A357" s="109"/>
      <c r="B357" s="109"/>
      <c r="C357" s="109"/>
      <c r="D357" s="109"/>
      <c r="E357" s="110"/>
      <c r="F357" s="116"/>
      <c r="L357" s="110"/>
      <c r="M357" s="116"/>
      <c r="S357" s="110"/>
    </row>
    <row r="358" spans="1:19" ht="14.25" customHeight="1" x14ac:dyDescent="0.25">
      <c r="A358" s="109"/>
      <c r="B358" s="109"/>
      <c r="C358" s="109"/>
      <c r="D358" s="109"/>
      <c r="E358" s="110"/>
      <c r="F358" s="116"/>
      <c r="L358" s="110"/>
      <c r="M358" s="116"/>
      <c r="S358" s="110"/>
    </row>
    <row r="359" spans="1:19" ht="14.25" customHeight="1" x14ac:dyDescent="0.25">
      <c r="A359" s="109"/>
      <c r="B359" s="109"/>
      <c r="C359" s="109"/>
      <c r="D359" s="109"/>
      <c r="E359" s="110"/>
      <c r="F359" s="116"/>
      <c r="L359" s="110"/>
      <c r="M359" s="116"/>
      <c r="S359" s="110"/>
    </row>
    <row r="360" spans="1:19" ht="14.25" customHeight="1" x14ac:dyDescent="0.25">
      <c r="A360" s="109"/>
      <c r="B360" s="109"/>
      <c r="C360" s="109"/>
      <c r="D360" s="109"/>
      <c r="E360" s="110"/>
      <c r="F360" s="116"/>
      <c r="L360" s="110"/>
      <c r="M360" s="116"/>
      <c r="S360" s="110"/>
    </row>
    <row r="361" spans="1:19" ht="14.25" customHeight="1" x14ac:dyDescent="0.25">
      <c r="A361" s="109"/>
      <c r="B361" s="109"/>
      <c r="C361" s="109"/>
      <c r="D361" s="109"/>
      <c r="E361" s="110"/>
      <c r="F361" s="116"/>
      <c r="L361" s="110"/>
      <c r="M361" s="116"/>
      <c r="S361" s="110"/>
    </row>
    <row r="362" spans="1:19" ht="14.25" customHeight="1" x14ac:dyDescent="0.25">
      <c r="A362" s="109"/>
      <c r="B362" s="109"/>
      <c r="C362" s="109"/>
      <c r="D362" s="109"/>
      <c r="E362" s="110"/>
      <c r="F362" s="116"/>
      <c r="L362" s="110"/>
      <c r="M362" s="116"/>
      <c r="S362" s="110"/>
    </row>
    <row r="363" spans="1:19" ht="14.25" customHeight="1" x14ac:dyDescent="0.25">
      <c r="A363" s="109"/>
      <c r="B363" s="109"/>
      <c r="C363" s="109"/>
      <c r="D363" s="109"/>
      <c r="E363" s="110"/>
      <c r="F363" s="116"/>
      <c r="L363" s="110"/>
      <c r="M363" s="116"/>
      <c r="S363" s="110"/>
    </row>
    <row r="364" spans="1:19" ht="14.25" customHeight="1" x14ac:dyDescent="0.25">
      <c r="A364" s="109"/>
      <c r="B364" s="109"/>
      <c r="C364" s="109"/>
      <c r="D364" s="109"/>
      <c r="E364" s="110"/>
      <c r="F364" s="116"/>
      <c r="L364" s="110"/>
      <c r="M364" s="116"/>
      <c r="S364" s="110"/>
    </row>
    <row r="365" spans="1:19" ht="14.25" customHeight="1" x14ac:dyDescent="0.25">
      <c r="A365" s="109"/>
      <c r="B365" s="109"/>
      <c r="C365" s="109"/>
      <c r="D365" s="109"/>
      <c r="E365" s="110"/>
      <c r="F365" s="116"/>
      <c r="L365" s="110"/>
      <c r="M365" s="116"/>
      <c r="S365" s="110"/>
    </row>
    <row r="366" spans="1:19" ht="14.25" customHeight="1" x14ac:dyDescent="0.25">
      <c r="A366" s="109"/>
      <c r="B366" s="109"/>
      <c r="C366" s="109"/>
      <c r="D366" s="109"/>
      <c r="E366" s="110"/>
      <c r="F366" s="116"/>
      <c r="L366" s="110"/>
      <c r="M366" s="116"/>
      <c r="S366" s="110"/>
    </row>
    <row r="367" spans="1:19" ht="14.25" customHeight="1" x14ac:dyDescent="0.25">
      <c r="A367" s="109"/>
      <c r="B367" s="109"/>
      <c r="C367" s="109"/>
      <c r="D367" s="109"/>
      <c r="E367" s="110"/>
      <c r="F367" s="116"/>
      <c r="L367" s="110"/>
      <c r="M367" s="116"/>
      <c r="S367" s="110"/>
    </row>
    <row r="368" spans="1:19" ht="14.25" customHeight="1" x14ac:dyDescent="0.25">
      <c r="A368" s="109"/>
      <c r="B368" s="109"/>
      <c r="C368" s="109"/>
      <c r="D368" s="109"/>
      <c r="E368" s="110"/>
      <c r="F368" s="116"/>
      <c r="L368" s="110"/>
      <c r="M368" s="116"/>
      <c r="S368" s="110"/>
    </row>
    <row r="369" spans="1:19" ht="14.25" customHeight="1" x14ac:dyDescent="0.25">
      <c r="A369" s="109"/>
      <c r="B369" s="109"/>
      <c r="C369" s="109"/>
      <c r="D369" s="109"/>
      <c r="E369" s="110"/>
      <c r="F369" s="116"/>
      <c r="L369" s="110"/>
      <c r="M369" s="116"/>
      <c r="S369" s="110"/>
    </row>
    <row r="370" spans="1:19" ht="14.25" customHeight="1" x14ac:dyDescent="0.25">
      <c r="A370" s="109"/>
      <c r="B370" s="109"/>
      <c r="C370" s="109"/>
      <c r="D370" s="109"/>
      <c r="E370" s="110"/>
      <c r="F370" s="116"/>
      <c r="L370" s="110"/>
      <c r="M370" s="116"/>
      <c r="S370" s="110"/>
    </row>
    <row r="371" spans="1:19" ht="14.25" customHeight="1" x14ac:dyDescent="0.25">
      <c r="A371" s="109"/>
      <c r="B371" s="109"/>
      <c r="C371" s="109"/>
      <c r="D371" s="109"/>
      <c r="E371" s="110"/>
      <c r="F371" s="116"/>
      <c r="L371" s="110"/>
      <c r="M371" s="116"/>
      <c r="S371" s="110"/>
    </row>
    <row r="372" spans="1:19" ht="14.25" customHeight="1" x14ac:dyDescent="0.25">
      <c r="A372" s="109"/>
      <c r="B372" s="109"/>
      <c r="C372" s="109"/>
      <c r="D372" s="109"/>
      <c r="E372" s="110"/>
      <c r="F372" s="116"/>
      <c r="L372" s="110"/>
      <c r="M372" s="116"/>
      <c r="S372" s="110"/>
    </row>
    <row r="373" spans="1:19" ht="14.25" customHeight="1" x14ac:dyDescent="0.25">
      <c r="A373" s="109"/>
      <c r="B373" s="109"/>
      <c r="C373" s="109"/>
      <c r="D373" s="109"/>
      <c r="E373" s="110"/>
      <c r="F373" s="116"/>
      <c r="L373" s="110"/>
      <c r="M373" s="116"/>
      <c r="S373" s="110"/>
    </row>
    <row r="374" spans="1:19" ht="14.25" customHeight="1" x14ac:dyDescent="0.25">
      <c r="A374" s="109"/>
      <c r="B374" s="109"/>
      <c r="C374" s="109"/>
      <c r="D374" s="109"/>
      <c r="E374" s="110"/>
      <c r="F374" s="116"/>
      <c r="L374" s="110"/>
      <c r="M374" s="116"/>
      <c r="S374" s="110"/>
    </row>
    <row r="375" spans="1:19" ht="14.25" customHeight="1" x14ac:dyDescent="0.25">
      <c r="A375" s="109"/>
      <c r="B375" s="109"/>
      <c r="C375" s="109"/>
      <c r="D375" s="109"/>
      <c r="E375" s="110"/>
      <c r="F375" s="116"/>
      <c r="L375" s="110"/>
      <c r="M375" s="116"/>
      <c r="S375" s="110"/>
    </row>
    <row r="376" spans="1:19" ht="14.25" customHeight="1" x14ac:dyDescent="0.25">
      <c r="A376" s="109"/>
      <c r="B376" s="109"/>
      <c r="C376" s="109"/>
      <c r="D376" s="109"/>
      <c r="E376" s="110"/>
      <c r="F376" s="116"/>
      <c r="L376" s="110"/>
      <c r="M376" s="116"/>
      <c r="S376" s="110"/>
    </row>
    <row r="377" spans="1:19" ht="14.25" customHeight="1" x14ac:dyDescent="0.25">
      <c r="A377" s="109"/>
      <c r="B377" s="109"/>
      <c r="C377" s="109"/>
      <c r="D377" s="109"/>
      <c r="E377" s="110"/>
      <c r="F377" s="116"/>
      <c r="L377" s="110"/>
      <c r="M377" s="116"/>
      <c r="S377" s="110"/>
    </row>
    <row r="378" spans="1:19" ht="14.25" customHeight="1" x14ac:dyDescent="0.25">
      <c r="A378" s="109"/>
      <c r="B378" s="109"/>
      <c r="C378" s="109"/>
      <c r="D378" s="109"/>
      <c r="E378" s="110"/>
      <c r="F378" s="116"/>
      <c r="L378" s="110"/>
      <c r="M378" s="116"/>
      <c r="S378" s="110"/>
    </row>
    <row r="379" spans="1:19" ht="14.25" customHeight="1" x14ac:dyDescent="0.25">
      <c r="A379" s="109"/>
      <c r="B379" s="109"/>
      <c r="C379" s="109"/>
      <c r="D379" s="109"/>
      <c r="E379" s="110"/>
      <c r="F379" s="116"/>
      <c r="L379" s="110"/>
      <c r="M379" s="116"/>
      <c r="S379" s="110"/>
    </row>
    <row r="380" spans="1:19" ht="14.25" customHeight="1" x14ac:dyDescent="0.25">
      <c r="A380" s="109"/>
      <c r="B380" s="109"/>
      <c r="C380" s="109"/>
      <c r="D380" s="109"/>
      <c r="E380" s="110"/>
      <c r="F380" s="116"/>
      <c r="L380" s="110"/>
      <c r="M380" s="116"/>
      <c r="S380" s="110"/>
    </row>
    <row r="381" spans="1:19" ht="14.25" customHeight="1" x14ac:dyDescent="0.25">
      <c r="A381" s="109"/>
      <c r="B381" s="109"/>
      <c r="C381" s="109"/>
      <c r="D381" s="109"/>
      <c r="E381" s="110"/>
      <c r="F381" s="116"/>
      <c r="L381" s="110"/>
      <c r="M381" s="116"/>
      <c r="S381" s="110"/>
    </row>
    <row r="382" spans="1:19" ht="14.25" customHeight="1" x14ac:dyDescent="0.25">
      <c r="A382" s="109"/>
      <c r="B382" s="109"/>
      <c r="C382" s="109"/>
      <c r="D382" s="109"/>
      <c r="E382" s="110"/>
      <c r="F382" s="116"/>
      <c r="L382" s="110"/>
      <c r="M382" s="116"/>
      <c r="S382" s="110"/>
    </row>
    <row r="383" spans="1:19" ht="14.25" customHeight="1" x14ac:dyDescent="0.25">
      <c r="A383" s="109"/>
      <c r="B383" s="109"/>
      <c r="C383" s="109"/>
      <c r="D383" s="109"/>
      <c r="E383" s="110"/>
      <c r="F383" s="116"/>
      <c r="L383" s="110"/>
      <c r="M383" s="116"/>
      <c r="S383" s="110"/>
    </row>
    <row r="384" spans="1:19" ht="14.25" customHeight="1" x14ac:dyDescent="0.25">
      <c r="A384" s="109"/>
      <c r="B384" s="109"/>
      <c r="C384" s="109"/>
      <c r="D384" s="109"/>
      <c r="E384" s="110"/>
      <c r="F384" s="116"/>
      <c r="L384" s="110"/>
      <c r="M384" s="116"/>
      <c r="S384" s="110"/>
    </row>
    <row r="385" spans="1:19" ht="14.25" customHeight="1" x14ac:dyDescent="0.25">
      <c r="A385" s="109"/>
      <c r="B385" s="109"/>
      <c r="C385" s="109"/>
      <c r="D385" s="109"/>
      <c r="E385" s="110"/>
      <c r="F385" s="116"/>
      <c r="L385" s="110"/>
      <c r="M385" s="116"/>
      <c r="S385" s="110"/>
    </row>
    <row r="386" spans="1:19" ht="14.25" customHeight="1" x14ac:dyDescent="0.25">
      <c r="A386" s="109"/>
      <c r="B386" s="109"/>
      <c r="C386" s="109"/>
      <c r="D386" s="109"/>
      <c r="E386" s="110"/>
      <c r="F386" s="116"/>
      <c r="L386" s="110"/>
      <c r="M386" s="116"/>
      <c r="S386" s="110"/>
    </row>
    <row r="387" spans="1:19" ht="14.25" customHeight="1" x14ac:dyDescent="0.25">
      <c r="A387" s="109"/>
      <c r="B387" s="109"/>
      <c r="C387" s="109"/>
      <c r="D387" s="109"/>
      <c r="E387" s="110"/>
      <c r="F387" s="116"/>
      <c r="L387" s="110"/>
      <c r="M387" s="116"/>
      <c r="S387" s="110"/>
    </row>
    <row r="388" spans="1:19" ht="14.25" customHeight="1" x14ac:dyDescent="0.25">
      <c r="A388" s="109"/>
      <c r="B388" s="109"/>
      <c r="C388" s="109"/>
      <c r="D388" s="109"/>
      <c r="E388" s="110"/>
      <c r="F388" s="116"/>
      <c r="L388" s="110"/>
      <c r="M388" s="116"/>
      <c r="S388" s="110"/>
    </row>
    <row r="389" spans="1:19" ht="14.25" customHeight="1" x14ac:dyDescent="0.25">
      <c r="A389" s="109"/>
      <c r="B389" s="109"/>
      <c r="C389" s="109"/>
      <c r="D389" s="109"/>
      <c r="E389" s="110"/>
      <c r="F389" s="116"/>
      <c r="L389" s="110"/>
      <c r="M389" s="116"/>
      <c r="S389" s="110"/>
    </row>
    <row r="390" spans="1:19" ht="14.25" customHeight="1" x14ac:dyDescent="0.25">
      <c r="A390" s="109"/>
      <c r="B390" s="109"/>
      <c r="C390" s="109"/>
      <c r="D390" s="109"/>
      <c r="E390" s="110"/>
      <c r="F390" s="116"/>
      <c r="L390" s="110"/>
      <c r="M390" s="116"/>
      <c r="S390" s="110"/>
    </row>
    <row r="391" spans="1:19" ht="14.25" customHeight="1" x14ac:dyDescent="0.25">
      <c r="A391" s="109"/>
      <c r="B391" s="109"/>
      <c r="C391" s="109"/>
      <c r="D391" s="109"/>
      <c r="E391" s="110"/>
      <c r="F391" s="116"/>
      <c r="L391" s="110"/>
      <c r="M391" s="116"/>
      <c r="S391" s="110"/>
    </row>
    <row r="392" spans="1:19" ht="14.25" customHeight="1" x14ac:dyDescent="0.25">
      <c r="A392" s="109"/>
      <c r="B392" s="109"/>
      <c r="C392" s="109"/>
      <c r="D392" s="109"/>
      <c r="E392" s="110"/>
      <c r="F392" s="116"/>
      <c r="L392" s="110"/>
      <c r="M392" s="116"/>
      <c r="S392" s="110"/>
    </row>
    <row r="393" spans="1:19" ht="14.25" customHeight="1" x14ac:dyDescent="0.25">
      <c r="A393" s="109"/>
      <c r="B393" s="109"/>
      <c r="C393" s="109"/>
      <c r="D393" s="109"/>
      <c r="E393" s="110"/>
      <c r="F393" s="116"/>
      <c r="L393" s="110"/>
      <c r="M393" s="116"/>
      <c r="S393" s="110"/>
    </row>
    <row r="394" spans="1:19" ht="14.25" customHeight="1" x14ac:dyDescent="0.25">
      <c r="A394" s="109"/>
      <c r="B394" s="109"/>
      <c r="C394" s="109"/>
      <c r="D394" s="109"/>
      <c r="E394" s="110"/>
      <c r="F394" s="116"/>
      <c r="L394" s="110"/>
      <c r="M394" s="116"/>
      <c r="S394" s="110"/>
    </row>
    <row r="395" spans="1:19" ht="14.25" customHeight="1" x14ac:dyDescent="0.25">
      <c r="A395" s="109"/>
      <c r="B395" s="109"/>
      <c r="C395" s="109"/>
      <c r="D395" s="109"/>
      <c r="E395" s="110"/>
      <c r="F395" s="116"/>
      <c r="L395" s="110"/>
      <c r="M395" s="116"/>
      <c r="S395" s="110"/>
    </row>
    <row r="396" spans="1:19" ht="14.25" customHeight="1" x14ac:dyDescent="0.25">
      <c r="A396" s="109"/>
      <c r="B396" s="109"/>
      <c r="C396" s="109"/>
      <c r="D396" s="109"/>
      <c r="E396" s="110"/>
      <c r="F396" s="116"/>
      <c r="L396" s="110"/>
      <c r="M396" s="116"/>
      <c r="S396" s="110"/>
    </row>
    <row r="397" spans="1:19" ht="14.25" customHeight="1" x14ac:dyDescent="0.25">
      <c r="A397" s="109"/>
      <c r="B397" s="109"/>
      <c r="C397" s="109"/>
      <c r="D397" s="109"/>
      <c r="E397" s="110"/>
      <c r="F397" s="116"/>
      <c r="L397" s="110"/>
      <c r="M397" s="116"/>
      <c r="S397" s="110"/>
    </row>
    <row r="398" spans="1:19" ht="14.25" customHeight="1" x14ac:dyDescent="0.25">
      <c r="A398" s="109"/>
      <c r="B398" s="109"/>
      <c r="C398" s="109"/>
      <c r="D398" s="109"/>
      <c r="E398" s="110"/>
      <c r="F398" s="116"/>
      <c r="L398" s="110"/>
      <c r="M398" s="116"/>
      <c r="S398" s="110"/>
    </row>
    <row r="399" spans="1:19" ht="14.25" customHeight="1" x14ac:dyDescent="0.25">
      <c r="A399" s="109"/>
      <c r="B399" s="109"/>
      <c r="C399" s="109"/>
      <c r="D399" s="109"/>
      <c r="E399" s="110"/>
      <c r="F399" s="116"/>
      <c r="L399" s="110"/>
      <c r="M399" s="116"/>
      <c r="S399" s="110"/>
    </row>
    <row r="400" spans="1:19" ht="14.25" customHeight="1" x14ac:dyDescent="0.25">
      <c r="A400" s="109"/>
      <c r="B400" s="109"/>
      <c r="C400" s="109"/>
      <c r="D400" s="109"/>
      <c r="E400" s="110"/>
      <c r="F400" s="116"/>
      <c r="L400" s="110"/>
      <c r="M400" s="116"/>
      <c r="S400" s="110"/>
    </row>
    <row r="401" spans="1:19" ht="14.25" customHeight="1" x14ac:dyDescent="0.25">
      <c r="A401" s="109"/>
      <c r="B401" s="109"/>
      <c r="C401" s="109"/>
      <c r="D401" s="109"/>
      <c r="E401" s="110"/>
      <c r="F401" s="116"/>
      <c r="L401" s="110"/>
      <c r="M401" s="116"/>
      <c r="S401" s="110"/>
    </row>
    <row r="402" spans="1:19" ht="14.25" customHeight="1" x14ac:dyDescent="0.25">
      <c r="A402" s="109"/>
      <c r="B402" s="109"/>
      <c r="C402" s="109"/>
      <c r="D402" s="109"/>
      <c r="E402" s="110"/>
      <c r="F402" s="116"/>
      <c r="L402" s="110"/>
      <c r="M402" s="116"/>
      <c r="S402" s="110"/>
    </row>
    <row r="403" spans="1:19" ht="14.25" customHeight="1" x14ac:dyDescent="0.25">
      <c r="A403" s="109"/>
      <c r="B403" s="109"/>
      <c r="C403" s="109"/>
      <c r="D403" s="109"/>
      <c r="E403" s="110"/>
      <c r="F403" s="116"/>
      <c r="L403" s="110"/>
      <c r="M403" s="116"/>
      <c r="S403" s="110"/>
    </row>
    <row r="404" spans="1:19" ht="14.25" customHeight="1" x14ac:dyDescent="0.25">
      <c r="A404" s="109"/>
      <c r="B404" s="109"/>
      <c r="C404" s="109"/>
      <c r="D404" s="109"/>
      <c r="E404" s="110"/>
      <c r="F404" s="116"/>
      <c r="L404" s="110"/>
      <c r="M404" s="116"/>
      <c r="S404" s="110"/>
    </row>
    <row r="405" spans="1:19" ht="14.25" customHeight="1" x14ac:dyDescent="0.25">
      <c r="A405" s="109"/>
      <c r="B405" s="109"/>
      <c r="C405" s="109"/>
      <c r="D405" s="109"/>
      <c r="E405" s="110"/>
      <c r="F405" s="116"/>
      <c r="L405" s="110"/>
      <c r="M405" s="116"/>
      <c r="S405" s="110"/>
    </row>
    <row r="406" spans="1:19" ht="14.25" customHeight="1" x14ac:dyDescent="0.25">
      <c r="A406" s="109"/>
      <c r="B406" s="109"/>
      <c r="C406" s="109"/>
      <c r="D406" s="109"/>
      <c r="E406" s="110"/>
      <c r="F406" s="116"/>
      <c r="L406" s="110"/>
      <c r="M406" s="116"/>
      <c r="S406" s="110"/>
    </row>
    <row r="407" spans="1:19" ht="14.25" customHeight="1" x14ac:dyDescent="0.25">
      <c r="A407" s="109"/>
      <c r="B407" s="109"/>
      <c r="C407" s="109"/>
      <c r="D407" s="109"/>
      <c r="E407" s="110"/>
      <c r="F407" s="116"/>
      <c r="L407" s="110"/>
      <c r="M407" s="116"/>
      <c r="S407" s="110"/>
    </row>
    <row r="408" spans="1:19" ht="14.25" customHeight="1" x14ac:dyDescent="0.25">
      <c r="A408" s="109"/>
      <c r="B408" s="109"/>
      <c r="C408" s="109"/>
      <c r="D408" s="109"/>
      <c r="E408" s="110"/>
      <c r="F408" s="116"/>
      <c r="L408" s="110"/>
      <c r="M408" s="116"/>
      <c r="S408" s="110"/>
    </row>
    <row r="409" spans="1:19" ht="14.25" customHeight="1" x14ac:dyDescent="0.25">
      <c r="A409" s="109"/>
      <c r="B409" s="109"/>
      <c r="C409" s="109"/>
      <c r="D409" s="109"/>
      <c r="E409" s="110"/>
      <c r="F409" s="116"/>
      <c r="L409" s="110"/>
      <c r="M409" s="116"/>
      <c r="S409" s="110"/>
    </row>
    <row r="410" spans="1:19" ht="14.25" customHeight="1" x14ac:dyDescent="0.25">
      <c r="A410" s="109"/>
      <c r="B410" s="109"/>
      <c r="C410" s="109"/>
      <c r="D410" s="109"/>
      <c r="E410" s="110"/>
      <c r="F410" s="116"/>
      <c r="L410" s="110"/>
      <c r="M410" s="116"/>
      <c r="S410" s="110"/>
    </row>
    <row r="411" spans="1:19" ht="14.25" customHeight="1" x14ac:dyDescent="0.25">
      <c r="A411" s="109"/>
      <c r="B411" s="109"/>
      <c r="C411" s="109"/>
      <c r="D411" s="109"/>
      <c r="E411" s="110"/>
      <c r="F411" s="116"/>
      <c r="L411" s="110"/>
      <c r="M411" s="116"/>
      <c r="S411" s="110"/>
    </row>
    <row r="412" spans="1:19" ht="14.25" customHeight="1" x14ac:dyDescent="0.25">
      <c r="A412" s="109"/>
      <c r="B412" s="109"/>
      <c r="C412" s="109"/>
      <c r="D412" s="109"/>
      <c r="E412" s="110"/>
      <c r="F412" s="116"/>
      <c r="L412" s="110"/>
      <c r="M412" s="116"/>
      <c r="S412" s="110"/>
    </row>
    <row r="413" spans="1:19" ht="14.25" customHeight="1" x14ac:dyDescent="0.25">
      <c r="A413" s="109"/>
      <c r="B413" s="109"/>
      <c r="C413" s="109"/>
      <c r="D413" s="109"/>
      <c r="E413" s="110"/>
      <c r="F413" s="116"/>
      <c r="L413" s="110"/>
      <c r="M413" s="116"/>
      <c r="S413" s="110"/>
    </row>
    <row r="414" spans="1:19" ht="14.25" customHeight="1" x14ac:dyDescent="0.25">
      <c r="A414" s="109"/>
      <c r="B414" s="109"/>
      <c r="C414" s="109"/>
      <c r="D414" s="109"/>
      <c r="E414" s="110"/>
      <c r="F414" s="116"/>
      <c r="L414" s="110"/>
      <c r="M414" s="116"/>
      <c r="S414" s="110"/>
    </row>
    <row r="415" spans="1:19" ht="14.25" customHeight="1" x14ac:dyDescent="0.25">
      <c r="A415" s="109"/>
      <c r="B415" s="109"/>
      <c r="C415" s="109"/>
      <c r="D415" s="109"/>
      <c r="E415" s="110"/>
      <c r="F415" s="116"/>
      <c r="L415" s="110"/>
      <c r="M415" s="116"/>
      <c r="S415" s="110"/>
    </row>
    <row r="416" spans="1:19" ht="14.25" customHeight="1" x14ac:dyDescent="0.25">
      <c r="A416" s="109"/>
      <c r="B416" s="109"/>
      <c r="C416" s="109"/>
      <c r="D416" s="109"/>
      <c r="E416" s="110"/>
      <c r="F416" s="116"/>
      <c r="L416" s="110"/>
      <c r="M416" s="116"/>
      <c r="S416" s="110"/>
    </row>
    <row r="417" spans="1:19" ht="14.25" customHeight="1" x14ac:dyDescent="0.25">
      <c r="A417" s="109"/>
      <c r="B417" s="109"/>
      <c r="C417" s="109"/>
      <c r="D417" s="109"/>
      <c r="E417" s="110"/>
      <c r="F417" s="116"/>
      <c r="L417" s="110"/>
      <c r="M417" s="116"/>
      <c r="S417" s="110"/>
    </row>
    <row r="418" spans="1:19" ht="14.25" customHeight="1" x14ac:dyDescent="0.25">
      <c r="A418" s="109"/>
      <c r="B418" s="109"/>
      <c r="C418" s="109"/>
      <c r="D418" s="109"/>
      <c r="E418" s="110"/>
      <c r="F418" s="116"/>
      <c r="L418" s="110"/>
      <c r="M418" s="116"/>
      <c r="S418" s="110"/>
    </row>
    <row r="419" spans="1:19" ht="14.25" customHeight="1" x14ac:dyDescent="0.25">
      <c r="A419" s="109"/>
      <c r="B419" s="109"/>
      <c r="C419" s="109"/>
      <c r="D419" s="109"/>
      <c r="E419" s="110"/>
      <c r="F419" s="116"/>
      <c r="L419" s="110"/>
      <c r="M419" s="116"/>
      <c r="S419" s="110"/>
    </row>
    <row r="420" spans="1:19" ht="14.25" customHeight="1" x14ac:dyDescent="0.25">
      <c r="A420" s="109"/>
      <c r="B420" s="109"/>
      <c r="C420" s="109"/>
      <c r="D420" s="109"/>
      <c r="E420" s="110"/>
      <c r="F420" s="116"/>
      <c r="L420" s="110"/>
      <c r="M420" s="116"/>
      <c r="S420" s="110"/>
    </row>
    <row r="421" spans="1:19" ht="14.25" customHeight="1" x14ac:dyDescent="0.25">
      <c r="A421" s="109"/>
      <c r="B421" s="109"/>
      <c r="C421" s="109"/>
      <c r="D421" s="109"/>
      <c r="E421" s="110"/>
      <c r="F421" s="116"/>
      <c r="L421" s="110"/>
      <c r="M421" s="116"/>
      <c r="S421" s="110"/>
    </row>
    <row r="422" spans="1:19" ht="14.25" customHeight="1" x14ac:dyDescent="0.25">
      <c r="A422" s="109"/>
      <c r="B422" s="109"/>
      <c r="C422" s="109"/>
      <c r="D422" s="109"/>
      <c r="E422" s="110"/>
      <c r="F422" s="116"/>
      <c r="L422" s="110"/>
      <c r="M422" s="116"/>
      <c r="S422" s="110"/>
    </row>
    <row r="423" spans="1:19" ht="14.25" customHeight="1" x14ac:dyDescent="0.25">
      <c r="A423" s="109"/>
      <c r="B423" s="109"/>
      <c r="C423" s="109"/>
      <c r="D423" s="109"/>
      <c r="E423" s="110"/>
      <c r="F423" s="116"/>
      <c r="L423" s="110"/>
      <c r="M423" s="116"/>
      <c r="S423" s="110"/>
    </row>
    <row r="424" spans="1:19" ht="14.25" customHeight="1" x14ac:dyDescent="0.25">
      <c r="A424" s="109"/>
      <c r="B424" s="109"/>
      <c r="C424" s="109"/>
      <c r="D424" s="109"/>
      <c r="E424" s="110"/>
      <c r="F424" s="116"/>
      <c r="L424" s="110"/>
      <c r="M424" s="116"/>
      <c r="S424" s="110"/>
    </row>
    <row r="425" spans="1:19" ht="14.25" customHeight="1" x14ac:dyDescent="0.25">
      <c r="A425" s="109"/>
      <c r="B425" s="109"/>
      <c r="C425" s="109"/>
      <c r="D425" s="109"/>
      <c r="E425" s="110"/>
      <c r="F425" s="116"/>
      <c r="L425" s="110"/>
      <c r="M425" s="116"/>
      <c r="S425" s="110"/>
    </row>
    <row r="426" spans="1:19" ht="14.25" customHeight="1" x14ac:dyDescent="0.25">
      <c r="A426" s="109"/>
      <c r="B426" s="109"/>
      <c r="C426" s="109"/>
      <c r="D426" s="109"/>
      <c r="E426" s="110"/>
      <c r="F426" s="116"/>
      <c r="L426" s="110"/>
      <c r="M426" s="116"/>
      <c r="S426" s="110"/>
    </row>
    <row r="427" spans="1:19" ht="14.25" customHeight="1" x14ac:dyDescent="0.25">
      <c r="A427" s="109"/>
      <c r="B427" s="109"/>
      <c r="C427" s="109"/>
      <c r="D427" s="109"/>
      <c r="E427" s="110"/>
      <c r="F427" s="116"/>
      <c r="L427" s="110"/>
      <c r="M427" s="116"/>
      <c r="S427" s="110"/>
    </row>
    <row r="428" spans="1:19" ht="14.25" customHeight="1" x14ac:dyDescent="0.25">
      <c r="A428" s="109"/>
      <c r="B428" s="109"/>
      <c r="C428" s="109"/>
      <c r="D428" s="109"/>
      <c r="E428" s="110"/>
      <c r="F428" s="116"/>
      <c r="L428" s="110"/>
      <c r="M428" s="116"/>
      <c r="S428" s="110"/>
    </row>
    <row r="429" spans="1:19" ht="14.25" customHeight="1" x14ac:dyDescent="0.25">
      <c r="A429" s="109"/>
      <c r="B429" s="109"/>
      <c r="C429" s="109"/>
      <c r="D429" s="109"/>
      <c r="E429" s="110"/>
      <c r="F429" s="116"/>
      <c r="L429" s="110"/>
      <c r="M429" s="116"/>
      <c r="S429" s="110"/>
    </row>
    <row r="430" spans="1:19" ht="14.25" customHeight="1" x14ac:dyDescent="0.25">
      <c r="A430" s="109"/>
      <c r="B430" s="109"/>
      <c r="C430" s="109"/>
      <c r="D430" s="109"/>
      <c r="E430" s="110"/>
      <c r="F430" s="116"/>
      <c r="L430" s="110"/>
      <c r="M430" s="116"/>
      <c r="S430" s="110"/>
    </row>
    <row r="431" spans="1:19" ht="14.25" customHeight="1" x14ac:dyDescent="0.25">
      <c r="A431" s="109"/>
      <c r="B431" s="109"/>
      <c r="C431" s="109"/>
      <c r="D431" s="109"/>
      <c r="E431" s="110"/>
      <c r="F431" s="116"/>
      <c r="L431" s="110"/>
      <c r="M431" s="116"/>
      <c r="S431" s="110"/>
    </row>
    <row r="432" spans="1:19" ht="14.25" customHeight="1" x14ac:dyDescent="0.25">
      <c r="A432" s="109"/>
      <c r="B432" s="109"/>
      <c r="C432" s="109"/>
      <c r="D432" s="109"/>
      <c r="E432" s="110"/>
      <c r="F432" s="116"/>
      <c r="L432" s="110"/>
      <c r="M432" s="116"/>
      <c r="S432" s="110"/>
    </row>
    <row r="433" spans="1:19" ht="14.25" customHeight="1" x14ac:dyDescent="0.25">
      <c r="A433" s="109"/>
      <c r="B433" s="109"/>
      <c r="C433" s="109"/>
      <c r="D433" s="109"/>
      <c r="E433" s="110"/>
      <c r="F433" s="116"/>
      <c r="L433" s="110"/>
      <c r="M433" s="116"/>
      <c r="S433" s="110"/>
    </row>
    <row r="434" spans="1:19" ht="14.25" customHeight="1" x14ac:dyDescent="0.25">
      <c r="A434" s="109"/>
      <c r="B434" s="109"/>
      <c r="C434" s="109"/>
      <c r="D434" s="109"/>
      <c r="E434" s="110"/>
      <c r="F434" s="116"/>
      <c r="L434" s="110"/>
      <c r="M434" s="116"/>
      <c r="S434" s="110"/>
    </row>
    <row r="435" spans="1:19" ht="14.25" customHeight="1" x14ac:dyDescent="0.25">
      <c r="A435" s="109"/>
      <c r="B435" s="109"/>
      <c r="C435" s="109"/>
      <c r="D435" s="109"/>
      <c r="E435" s="110"/>
      <c r="F435" s="116"/>
      <c r="L435" s="110"/>
      <c r="M435" s="116"/>
      <c r="S435" s="110"/>
    </row>
    <row r="436" spans="1:19" ht="14.25" customHeight="1" x14ac:dyDescent="0.25">
      <c r="A436" s="109"/>
      <c r="B436" s="109"/>
      <c r="C436" s="109"/>
      <c r="D436" s="109"/>
      <c r="E436" s="110"/>
      <c r="F436" s="116"/>
      <c r="L436" s="110"/>
      <c r="M436" s="116"/>
      <c r="S436" s="110"/>
    </row>
    <row r="437" spans="1:19" ht="14.25" customHeight="1" x14ac:dyDescent="0.25">
      <c r="A437" s="109"/>
      <c r="B437" s="109"/>
      <c r="C437" s="109"/>
      <c r="D437" s="109"/>
      <c r="E437" s="110"/>
      <c r="F437" s="116"/>
      <c r="L437" s="110"/>
      <c r="M437" s="116"/>
      <c r="S437" s="110"/>
    </row>
    <row r="438" spans="1:19" ht="14.25" customHeight="1" x14ac:dyDescent="0.25">
      <c r="A438" s="109"/>
      <c r="B438" s="109"/>
      <c r="C438" s="109"/>
      <c r="D438" s="109"/>
      <c r="E438" s="110"/>
      <c r="F438" s="116"/>
      <c r="L438" s="110"/>
      <c r="M438" s="116"/>
      <c r="S438" s="110"/>
    </row>
    <row r="439" spans="1:19" ht="14.25" customHeight="1" x14ac:dyDescent="0.25">
      <c r="A439" s="109"/>
      <c r="B439" s="109"/>
      <c r="C439" s="109"/>
      <c r="D439" s="109"/>
      <c r="E439" s="110"/>
      <c r="F439" s="116"/>
      <c r="L439" s="110"/>
      <c r="M439" s="116"/>
      <c r="S439" s="110"/>
    </row>
    <row r="440" spans="1:19" ht="14.25" customHeight="1" x14ac:dyDescent="0.25">
      <c r="A440" s="109"/>
      <c r="B440" s="109"/>
      <c r="C440" s="109"/>
      <c r="D440" s="109"/>
      <c r="E440" s="110"/>
      <c r="F440" s="116"/>
      <c r="L440" s="110"/>
      <c r="M440" s="116"/>
      <c r="S440" s="110"/>
    </row>
    <row r="441" spans="1:19" ht="14.25" customHeight="1" x14ac:dyDescent="0.25">
      <c r="A441" s="109"/>
      <c r="B441" s="109"/>
      <c r="C441" s="109"/>
      <c r="D441" s="109"/>
      <c r="E441" s="110"/>
      <c r="F441" s="116"/>
      <c r="L441" s="110"/>
      <c r="M441" s="116"/>
      <c r="S441" s="110"/>
    </row>
    <row r="442" spans="1:19" ht="14.25" customHeight="1" x14ac:dyDescent="0.25">
      <c r="A442" s="109"/>
      <c r="B442" s="109"/>
      <c r="C442" s="109"/>
      <c r="D442" s="109"/>
      <c r="E442" s="110"/>
      <c r="F442" s="116"/>
      <c r="L442" s="110"/>
      <c r="M442" s="116"/>
      <c r="S442" s="110"/>
    </row>
    <row r="443" spans="1:19" ht="14.25" customHeight="1" x14ac:dyDescent="0.25">
      <c r="A443" s="109"/>
      <c r="B443" s="109"/>
      <c r="C443" s="109"/>
      <c r="D443" s="109"/>
      <c r="E443" s="110"/>
      <c r="F443" s="116"/>
      <c r="L443" s="110"/>
      <c r="M443" s="116"/>
      <c r="S443" s="110"/>
    </row>
    <row r="444" spans="1:19" ht="14.25" customHeight="1" x14ac:dyDescent="0.25">
      <c r="A444" s="109"/>
      <c r="B444" s="109"/>
      <c r="C444" s="109"/>
      <c r="D444" s="109"/>
      <c r="E444" s="110"/>
      <c r="F444" s="116"/>
      <c r="L444" s="110"/>
      <c r="M444" s="116"/>
      <c r="S444" s="110"/>
    </row>
    <row r="445" spans="1:19" ht="14.25" customHeight="1" x14ac:dyDescent="0.25">
      <c r="A445" s="109"/>
      <c r="B445" s="109"/>
      <c r="C445" s="109"/>
      <c r="D445" s="109"/>
      <c r="E445" s="110"/>
      <c r="F445" s="116"/>
      <c r="L445" s="110"/>
      <c r="M445" s="116"/>
      <c r="S445" s="110"/>
    </row>
    <row r="446" spans="1:19" ht="14.25" customHeight="1" x14ac:dyDescent="0.25">
      <c r="A446" s="109"/>
      <c r="B446" s="109"/>
      <c r="C446" s="109"/>
      <c r="D446" s="109"/>
      <c r="E446" s="110"/>
      <c r="F446" s="116"/>
      <c r="L446" s="110"/>
      <c r="M446" s="116"/>
      <c r="S446" s="110"/>
    </row>
    <row r="447" spans="1:19" ht="14.25" customHeight="1" x14ac:dyDescent="0.25">
      <c r="A447" s="109"/>
      <c r="B447" s="109"/>
      <c r="C447" s="109"/>
      <c r="D447" s="109"/>
      <c r="E447" s="110"/>
      <c r="F447" s="116"/>
      <c r="L447" s="110"/>
      <c r="M447" s="116"/>
      <c r="S447" s="110"/>
    </row>
    <row r="448" spans="1:19" ht="14.25" customHeight="1" x14ac:dyDescent="0.25">
      <c r="A448" s="109"/>
      <c r="B448" s="109"/>
      <c r="C448" s="109"/>
      <c r="D448" s="109"/>
      <c r="E448" s="110"/>
      <c r="F448" s="116"/>
      <c r="L448" s="110"/>
      <c r="M448" s="116"/>
      <c r="S448" s="110"/>
    </row>
    <row r="449" spans="1:19" ht="14.25" customHeight="1" x14ac:dyDescent="0.25">
      <c r="A449" s="109"/>
      <c r="B449" s="109"/>
      <c r="C449" s="109"/>
      <c r="D449" s="109"/>
      <c r="E449" s="110"/>
      <c r="F449" s="116"/>
      <c r="L449" s="110"/>
      <c r="M449" s="116"/>
      <c r="S449" s="110"/>
    </row>
    <row r="450" spans="1:19" ht="14.25" customHeight="1" x14ac:dyDescent="0.25">
      <c r="A450" s="109"/>
      <c r="B450" s="109"/>
      <c r="C450" s="109"/>
      <c r="D450" s="109"/>
      <c r="E450" s="110"/>
      <c r="F450" s="116"/>
      <c r="L450" s="110"/>
      <c r="M450" s="116"/>
      <c r="S450" s="110"/>
    </row>
    <row r="451" spans="1:19" ht="14.25" customHeight="1" x14ac:dyDescent="0.25">
      <c r="A451" s="109"/>
      <c r="B451" s="109"/>
      <c r="C451" s="109"/>
      <c r="D451" s="109"/>
      <c r="E451" s="110"/>
      <c r="F451" s="116"/>
      <c r="L451" s="110"/>
      <c r="M451" s="116"/>
      <c r="S451" s="110"/>
    </row>
    <row r="452" spans="1:19" ht="14.25" customHeight="1" x14ac:dyDescent="0.25">
      <c r="A452" s="109"/>
      <c r="B452" s="109"/>
      <c r="C452" s="109"/>
      <c r="D452" s="109"/>
      <c r="E452" s="110"/>
      <c r="F452" s="116"/>
      <c r="L452" s="110"/>
      <c r="M452" s="116"/>
      <c r="S452" s="110"/>
    </row>
    <row r="453" spans="1:19" ht="14.25" customHeight="1" x14ac:dyDescent="0.25">
      <c r="A453" s="109"/>
      <c r="B453" s="109"/>
      <c r="C453" s="109"/>
      <c r="D453" s="109"/>
      <c r="E453" s="110"/>
      <c r="F453" s="116"/>
      <c r="L453" s="110"/>
      <c r="M453" s="116"/>
      <c r="S453" s="110"/>
    </row>
    <row r="454" spans="1:19" ht="14.25" customHeight="1" x14ac:dyDescent="0.25">
      <c r="A454" s="109"/>
      <c r="B454" s="109"/>
      <c r="C454" s="109"/>
      <c r="D454" s="109"/>
      <c r="E454" s="110"/>
      <c r="F454" s="116"/>
      <c r="L454" s="110"/>
      <c r="M454" s="116"/>
      <c r="S454" s="110"/>
    </row>
    <row r="455" spans="1:19" ht="14.25" customHeight="1" x14ac:dyDescent="0.25">
      <c r="A455" s="109"/>
      <c r="B455" s="109"/>
      <c r="C455" s="109"/>
      <c r="D455" s="109"/>
      <c r="E455" s="110"/>
      <c r="F455" s="116"/>
      <c r="L455" s="110"/>
      <c r="M455" s="116"/>
      <c r="S455" s="110"/>
    </row>
    <row r="456" spans="1:19" ht="14.25" customHeight="1" x14ac:dyDescent="0.25">
      <c r="A456" s="109"/>
      <c r="B456" s="109"/>
      <c r="C456" s="109"/>
      <c r="D456" s="109"/>
      <c r="E456" s="110"/>
      <c r="F456" s="116"/>
      <c r="L456" s="110"/>
      <c r="M456" s="116"/>
      <c r="S456" s="110"/>
    </row>
    <row r="457" spans="1:19" ht="14.25" customHeight="1" x14ac:dyDescent="0.25">
      <c r="A457" s="109"/>
      <c r="B457" s="109"/>
      <c r="C457" s="109"/>
      <c r="D457" s="109"/>
      <c r="E457" s="110"/>
      <c r="F457" s="116"/>
      <c r="L457" s="110"/>
      <c r="M457" s="116"/>
      <c r="S457" s="110"/>
    </row>
    <row r="458" spans="1:19" ht="14.25" customHeight="1" x14ac:dyDescent="0.25">
      <c r="A458" s="109"/>
      <c r="B458" s="109"/>
      <c r="C458" s="109"/>
      <c r="D458" s="109"/>
      <c r="E458" s="110"/>
      <c r="F458" s="116"/>
      <c r="L458" s="110"/>
      <c r="M458" s="116"/>
      <c r="S458" s="110"/>
    </row>
    <row r="459" spans="1:19" ht="14.25" customHeight="1" x14ac:dyDescent="0.25">
      <c r="A459" s="109"/>
      <c r="B459" s="109"/>
      <c r="C459" s="109"/>
      <c r="D459" s="109"/>
      <c r="E459" s="110"/>
      <c r="F459" s="116"/>
      <c r="L459" s="110"/>
      <c r="M459" s="116"/>
      <c r="S459" s="110"/>
    </row>
    <row r="460" spans="1:19" ht="14.25" customHeight="1" x14ac:dyDescent="0.25">
      <c r="A460" s="109"/>
      <c r="B460" s="109"/>
      <c r="C460" s="109"/>
      <c r="D460" s="109"/>
      <c r="E460" s="110"/>
      <c r="F460" s="116"/>
      <c r="L460" s="110"/>
      <c r="M460" s="116"/>
      <c r="S460" s="110"/>
    </row>
    <row r="461" spans="1:19" ht="14.25" customHeight="1" x14ac:dyDescent="0.25">
      <c r="A461" s="109"/>
      <c r="B461" s="109"/>
      <c r="C461" s="109"/>
      <c r="D461" s="109"/>
      <c r="E461" s="110"/>
      <c r="F461" s="116"/>
      <c r="L461" s="110"/>
      <c r="M461" s="116"/>
      <c r="S461" s="110"/>
    </row>
    <row r="462" spans="1:19" ht="14.25" customHeight="1" x14ac:dyDescent="0.25">
      <c r="A462" s="109"/>
      <c r="B462" s="109"/>
      <c r="C462" s="109"/>
      <c r="D462" s="109"/>
      <c r="E462" s="110"/>
      <c r="F462" s="116"/>
      <c r="L462" s="110"/>
      <c r="M462" s="116"/>
      <c r="S462" s="110"/>
    </row>
    <row r="463" spans="1:19" ht="14.25" customHeight="1" x14ac:dyDescent="0.25">
      <c r="A463" s="109"/>
      <c r="B463" s="109"/>
      <c r="C463" s="109"/>
      <c r="D463" s="109"/>
      <c r="E463" s="110"/>
      <c r="F463" s="116"/>
      <c r="L463" s="110"/>
      <c r="M463" s="116"/>
      <c r="S463" s="110"/>
    </row>
    <row r="464" spans="1:19" ht="14.25" customHeight="1" x14ac:dyDescent="0.25">
      <c r="A464" s="109"/>
      <c r="B464" s="109"/>
      <c r="C464" s="109"/>
      <c r="D464" s="109"/>
      <c r="E464" s="110"/>
      <c r="F464" s="116"/>
      <c r="L464" s="110"/>
      <c r="M464" s="116"/>
      <c r="S464" s="110"/>
    </row>
    <row r="465" spans="1:19" ht="14.25" customHeight="1" x14ac:dyDescent="0.25">
      <c r="A465" s="109"/>
      <c r="B465" s="109"/>
      <c r="C465" s="109"/>
      <c r="D465" s="109"/>
      <c r="E465" s="110"/>
      <c r="F465" s="116"/>
      <c r="L465" s="110"/>
      <c r="M465" s="116"/>
      <c r="S465" s="110"/>
    </row>
    <row r="466" spans="1:19" ht="14.25" customHeight="1" x14ac:dyDescent="0.25">
      <c r="A466" s="109"/>
      <c r="B466" s="109"/>
      <c r="C466" s="109"/>
      <c r="D466" s="109"/>
      <c r="E466" s="110"/>
      <c r="F466" s="116"/>
      <c r="L466" s="110"/>
      <c r="M466" s="116"/>
      <c r="S466" s="110"/>
    </row>
    <row r="467" spans="1:19" ht="14.25" customHeight="1" x14ac:dyDescent="0.25">
      <c r="A467" s="109"/>
      <c r="B467" s="109"/>
      <c r="C467" s="109"/>
      <c r="D467" s="109"/>
      <c r="E467" s="110"/>
      <c r="F467" s="116"/>
      <c r="L467" s="110"/>
      <c r="M467" s="116"/>
      <c r="S467" s="110"/>
    </row>
    <row r="468" spans="1:19" ht="14.25" customHeight="1" x14ac:dyDescent="0.25">
      <c r="A468" s="109"/>
      <c r="B468" s="109"/>
      <c r="C468" s="109"/>
      <c r="D468" s="109"/>
      <c r="E468" s="110"/>
      <c r="F468" s="116"/>
      <c r="L468" s="110"/>
      <c r="M468" s="116"/>
      <c r="S468" s="110"/>
    </row>
    <row r="469" spans="1:19" ht="14.25" customHeight="1" x14ac:dyDescent="0.25">
      <c r="A469" s="109"/>
      <c r="B469" s="109"/>
      <c r="C469" s="109"/>
      <c r="D469" s="109"/>
      <c r="E469" s="110"/>
      <c r="F469" s="116"/>
      <c r="L469" s="110"/>
      <c r="M469" s="116"/>
      <c r="S469" s="110"/>
    </row>
    <row r="470" spans="1:19" ht="14.25" customHeight="1" x14ac:dyDescent="0.25">
      <c r="A470" s="109"/>
      <c r="B470" s="109"/>
      <c r="C470" s="109"/>
      <c r="D470" s="109"/>
      <c r="E470" s="110"/>
      <c r="F470" s="116"/>
      <c r="L470" s="110"/>
      <c r="M470" s="116"/>
      <c r="S470" s="110"/>
    </row>
    <row r="471" spans="1:19" ht="14.25" customHeight="1" x14ac:dyDescent="0.25">
      <c r="A471" s="109"/>
      <c r="B471" s="109"/>
      <c r="C471" s="109"/>
      <c r="D471" s="109"/>
      <c r="E471" s="110"/>
      <c r="F471" s="116"/>
      <c r="L471" s="110"/>
      <c r="M471" s="116"/>
      <c r="S471" s="110"/>
    </row>
    <row r="472" spans="1:19" ht="14.25" customHeight="1" x14ac:dyDescent="0.25">
      <c r="A472" s="109"/>
      <c r="B472" s="109"/>
      <c r="C472" s="109"/>
      <c r="D472" s="109"/>
      <c r="E472" s="110"/>
      <c r="F472" s="116"/>
      <c r="L472" s="110"/>
      <c r="M472" s="116"/>
      <c r="S472" s="110"/>
    </row>
    <row r="473" spans="1:19" ht="14.25" customHeight="1" x14ac:dyDescent="0.25">
      <c r="A473" s="109"/>
      <c r="B473" s="109"/>
      <c r="C473" s="109"/>
      <c r="D473" s="109"/>
      <c r="E473" s="110"/>
      <c r="F473" s="116"/>
      <c r="L473" s="110"/>
      <c r="M473" s="116"/>
      <c r="S473" s="110"/>
    </row>
    <row r="474" spans="1:19" ht="14.25" customHeight="1" x14ac:dyDescent="0.25">
      <c r="A474" s="109"/>
      <c r="B474" s="109"/>
      <c r="C474" s="109"/>
      <c r="D474" s="109"/>
      <c r="E474" s="110"/>
      <c r="F474" s="116"/>
      <c r="L474" s="110"/>
      <c r="M474" s="116"/>
      <c r="S474" s="110"/>
    </row>
    <row r="475" spans="1:19" ht="14.25" customHeight="1" x14ac:dyDescent="0.25">
      <c r="A475" s="109"/>
      <c r="B475" s="109"/>
      <c r="C475" s="109"/>
      <c r="D475" s="109"/>
      <c r="E475" s="110"/>
      <c r="F475" s="116"/>
      <c r="L475" s="110"/>
      <c r="M475" s="116"/>
      <c r="S475" s="110"/>
    </row>
    <row r="476" spans="1:19" ht="14.25" customHeight="1" x14ac:dyDescent="0.25">
      <c r="A476" s="109"/>
      <c r="B476" s="109"/>
      <c r="C476" s="109"/>
      <c r="D476" s="109"/>
      <c r="E476" s="110"/>
      <c r="F476" s="116"/>
      <c r="L476" s="110"/>
      <c r="M476" s="116"/>
      <c r="S476" s="110"/>
    </row>
    <row r="477" spans="1:19" ht="14.25" customHeight="1" x14ac:dyDescent="0.25">
      <c r="A477" s="109"/>
      <c r="B477" s="109"/>
      <c r="C477" s="109"/>
      <c r="D477" s="109"/>
      <c r="E477" s="110"/>
      <c r="F477" s="116"/>
      <c r="L477" s="110"/>
      <c r="M477" s="116"/>
      <c r="S477" s="110"/>
    </row>
    <row r="478" spans="1:19" ht="14.25" customHeight="1" x14ac:dyDescent="0.25">
      <c r="A478" s="109"/>
      <c r="B478" s="109"/>
      <c r="C478" s="109"/>
      <c r="D478" s="109"/>
      <c r="E478" s="110"/>
      <c r="F478" s="116"/>
      <c r="L478" s="110"/>
      <c r="M478" s="116"/>
      <c r="S478" s="110"/>
    </row>
    <row r="479" spans="1:19" ht="14.25" customHeight="1" x14ac:dyDescent="0.25">
      <c r="A479" s="109"/>
      <c r="B479" s="109"/>
      <c r="C479" s="109"/>
      <c r="D479" s="109"/>
      <c r="E479" s="110"/>
      <c r="F479" s="116"/>
      <c r="L479" s="110"/>
      <c r="M479" s="116"/>
      <c r="S479" s="110"/>
    </row>
    <row r="480" spans="1:19" ht="14.25" customHeight="1" x14ac:dyDescent="0.25">
      <c r="A480" s="109"/>
      <c r="B480" s="109"/>
      <c r="C480" s="109"/>
      <c r="D480" s="109"/>
      <c r="E480" s="110"/>
      <c r="F480" s="116"/>
      <c r="L480" s="110"/>
      <c r="M480" s="116"/>
      <c r="S480" s="110"/>
    </row>
    <row r="481" spans="1:19" ht="14.25" customHeight="1" x14ac:dyDescent="0.25">
      <c r="A481" s="109"/>
      <c r="B481" s="109"/>
      <c r="C481" s="109"/>
      <c r="D481" s="109"/>
      <c r="E481" s="110"/>
      <c r="F481" s="116"/>
      <c r="L481" s="110"/>
      <c r="M481" s="116"/>
      <c r="S481" s="110"/>
    </row>
    <row r="482" spans="1:19" ht="14.25" customHeight="1" x14ac:dyDescent="0.25">
      <c r="A482" s="109"/>
      <c r="B482" s="109"/>
      <c r="C482" s="109"/>
      <c r="D482" s="109"/>
      <c r="E482" s="110"/>
      <c r="F482" s="116"/>
      <c r="L482" s="110"/>
      <c r="M482" s="116"/>
      <c r="S482" s="110"/>
    </row>
    <row r="483" spans="1:19" ht="14.25" customHeight="1" x14ac:dyDescent="0.25">
      <c r="A483" s="109"/>
      <c r="B483" s="109"/>
      <c r="C483" s="109"/>
      <c r="D483" s="109"/>
      <c r="E483" s="110"/>
      <c r="F483" s="116"/>
      <c r="L483" s="110"/>
      <c r="M483" s="116"/>
      <c r="S483" s="110"/>
    </row>
    <row r="484" spans="1:19" ht="14.25" customHeight="1" x14ac:dyDescent="0.25">
      <c r="A484" s="109"/>
      <c r="B484" s="109"/>
      <c r="C484" s="109"/>
      <c r="D484" s="109"/>
      <c r="E484" s="110"/>
      <c r="F484" s="116"/>
      <c r="L484" s="110"/>
      <c r="M484" s="116"/>
      <c r="S484" s="110"/>
    </row>
    <row r="485" spans="1:19" ht="14.25" customHeight="1" x14ac:dyDescent="0.25">
      <c r="A485" s="109"/>
      <c r="B485" s="109"/>
      <c r="C485" s="109"/>
      <c r="D485" s="109"/>
      <c r="E485" s="110"/>
      <c r="F485" s="116"/>
      <c r="L485" s="110"/>
      <c r="M485" s="116"/>
      <c r="S485" s="110"/>
    </row>
    <row r="486" spans="1:19" ht="14.25" customHeight="1" x14ac:dyDescent="0.25">
      <c r="A486" s="109"/>
      <c r="B486" s="109"/>
      <c r="C486" s="109"/>
      <c r="D486" s="109"/>
      <c r="E486" s="110"/>
      <c r="F486" s="116"/>
      <c r="L486" s="110"/>
      <c r="M486" s="116"/>
      <c r="S486" s="110"/>
    </row>
    <row r="487" spans="1:19" ht="14.25" customHeight="1" x14ac:dyDescent="0.25">
      <c r="A487" s="109"/>
      <c r="B487" s="109"/>
      <c r="C487" s="109"/>
      <c r="D487" s="109"/>
      <c r="E487" s="110"/>
      <c r="F487" s="116"/>
      <c r="L487" s="110"/>
      <c r="M487" s="116"/>
      <c r="S487" s="110"/>
    </row>
    <row r="488" spans="1:19" ht="14.25" customHeight="1" x14ac:dyDescent="0.25">
      <c r="A488" s="109"/>
      <c r="B488" s="109"/>
      <c r="C488" s="109"/>
      <c r="D488" s="109"/>
      <c r="E488" s="110"/>
      <c r="F488" s="116"/>
      <c r="L488" s="110"/>
      <c r="M488" s="116"/>
      <c r="S488" s="110"/>
    </row>
    <row r="489" spans="1:19" ht="14.25" customHeight="1" x14ac:dyDescent="0.25">
      <c r="A489" s="109"/>
      <c r="B489" s="109"/>
      <c r="C489" s="109"/>
      <c r="D489" s="109"/>
      <c r="E489" s="110"/>
      <c r="F489" s="116"/>
      <c r="L489" s="110"/>
      <c r="M489" s="116"/>
      <c r="S489" s="110"/>
    </row>
    <row r="490" spans="1:19" ht="14.25" customHeight="1" x14ac:dyDescent="0.25">
      <c r="A490" s="109"/>
      <c r="B490" s="109"/>
      <c r="C490" s="109"/>
      <c r="D490" s="109"/>
      <c r="E490" s="110"/>
      <c r="F490" s="116"/>
      <c r="L490" s="110"/>
      <c r="M490" s="116"/>
      <c r="S490" s="110"/>
    </row>
    <row r="491" spans="1:19" ht="14.25" customHeight="1" x14ac:dyDescent="0.25">
      <c r="A491" s="109"/>
      <c r="B491" s="109"/>
      <c r="C491" s="109"/>
      <c r="D491" s="109"/>
      <c r="E491" s="110"/>
      <c r="F491" s="116"/>
      <c r="L491" s="110"/>
      <c r="M491" s="116"/>
      <c r="S491" s="110"/>
    </row>
    <row r="492" spans="1:19" ht="14.25" customHeight="1" x14ac:dyDescent="0.25">
      <c r="A492" s="109"/>
      <c r="B492" s="109"/>
      <c r="C492" s="109"/>
      <c r="D492" s="109"/>
      <c r="E492" s="110"/>
      <c r="F492" s="116"/>
      <c r="L492" s="110"/>
      <c r="M492" s="116"/>
      <c r="S492" s="110"/>
    </row>
    <row r="493" spans="1:19" ht="14.25" customHeight="1" x14ac:dyDescent="0.25">
      <c r="A493" s="109"/>
      <c r="B493" s="109"/>
      <c r="C493" s="109"/>
      <c r="D493" s="109"/>
      <c r="E493" s="110"/>
      <c r="F493" s="116"/>
      <c r="L493" s="110"/>
      <c r="M493" s="116"/>
      <c r="S493" s="110"/>
    </row>
    <row r="494" spans="1:19" ht="14.25" customHeight="1" x14ac:dyDescent="0.25">
      <c r="A494" s="109"/>
      <c r="B494" s="109"/>
      <c r="C494" s="109"/>
      <c r="D494" s="109"/>
      <c r="E494" s="110"/>
      <c r="F494" s="116"/>
      <c r="L494" s="110"/>
      <c r="M494" s="116"/>
      <c r="S494" s="110"/>
    </row>
    <row r="495" spans="1:19" ht="14.25" customHeight="1" x14ac:dyDescent="0.25">
      <c r="A495" s="109"/>
      <c r="B495" s="109"/>
      <c r="C495" s="109"/>
      <c r="D495" s="109"/>
      <c r="E495" s="110"/>
      <c r="F495" s="116"/>
      <c r="L495" s="110"/>
      <c r="M495" s="116"/>
      <c r="S495" s="110"/>
    </row>
    <row r="496" spans="1:19" ht="14.25" customHeight="1" x14ac:dyDescent="0.25">
      <c r="A496" s="109"/>
      <c r="B496" s="109"/>
      <c r="C496" s="109"/>
      <c r="D496" s="109"/>
      <c r="E496" s="110"/>
      <c r="F496" s="116"/>
      <c r="L496" s="110"/>
      <c r="M496" s="116"/>
      <c r="S496" s="110"/>
    </row>
    <row r="497" spans="1:19" ht="14.25" customHeight="1" x14ac:dyDescent="0.25">
      <c r="A497" s="109"/>
      <c r="B497" s="109"/>
      <c r="C497" s="109"/>
      <c r="D497" s="109"/>
      <c r="E497" s="110"/>
      <c r="F497" s="116"/>
      <c r="L497" s="110"/>
      <c r="M497" s="116"/>
      <c r="S497" s="110"/>
    </row>
    <row r="498" spans="1:19" ht="14.25" customHeight="1" x14ac:dyDescent="0.25">
      <c r="A498" s="109"/>
      <c r="B498" s="109"/>
      <c r="C498" s="109"/>
      <c r="D498" s="109"/>
      <c r="E498" s="110"/>
      <c r="F498" s="116"/>
      <c r="L498" s="110"/>
      <c r="M498" s="116"/>
      <c r="S498" s="110"/>
    </row>
    <row r="499" spans="1:19" ht="14.25" customHeight="1" x14ac:dyDescent="0.25">
      <c r="A499" s="109"/>
      <c r="B499" s="109"/>
      <c r="C499" s="109"/>
      <c r="D499" s="109"/>
      <c r="E499" s="110"/>
      <c r="F499" s="116"/>
      <c r="L499" s="110"/>
      <c r="M499" s="116"/>
      <c r="S499" s="110"/>
    </row>
    <row r="500" spans="1:19" ht="14.25" customHeight="1" x14ac:dyDescent="0.25">
      <c r="A500" s="109"/>
      <c r="B500" s="109"/>
      <c r="C500" s="109"/>
      <c r="D500" s="109"/>
      <c r="E500" s="110"/>
      <c r="F500" s="116"/>
      <c r="L500" s="110"/>
      <c r="M500" s="116"/>
      <c r="S500" s="110"/>
    </row>
    <row r="501" spans="1:19" ht="14.25" customHeight="1" x14ac:dyDescent="0.25">
      <c r="A501" s="109"/>
      <c r="B501" s="109"/>
      <c r="C501" s="109"/>
      <c r="D501" s="109"/>
      <c r="E501" s="110"/>
      <c r="F501" s="116"/>
      <c r="L501" s="110"/>
      <c r="M501" s="116"/>
      <c r="S501" s="110"/>
    </row>
    <row r="502" spans="1:19" ht="14.25" customHeight="1" x14ac:dyDescent="0.25">
      <c r="A502" s="109"/>
      <c r="B502" s="109"/>
      <c r="C502" s="109"/>
      <c r="D502" s="109"/>
      <c r="E502" s="110"/>
      <c r="F502" s="116"/>
      <c r="L502" s="110"/>
      <c r="M502" s="116"/>
      <c r="S502" s="110"/>
    </row>
    <row r="503" spans="1:19" ht="14.25" customHeight="1" x14ac:dyDescent="0.25">
      <c r="A503" s="109"/>
      <c r="B503" s="109"/>
      <c r="C503" s="109"/>
      <c r="D503" s="109"/>
      <c r="E503" s="110"/>
      <c r="F503" s="116"/>
      <c r="L503" s="110"/>
      <c r="M503" s="116"/>
      <c r="S503" s="110"/>
    </row>
    <row r="504" spans="1:19" ht="14.25" customHeight="1" x14ac:dyDescent="0.25">
      <c r="A504" s="109"/>
      <c r="B504" s="109"/>
      <c r="C504" s="109"/>
      <c r="D504" s="109"/>
      <c r="E504" s="110"/>
      <c r="F504" s="116"/>
      <c r="L504" s="110"/>
      <c r="M504" s="116"/>
      <c r="S504" s="110"/>
    </row>
    <row r="505" spans="1:19" ht="14.25" customHeight="1" x14ac:dyDescent="0.25">
      <c r="A505" s="109"/>
      <c r="B505" s="109"/>
      <c r="C505" s="109"/>
      <c r="D505" s="109"/>
      <c r="E505" s="110"/>
      <c r="F505" s="116"/>
      <c r="L505" s="110"/>
      <c r="M505" s="116"/>
      <c r="S505" s="110"/>
    </row>
    <row r="506" spans="1:19" ht="14.25" customHeight="1" x14ac:dyDescent="0.25">
      <c r="A506" s="109"/>
      <c r="B506" s="109"/>
      <c r="C506" s="109"/>
      <c r="D506" s="109"/>
      <c r="E506" s="110"/>
      <c r="F506" s="116"/>
      <c r="L506" s="110"/>
      <c r="M506" s="116"/>
      <c r="S506" s="110"/>
    </row>
    <row r="507" spans="1:19" ht="14.25" customHeight="1" x14ac:dyDescent="0.25">
      <c r="A507" s="109"/>
      <c r="B507" s="109"/>
      <c r="C507" s="109"/>
      <c r="D507" s="109"/>
      <c r="E507" s="110"/>
      <c r="F507" s="116"/>
      <c r="L507" s="110"/>
      <c r="M507" s="116"/>
      <c r="S507" s="110"/>
    </row>
    <row r="508" spans="1:19" ht="14.25" customHeight="1" x14ac:dyDescent="0.25">
      <c r="A508" s="109"/>
      <c r="B508" s="109"/>
      <c r="C508" s="109"/>
      <c r="D508" s="109"/>
      <c r="E508" s="110"/>
      <c r="F508" s="116"/>
      <c r="L508" s="110"/>
      <c r="M508" s="116"/>
      <c r="S508" s="110"/>
    </row>
    <row r="509" spans="1:19" ht="14.25" customHeight="1" x14ac:dyDescent="0.25">
      <c r="A509" s="109"/>
      <c r="B509" s="109"/>
      <c r="C509" s="109"/>
      <c r="D509" s="109"/>
      <c r="E509" s="110"/>
      <c r="F509" s="116"/>
      <c r="L509" s="110"/>
      <c r="M509" s="116"/>
      <c r="S509" s="110"/>
    </row>
    <row r="510" spans="1:19" ht="14.25" customHeight="1" x14ac:dyDescent="0.25">
      <c r="A510" s="109"/>
      <c r="B510" s="109"/>
      <c r="C510" s="109"/>
      <c r="D510" s="109"/>
      <c r="E510" s="110"/>
      <c r="F510" s="116"/>
      <c r="L510" s="110"/>
      <c r="M510" s="116"/>
      <c r="S510" s="110"/>
    </row>
    <row r="511" spans="1:19" ht="14.25" customHeight="1" x14ac:dyDescent="0.25">
      <c r="A511" s="109"/>
      <c r="B511" s="109"/>
      <c r="C511" s="109"/>
      <c r="D511" s="109"/>
      <c r="E511" s="110"/>
      <c r="F511" s="116"/>
      <c r="L511" s="110"/>
      <c r="M511" s="116"/>
      <c r="S511" s="110"/>
    </row>
    <row r="512" spans="1:19" ht="14.25" customHeight="1" x14ac:dyDescent="0.25">
      <c r="A512" s="109"/>
      <c r="B512" s="109"/>
      <c r="C512" s="109"/>
      <c r="D512" s="109"/>
      <c r="E512" s="110"/>
      <c r="F512" s="116"/>
      <c r="L512" s="110"/>
      <c r="M512" s="116"/>
      <c r="S512" s="110"/>
    </row>
    <row r="513" spans="1:19" ht="14.25" customHeight="1" x14ac:dyDescent="0.25">
      <c r="A513" s="109"/>
      <c r="B513" s="109"/>
      <c r="C513" s="109"/>
      <c r="D513" s="109"/>
      <c r="E513" s="110"/>
      <c r="F513" s="116"/>
      <c r="L513" s="110"/>
      <c r="M513" s="116"/>
      <c r="S513" s="110"/>
    </row>
    <row r="514" spans="1:19" ht="14.25" customHeight="1" x14ac:dyDescent="0.25">
      <c r="A514" s="109"/>
      <c r="B514" s="109"/>
      <c r="C514" s="109"/>
      <c r="D514" s="109"/>
      <c r="E514" s="110"/>
      <c r="F514" s="116"/>
      <c r="L514" s="110"/>
      <c r="M514" s="116"/>
      <c r="S514" s="110"/>
    </row>
    <row r="515" spans="1:19" ht="14.25" customHeight="1" x14ac:dyDescent="0.25">
      <c r="A515" s="109"/>
      <c r="B515" s="109"/>
      <c r="C515" s="109"/>
      <c r="D515" s="109"/>
      <c r="E515" s="110"/>
      <c r="F515" s="116"/>
      <c r="L515" s="110"/>
      <c r="M515" s="116"/>
      <c r="S515" s="110"/>
    </row>
    <row r="516" spans="1:19" ht="14.25" customHeight="1" x14ac:dyDescent="0.25">
      <c r="A516" s="109"/>
      <c r="B516" s="109"/>
      <c r="C516" s="109"/>
      <c r="D516" s="109"/>
      <c r="E516" s="110"/>
      <c r="F516" s="116"/>
      <c r="L516" s="110"/>
      <c r="M516" s="116"/>
      <c r="S516" s="110"/>
    </row>
    <row r="517" spans="1:19" ht="14.25" customHeight="1" x14ac:dyDescent="0.25">
      <c r="A517" s="109"/>
      <c r="B517" s="109"/>
      <c r="C517" s="109"/>
      <c r="D517" s="109"/>
      <c r="E517" s="110"/>
      <c r="F517" s="116"/>
      <c r="L517" s="110"/>
      <c r="M517" s="116"/>
      <c r="S517" s="110"/>
    </row>
    <row r="518" spans="1:19" ht="14.25" customHeight="1" x14ac:dyDescent="0.25">
      <c r="A518" s="109"/>
      <c r="B518" s="109"/>
      <c r="C518" s="109"/>
      <c r="D518" s="109"/>
      <c r="E518" s="110"/>
      <c r="F518" s="116"/>
      <c r="L518" s="110"/>
      <c r="M518" s="116"/>
      <c r="S518" s="110"/>
    </row>
    <row r="519" spans="1:19" ht="14.25" customHeight="1" x14ac:dyDescent="0.25">
      <c r="A519" s="109"/>
      <c r="B519" s="109"/>
      <c r="C519" s="109"/>
      <c r="D519" s="109"/>
      <c r="E519" s="110"/>
      <c r="F519" s="116"/>
      <c r="L519" s="110"/>
      <c r="M519" s="116"/>
      <c r="S519" s="110"/>
    </row>
    <row r="520" spans="1:19" ht="14.25" customHeight="1" x14ac:dyDescent="0.25">
      <c r="A520" s="109"/>
      <c r="B520" s="109"/>
      <c r="C520" s="109"/>
      <c r="D520" s="109"/>
      <c r="E520" s="110"/>
      <c r="F520" s="116"/>
      <c r="L520" s="110"/>
      <c r="M520" s="116"/>
      <c r="S520" s="110"/>
    </row>
    <row r="521" spans="1:19" ht="14.25" customHeight="1" x14ac:dyDescent="0.25">
      <c r="A521" s="109"/>
      <c r="B521" s="109"/>
      <c r="C521" s="109"/>
      <c r="D521" s="109"/>
      <c r="E521" s="110"/>
      <c r="F521" s="116"/>
      <c r="L521" s="110"/>
      <c r="M521" s="116"/>
      <c r="S521" s="110"/>
    </row>
    <row r="522" spans="1:19" ht="14.25" customHeight="1" x14ac:dyDescent="0.25">
      <c r="A522" s="109"/>
      <c r="B522" s="109"/>
      <c r="C522" s="109"/>
      <c r="D522" s="109"/>
      <c r="E522" s="110"/>
      <c r="F522" s="116"/>
      <c r="L522" s="110"/>
      <c r="M522" s="116"/>
      <c r="S522" s="110"/>
    </row>
    <row r="523" spans="1:19" ht="14.25" customHeight="1" x14ac:dyDescent="0.25">
      <c r="A523" s="109"/>
      <c r="B523" s="109"/>
      <c r="C523" s="109"/>
      <c r="D523" s="109"/>
      <c r="E523" s="110"/>
      <c r="F523" s="116"/>
      <c r="L523" s="110"/>
      <c r="M523" s="116"/>
      <c r="S523" s="110"/>
    </row>
    <row r="524" spans="1:19" ht="14.25" customHeight="1" x14ac:dyDescent="0.25">
      <c r="A524" s="109"/>
      <c r="B524" s="109"/>
      <c r="C524" s="109"/>
      <c r="D524" s="109"/>
      <c r="E524" s="110"/>
      <c r="F524" s="116"/>
      <c r="L524" s="110"/>
      <c r="M524" s="116"/>
      <c r="S524" s="110"/>
    </row>
    <row r="525" spans="1:19" ht="14.25" customHeight="1" x14ac:dyDescent="0.25">
      <c r="A525" s="109"/>
      <c r="B525" s="109"/>
      <c r="C525" s="109"/>
      <c r="D525" s="109"/>
      <c r="E525" s="110"/>
      <c r="F525" s="116"/>
      <c r="L525" s="110"/>
      <c r="M525" s="116"/>
      <c r="S525" s="110"/>
    </row>
    <row r="526" spans="1:19" ht="14.25" customHeight="1" x14ac:dyDescent="0.25">
      <c r="A526" s="109"/>
      <c r="B526" s="109"/>
      <c r="C526" s="109"/>
      <c r="D526" s="109"/>
      <c r="E526" s="110"/>
      <c r="F526" s="116"/>
      <c r="L526" s="110"/>
      <c r="M526" s="116"/>
      <c r="S526" s="110"/>
    </row>
    <row r="527" spans="1:19" ht="14.25" customHeight="1" x14ac:dyDescent="0.25">
      <c r="A527" s="109"/>
      <c r="B527" s="109"/>
      <c r="C527" s="109"/>
      <c r="D527" s="109"/>
      <c r="E527" s="110"/>
      <c r="F527" s="116"/>
      <c r="L527" s="110"/>
      <c r="M527" s="116"/>
      <c r="S527" s="110"/>
    </row>
    <row r="528" spans="1:19" ht="14.25" customHeight="1" x14ac:dyDescent="0.25">
      <c r="A528" s="109"/>
      <c r="B528" s="109"/>
      <c r="C528" s="109"/>
      <c r="D528" s="109"/>
      <c r="E528" s="110"/>
      <c r="F528" s="116"/>
      <c r="L528" s="110"/>
      <c r="M528" s="116"/>
      <c r="S528" s="110"/>
    </row>
    <row r="529" spans="1:19" ht="14.25" customHeight="1" x14ac:dyDescent="0.25">
      <c r="A529" s="109"/>
      <c r="B529" s="109"/>
      <c r="C529" s="109"/>
      <c r="D529" s="109"/>
      <c r="E529" s="110"/>
      <c r="F529" s="116"/>
      <c r="L529" s="110"/>
      <c r="M529" s="116"/>
      <c r="S529" s="110"/>
    </row>
    <row r="530" spans="1:19" ht="14.25" customHeight="1" x14ac:dyDescent="0.25">
      <c r="A530" s="109"/>
      <c r="B530" s="109"/>
      <c r="C530" s="109"/>
      <c r="D530" s="109"/>
      <c r="E530" s="110"/>
      <c r="F530" s="116"/>
      <c r="L530" s="110"/>
      <c r="M530" s="116"/>
      <c r="S530" s="110"/>
    </row>
    <row r="531" spans="1:19" ht="14.25" customHeight="1" x14ac:dyDescent="0.25">
      <c r="A531" s="109"/>
      <c r="B531" s="109"/>
      <c r="C531" s="109"/>
      <c r="D531" s="109"/>
      <c r="E531" s="110"/>
      <c r="F531" s="116"/>
      <c r="L531" s="110"/>
      <c r="M531" s="116"/>
      <c r="S531" s="110"/>
    </row>
    <row r="532" spans="1:19" ht="14.25" customHeight="1" x14ac:dyDescent="0.25">
      <c r="A532" s="109"/>
      <c r="B532" s="109"/>
      <c r="C532" s="109"/>
      <c r="D532" s="109"/>
      <c r="E532" s="110"/>
      <c r="F532" s="116"/>
      <c r="L532" s="110"/>
      <c r="M532" s="116"/>
      <c r="S532" s="110"/>
    </row>
    <row r="533" spans="1:19" ht="14.25" customHeight="1" x14ac:dyDescent="0.25">
      <c r="A533" s="109"/>
      <c r="B533" s="109"/>
      <c r="C533" s="109"/>
      <c r="D533" s="109"/>
      <c r="E533" s="110"/>
      <c r="F533" s="116"/>
      <c r="L533" s="110"/>
      <c r="M533" s="116"/>
      <c r="S533" s="110"/>
    </row>
    <row r="534" spans="1:19" ht="14.25" customHeight="1" x14ac:dyDescent="0.25">
      <c r="A534" s="109"/>
      <c r="B534" s="109"/>
      <c r="C534" s="109"/>
      <c r="D534" s="109"/>
      <c r="E534" s="110"/>
      <c r="F534" s="116"/>
      <c r="L534" s="110"/>
      <c r="M534" s="116"/>
      <c r="S534" s="110"/>
    </row>
    <row r="535" spans="1:19" ht="14.25" customHeight="1" x14ac:dyDescent="0.25">
      <c r="A535" s="109"/>
      <c r="B535" s="109"/>
      <c r="C535" s="109"/>
      <c r="D535" s="109"/>
      <c r="E535" s="110"/>
      <c r="F535" s="116"/>
      <c r="L535" s="110"/>
      <c r="M535" s="116"/>
      <c r="S535" s="110"/>
    </row>
    <row r="536" spans="1:19" ht="14.25" customHeight="1" x14ac:dyDescent="0.25">
      <c r="A536" s="109"/>
      <c r="B536" s="109"/>
      <c r="C536" s="109"/>
      <c r="D536" s="109"/>
      <c r="E536" s="110"/>
      <c r="F536" s="116"/>
      <c r="L536" s="110"/>
      <c r="M536" s="116"/>
      <c r="S536" s="110"/>
    </row>
    <row r="537" spans="1:19" ht="14.25" customHeight="1" x14ac:dyDescent="0.25">
      <c r="A537" s="109"/>
      <c r="B537" s="109"/>
      <c r="C537" s="109"/>
      <c r="D537" s="109"/>
      <c r="E537" s="110"/>
      <c r="F537" s="116"/>
      <c r="L537" s="110"/>
      <c r="M537" s="116"/>
      <c r="S537" s="110"/>
    </row>
    <row r="538" spans="1:19" ht="14.25" customHeight="1" x14ac:dyDescent="0.25">
      <c r="A538" s="109"/>
      <c r="B538" s="109"/>
      <c r="C538" s="109"/>
      <c r="D538" s="109"/>
      <c r="E538" s="110"/>
      <c r="F538" s="116"/>
      <c r="L538" s="110"/>
      <c r="M538" s="116"/>
      <c r="S538" s="110"/>
    </row>
    <row r="539" spans="1:19" ht="14.25" customHeight="1" x14ac:dyDescent="0.25">
      <c r="A539" s="109"/>
      <c r="B539" s="109"/>
      <c r="C539" s="109"/>
      <c r="D539" s="109"/>
      <c r="E539" s="110"/>
      <c r="F539" s="116"/>
      <c r="L539" s="110"/>
      <c r="M539" s="116"/>
      <c r="S539" s="110"/>
    </row>
    <row r="540" spans="1:19" ht="14.25" customHeight="1" x14ac:dyDescent="0.25">
      <c r="A540" s="109"/>
      <c r="B540" s="109"/>
      <c r="C540" s="109"/>
      <c r="D540" s="109"/>
      <c r="E540" s="110"/>
      <c r="F540" s="116"/>
      <c r="L540" s="110"/>
      <c r="M540" s="116"/>
      <c r="S540" s="110"/>
    </row>
    <row r="541" spans="1:19" ht="14.25" customHeight="1" x14ac:dyDescent="0.25">
      <c r="A541" s="109"/>
      <c r="B541" s="109"/>
      <c r="C541" s="109"/>
      <c r="D541" s="109"/>
      <c r="E541" s="110"/>
      <c r="F541" s="116"/>
      <c r="L541" s="110"/>
      <c r="M541" s="116"/>
      <c r="S541" s="110"/>
    </row>
    <row r="542" spans="1:19" ht="14.25" customHeight="1" x14ac:dyDescent="0.25">
      <c r="A542" s="109"/>
      <c r="B542" s="109"/>
      <c r="C542" s="109"/>
      <c r="D542" s="109"/>
      <c r="E542" s="110"/>
      <c r="F542" s="116"/>
      <c r="L542" s="110"/>
      <c r="M542" s="116"/>
      <c r="S542" s="110"/>
    </row>
    <row r="543" spans="1:19" ht="14.25" customHeight="1" x14ac:dyDescent="0.25">
      <c r="A543" s="109"/>
      <c r="B543" s="109"/>
      <c r="C543" s="109"/>
      <c r="D543" s="109"/>
      <c r="E543" s="110"/>
      <c r="F543" s="116"/>
      <c r="L543" s="110"/>
      <c r="M543" s="116"/>
      <c r="S543" s="110"/>
    </row>
    <row r="544" spans="1:19" ht="14.25" customHeight="1" x14ac:dyDescent="0.25">
      <c r="A544" s="109"/>
      <c r="B544" s="109"/>
      <c r="C544" s="109"/>
      <c r="D544" s="109"/>
      <c r="E544" s="110"/>
      <c r="F544" s="116"/>
      <c r="L544" s="110"/>
      <c r="M544" s="116"/>
      <c r="S544" s="110"/>
    </row>
    <row r="545" spans="1:19" ht="14.25" customHeight="1" x14ac:dyDescent="0.25">
      <c r="A545" s="109"/>
      <c r="B545" s="109"/>
      <c r="C545" s="109"/>
      <c r="D545" s="109"/>
      <c r="E545" s="110"/>
      <c r="F545" s="116"/>
      <c r="L545" s="110"/>
      <c r="M545" s="116"/>
      <c r="S545" s="110"/>
    </row>
    <row r="546" spans="1:19" ht="14.25" customHeight="1" x14ac:dyDescent="0.25">
      <c r="A546" s="109"/>
      <c r="B546" s="109"/>
      <c r="C546" s="109"/>
      <c r="D546" s="109"/>
      <c r="E546" s="110"/>
      <c r="F546" s="116"/>
      <c r="L546" s="110"/>
      <c r="M546" s="116"/>
      <c r="S546" s="110"/>
    </row>
    <row r="547" spans="1:19" ht="14.25" customHeight="1" x14ac:dyDescent="0.25">
      <c r="A547" s="109"/>
      <c r="B547" s="109"/>
      <c r="C547" s="109"/>
      <c r="D547" s="109"/>
      <c r="E547" s="110"/>
      <c r="F547" s="116"/>
      <c r="L547" s="110"/>
      <c r="M547" s="116"/>
      <c r="S547" s="110"/>
    </row>
    <row r="548" spans="1:19" ht="14.25" customHeight="1" x14ac:dyDescent="0.25">
      <c r="A548" s="109"/>
      <c r="B548" s="109"/>
      <c r="C548" s="109"/>
      <c r="D548" s="109"/>
      <c r="E548" s="110"/>
      <c r="F548" s="116"/>
      <c r="L548" s="110"/>
      <c r="M548" s="116"/>
      <c r="S548" s="110"/>
    </row>
    <row r="549" spans="1:19" ht="14.25" customHeight="1" x14ac:dyDescent="0.25">
      <c r="A549" s="109"/>
      <c r="B549" s="109"/>
      <c r="C549" s="109"/>
      <c r="D549" s="109"/>
      <c r="E549" s="110"/>
      <c r="F549" s="116"/>
      <c r="L549" s="110"/>
      <c r="M549" s="116"/>
      <c r="S549" s="110"/>
    </row>
    <row r="550" spans="1:19" ht="14.25" customHeight="1" x14ac:dyDescent="0.25">
      <c r="A550" s="109"/>
      <c r="B550" s="109"/>
      <c r="C550" s="109"/>
      <c r="D550" s="109"/>
      <c r="E550" s="110"/>
      <c r="F550" s="116"/>
      <c r="L550" s="110"/>
      <c r="M550" s="116"/>
      <c r="S550" s="110"/>
    </row>
    <row r="551" spans="1:19" ht="14.25" customHeight="1" x14ac:dyDescent="0.25">
      <c r="A551" s="109"/>
      <c r="B551" s="109"/>
      <c r="C551" s="109"/>
      <c r="D551" s="109"/>
      <c r="E551" s="110"/>
      <c r="F551" s="116"/>
      <c r="L551" s="110"/>
      <c r="M551" s="116"/>
      <c r="S551" s="110"/>
    </row>
    <row r="552" spans="1:19" ht="14.25" customHeight="1" x14ac:dyDescent="0.25">
      <c r="A552" s="109"/>
      <c r="B552" s="109"/>
      <c r="C552" s="109"/>
      <c r="D552" s="109"/>
      <c r="E552" s="110"/>
      <c r="F552" s="116"/>
      <c r="L552" s="110"/>
      <c r="M552" s="116"/>
      <c r="S552" s="110"/>
    </row>
    <row r="553" spans="1:19" ht="14.25" customHeight="1" x14ac:dyDescent="0.25">
      <c r="A553" s="109"/>
      <c r="B553" s="109"/>
      <c r="C553" s="109"/>
      <c r="D553" s="109"/>
      <c r="E553" s="110"/>
      <c r="F553" s="116"/>
      <c r="L553" s="110"/>
      <c r="M553" s="116"/>
      <c r="S553" s="110"/>
    </row>
    <row r="554" spans="1:19" ht="14.25" customHeight="1" x14ac:dyDescent="0.25">
      <c r="A554" s="109"/>
      <c r="B554" s="109"/>
      <c r="C554" s="109"/>
      <c r="D554" s="109"/>
      <c r="E554" s="110"/>
      <c r="F554" s="116"/>
      <c r="L554" s="110"/>
      <c r="M554" s="116"/>
      <c r="S554" s="110"/>
    </row>
    <row r="555" spans="1:19" ht="14.25" customHeight="1" x14ac:dyDescent="0.25">
      <c r="A555" s="109"/>
      <c r="B555" s="109"/>
      <c r="C555" s="109"/>
      <c r="D555" s="109"/>
      <c r="E555" s="110"/>
      <c r="F555" s="116"/>
      <c r="L555" s="110"/>
      <c r="M555" s="116"/>
      <c r="S555" s="110"/>
    </row>
    <row r="556" spans="1:19" ht="14.25" customHeight="1" x14ac:dyDescent="0.25">
      <c r="A556" s="109"/>
      <c r="B556" s="109"/>
      <c r="C556" s="109"/>
      <c r="D556" s="109"/>
      <c r="E556" s="110"/>
      <c r="F556" s="116"/>
      <c r="L556" s="110"/>
      <c r="M556" s="116"/>
      <c r="S556" s="110"/>
    </row>
    <row r="557" spans="1:19" ht="14.25" customHeight="1" x14ac:dyDescent="0.25">
      <c r="A557" s="109"/>
      <c r="B557" s="109"/>
      <c r="C557" s="109"/>
      <c r="D557" s="109"/>
      <c r="E557" s="110"/>
      <c r="F557" s="116"/>
      <c r="L557" s="110"/>
      <c r="M557" s="116"/>
      <c r="S557" s="110"/>
    </row>
    <row r="558" spans="1:19" ht="14.25" customHeight="1" x14ac:dyDescent="0.25">
      <c r="A558" s="109"/>
      <c r="B558" s="109"/>
      <c r="C558" s="109"/>
      <c r="D558" s="109"/>
      <c r="E558" s="110"/>
      <c r="F558" s="116"/>
      <c r="L558" s="110"/>
      <c r="M558" s="116"/>
      <c r="S558" s="110"/>
    </row>
    <row r="559" spans="1:19" ht="14.25" customHeight="1" x14ac:dyDescent="0.25">
      <c r="A559" s="109"/>
      <c r="B559" s="109"/>
      <c r="C559" s="109"/>
      <c r="D559" s="109"/>
      <c r="E559" s="110"/>
      <c r="F559" s="116"/>
      <c r="L559" s="110"/>
      <c r="M559" s="116"/>
      <c r="S559" s="110"/>
    </row>
    <row r="560" spans="1:19" ht="14.25" customHeight="1" x14ac:dyDescent="0.25">
      <c r="A560" s="109"/>
      <c r="B560" s="109"/>
      <c r="C560" s="109"/>
      <c r="D560" s="109"/>
      <c r="E560" s="110"/>
      <c r="F560" s="116"/>
      <c r="L560" s="110"/>
      <c r="M560" s="116"/>
      <c r="S560" s="110"/>
    </row>
    <row r="561" spans="1:19" ht="14.25" customHeight="1" x14ac:dyDescent="0.25">
      <c r="A561" s="109"/>
      <c r="B561" s="109"/>
      <c r="C561" s="109"/>
      <c r="D561" s="109"/>
      <c r="E561" s="110"/>
      <c r="F561" s="116"/>
      <c r="L561" s="110"/>
      <c r="M561" s="116"/>
      <c r="S561" s="110"/>
    </row>
    <row r="562" spans="1:19" ht="14.25" customHeight="1" x14ac:dyDescent="0.25">
      <c r="A562" s="109"/>
      <c r="B562" s="109"/>
      <c r="C562" s="109"/>
      <c r="D562" s="109"/>
      <c r="E562" s="110"/>
      <c r="F562" s="116"/>
      <c r="L562" s="110"/>
      <c r="M562" s="116"/>
      <c r="S562" s="110"/>
    </row>
    <row r="563" spans="1:19" ht="14.25" customHeight="1" x14ac:dyDescent="0.25">
      <c r="A563" s="109"/>
      <c r="B563" s="109"/>
      <c r="C563" s="109"/>
      <c r="D563" s="109"/>
      <c r="E563" s="110"/>
      <c r="F563" s="116"/>
      <c r="L563" s="110"/>
      <c r="M563" s="116"/>
      <c r="S563" s="110"/>
    </row>
    <row r="564" spans="1:19" ht="14.25" customHeight="1" x14ac:dyDescent="0.25">
      <c r="A564" s="109"/>
      <c r="B564" s="109"/>
      <c r="C564" s="109"/>
      <c r="D564" s="109"/>
      <c r="E564" s="110"/>
      <c r="F564" s="116"/>
      <c r="L564" s="110"/>
      <c r="M564" s="116"/>
      <c r="S564" s="110"/>
    </row>
    <row r="565" spans="1:19" ht="14.25" customHeight="1" x14ac:dyDescent="0.25">
      <c r="A565" s="109"/>
      <c r="B565" s="109"/>
      <c r="C565" s="109"/>
      <c r="D565" s="109"/>
      <c r="E565" s="110"/>
      <c r="F565" s="116"/>
      <c r="L565" s="110"/>
      <c r="M565" s="116"/>
      <c r="S565" s="110"/>
    </row>
    <row r="566" spans="1:19" ht="14.25" customHeight="1" x14ac:dyDescent="0.25">
      <c r="A566" s="109"/>
      <c r="B566" s="109"/>
      <c r="C566" s="109"/>
      <c r="D566" s="109"/>
      <c r="E566" s="110"/>
      <c r="F566" s="116"/>
      <c r="L566" s="110"/>
      <c r="M566" s="116"/>
      <c r="S566" s="110"/>
    </row>
    <row r="567" spans="1:19" ht="14.25" customHeight="1" x14ac:dyDescent="0.25">
      <c r="A567" s="109"/>
      <c r="B567" s="109"/>
      <c r="C567" s="109"/>
      <c r="D567" s="109"/>
      <c r="E567" s="110"/>
      <c r="F567" s="116"/>
      <c r="L567" s="110"/>
      <c r="M567" s="116"/>
      <c r="S567" s="110"/>
    </row>
    <row r="568" spans="1:19" ht="14.25" customHeight="1" x14ac:dyDescent="0.25">
      <c r="A568" s="109"/>
      <c r="B568" s="109"/>
      <c r="C568" s="109"/>
      <c r="D568" s="109"/>
      <c r="E568" s="110"/>
      <c r="F568" s="116"/>
      <c r="L568" s="110"/>
      <c r="M568" s="116"/>
      <c r="S568" s="110"/>
    </row>
    <row r="569" spans="1:19" ht="14.25" customHeight="1" x14ac:dyDescent="0.25">
      <c r="A569" s="109"/>
      <c r="B569" s="109"/>
      <c r="C569" s="109"/>
      <c r="D569" s="109"/>
      <c r="E569" s="110"/>
      <c r="F569" s="116"/>
      <c r="L569" s="110"/>
      <c r="M569" s="116"/>
      <c r="S569" s="110"/>
    </row>
    <row r="570" spans="1:19" ht="14.25" customHeight="1" x14ac:dyDescent="0.25">
      <c r="A570" s="109"/>
      <c r="B570" s="109"/>
      <c r="C570" s="109"/>
      <c r="D570" s="109"/>
      <c r="E570" s="110"/>
      <c r="F570" s="116"/>
      <c r="L570" s="110"/>
      <c r="M570" s="116"/>
      <c r="S570" s="110"/>
    </row>
    <row r="571" spans="1:19" ht="14.25" customHeight="1" x14ac:dyDescent="0.25">
      <c r="A571" s="109"/>
      <c r="B571" s="109"/>
      <c r="C571" s="109"/>
      <c r="D571" s="109"/>
      <c r="E571" s="110"/>
      <c r="F571" s="116"/>
      <c r="L571" s="110"/>
      <c r="M571" s="116"/>
      <c r="S571" s="110"/>
    </row>
    <row r="572" spans="1:19" ht="14.25" customHeight="1" x14ac:dyDescent="0.25">
      <c r="A572" s="109"/>
      <c r="B572" s="109"/>
      <c r="C572" s="109"/>
      <c r="D572" s="109"/>
      <c r="E572" s="110"/>
      <c r="F572" s="116"/>
      <c r="L572" s="110"/>
      <c r="M572" s="116"/>
      <c r="S572" s="110"/>
    </row>
    <row r="573" spans="1:19" ht="14.25" customHeight="1" x14ac:dyDescent="0.25">
      <c r="A573" s="109"/>
      <c r="B573" s="109"/>
      <c r="C573" s="109"/>
      <c r="D573" s="109"/>
      <c r="E573" s="110"/>
      <c r="F573" s="116"/>
      <c r="L573" s="110"/>
      <c r="M573" s="116"/>
      <c r="S573" s="110"/>
    </row>
    <row r="574" spans="1:19" ht="14.25" customHeight="1" x14ac:dyDescent="0.25">
      <c r="A574" s="109"/>
      <c r="B574" s="109"/>
      <c r="C574" s="109"/>
      <c r="D574" s="109"/>
      <c r="E574" s="110"/>
      <c r="F574" s="116"/>
      <c r="L574" s="110"/>
      <c r="M574" s="116"/>
      <c r="S574" s="110"/>
    </row>
    <row r="575" spans="1:19" ht="14.25" customHeight="1" x14ac:dyDescent="0.25">
      <c r="A575" s="109"/>
      <c r="B575" s="109"/>
      <c r="C575" s="109"/>
      <c r="D575" s="109"/>
      <c r="E575" s="110"/>
      <c r="F575" s="116"/>
      <c r="L575" s="110"/>
      <c r="M575" s="116"/>
      <c r="S575" s="110"/>
    </row>
    <row r="576" spans="1:19" ht="14.25" customHeight="1" x14ac:dyDescent="0.25">
      <c r="A576" s="109"/>
      <c r="B576" s="109"/>
      <c r="C576" s="109"/>
      <c r="D576" s="109"/>
      <c r="E576" s="110"/>
      <c r="F576" s="116"/>
      <c r="L576" s="110"/>
      <c r="M576" s="116"/>
      <c r="S576" s="110"/>
    </row>
    <row r="577" spans="1:19" ht="14.25" customHeight="1" x14ac:dyDescent="0.25">
      <c r="A577" s="109"/>
      <c r="B577" s="109"/>
      <c r="C577" s="109"/>
      <c r="D577" s="109"/>
      <c r="E577" s="110"/>
      <c r="F577" s="116"/>
      <c r="L577" s="110"/>
      <c r="M577" s="116"/>
      <c r="S577" s="110"/>
    </row>
    <row r="578" spans="1:19" ht="14.25" customHeight="1" x14ac:dyDescent="0.25">
      <c r="A578" s="109"/>
      <c r="B578" s="109"/>
      <c r="C578" s="109"/>
      <c r="D578" s="109"/>
      <c r="E578" s="110"/>
      <c r="F578" s="116"/>
      <c r="L578" s="110"/>
      <c r="M578" s="116"/>
      <c r="S578" s="110"/>
    </row>
    <row r="579" spans="1:19" ht="14.25" customHeight="1" x14ac:dyDescent="0.25">
      <c r="A579" s="109"/>
      <c r="B579" s="109"/>
      <c r="C579" s="109"/>
      <c r="D579" s="109"/>
      <c r="E579" s="110"/>
      <c r="F579" s="116"/>
      <c r="L579" s="110"/>
      <c r="M579" s="116"/>
      <c r="S579" s="110"/>
    </row>
    <row r="580" spans="1:19" ht="14.25" customHeight="1" x14ac:dyDescent="0.25">
      <c r="A580" s="109"/>
      <c r="B580" s="109"/>
      <c r="C580" s="109"/>
      <c r="D580" s="109"/>
      <c r="E580" s="110"/>
      <c r="F580" s="116"/>
      <c r="L580" s="110"/>
      <c r="M580" s="116"/>
      <c r="S580" s="110"/>
    </row>
    <row r="581" spans="1:19" ht="14.25" customHeight="1" x14ac:dyDescent="0.25">
      <c r="A581" s="109"/>
      <c r="B581" s="109"/>
      <c r="C581" s="109"/>
      <c r="D581" s="109"/>
      <c r="E581" s="110"/>
      <c r="F581" s="116"/>
      <c r="L581" s="110"/>
      <c r="M581" s="116"/>
      <c r="S581" s="110"/>
    </row>
    <row r="582" spans="1:19" ht="14.25" customHeight="1" x14ac:dyDescent="0.25">
      <c r="A582" s="109"/>
      <c r="B582" s="109"/>
      <c r="C582" s="109"/>
      <c r="D582" s="109"/>
      <c r="E582" s="110"/>
      <c r="F582" s="116"/>
      <c r="L582" s="110"/>
      <c r="M582" s="116"/>
      <c r="S582" s="110"/>
    </row>
    <row r="583" spans="1:19" ht="14.25" customHeight="1" x14ac:dyDescent="0.25">
      <c r="A583" s="109"/>
      <c r="B583" s="109"/>
      <c r="C583" s="109"/>
      <c r="D583" s="109"/>
      <c r="E583" s="110"/>
      <c r="F583" s="116"/>
      <c r="L583" s="110"/>
      <c r="M583" s="116"/>
      <c r="S583" s="110"/>
    </row>
    <row r="584" spans="1:19" ht="14.25" customHeight="1" x14ac:dyDescent="0.25">
      <c r="A584" s="109"/>
      <c r="B584" s="109"/>
      <c r="C584" s="109"/>
      <c r="D584" s="109"/>
      <c r="E584" s="110"/>
      <c r="F584" s="116"/>
      <c r="L584" s="110"/>
      <c r="M584" s="116"/>
      <c r="S584" s="110"/>
    </row>
    <row r="585" spans="1:19" ht="14.25" customHeight="1" x14ac:dyDescent="0.25">
      <c r="A585" s="109"/>
      <c r="B585" s="109"/>
      <c r="C585" s="109"/>
      <c r="D585" s="109"/>
      <c r="E585" s="110"/>
      <c r="F585" s="116"/>
      <c r="L585" s="110"/>
      <c r="M585" s="116"/>
      <c r="S585" s="110"/>
    </row>
    <row r="586" spans="1:19" ht="14.25" customHeight="1" x14ac:dyDescent="0.25">
      <c r="A586" s="109"/>
      <c r="B586" s="109"/>
      <c r="C586" s="109"/>
      <c r="D586" s="109"/>
      <c r="E586" s="110"/>
      <c r="F586" s="116"/>
      <c r="L586" s="110"/>
      <c r="M586" s="116"/>
      <c r="S586" s="110"/>
    </row>
    <row r="587" spans="1:19" ht="14.25" customHeight="1" x14ac:dyDescent="0.25">
      <c r="A587" s="109"/>
      <c r="B587" s="109"/>
      <c r="C587" s="109"/>
      <c r="D587" s="109"/>
      <c r="E587" s="110"/>
      <c r="F587" s="116"/>
      <c r="L587" s="110"/>
      <c r="M587" s="116"/>
      <c r="S587" s="110"/>
    </row>
    <row r="588" spans="1:19" ht="14.25" customHeight="1" x14ac:dyDescent="0.25">
      <c r="A588" s="109"/>
      <c r="B588" s="109"/>
      <c r="C588" s="109"/>
      <c r="D588" s="109"/>
      <c r="E588" s="110"/>
      <c r="F588" s="116"/>
      <c r="L588" s="110"/>
      <c r="M588" s="116"/>
      <c r="S588" s="110"/>
    </row>
    <row r="589" spans="1:19" ht="14.25" customHeight="1" x14ac:dyDescent="0.25">
      <c r="A589" s="109"/>
      <c r="B589" s="109"/>
      <c r="C589" s="109"/>
      <c r="D589" s="109"/>
      <c r="E589" s="110"/>
      <c r="F589" s="116"/>
      <c r="L589" s="110"/>
      <c r="M589" s="116"/>
      <c r="S589" s="110"/>
    </row>
    <row r="590" spans="1:19" ht="14.25" customHeight="1" x14ac:dyDescent="0.25">
      <c r="A590" s="109"/>
      <c r="B590" s="109"/>
      <c r="C590" s="109"/>
      <c r="D590" s="109"/>
      <c r="E590" s="110"/>
      <c r="F590" s="116"/>
      <c r="L590" s="110"/>
      <c r="M590" s="116"/>
      <c r="S590" s="110"/>
    </row>
    <row r="591" spans="1:19" ht="14.25" customHeight="1" x14ac:dyDescent="0.25">
      <c r="A591" s="109"/>
      <c r="B591" s="109"/>
      <c r="C591" s="109"/>
      <c r="D591" s="109"/>
      <c r="E591" s="110"/>
      <c r="F591" s="116"/>
      <c r="L591" s="110"/>
      <c r="M591" s="116"/>
      <c r="S591" s="110"/>
    </row>
    <row r="592" spans="1:19" ht="14.25" customHeight="1" x14ac:dyDescent="0.25">
      <c r="A592" s="109"/>
      <c r="B592" s="109"/>
      <c r="C592" s="109"/>
      <c r="D592" s="109"/>
      <c r="E592" s="110"/>
      <c r="F592" s="116"/>
      <c r="L592" s="110"/>
      <c r="M592" s="116"/>
      <c r="S592" s="110"/>
    </row>
    <row r="593" spans="1:19" ht="14.25" customHeight="1" x14ac:dyDescent="0.25">
      <c r="A593" s="109"/>
      <c r="B593" s="109"/>
      <c r="C593" s="109"/>
      <c r="D593" s="109"/>
      <c r="E593" s="110"/>
      <c r="F593" s="116"/>
      <c r="L593" s="110"/>
      <c r="M593" s="116"/>
      <c r="S593" s="110"/>
    </row>
    <row r="594" spans="1:19" ht="14.25" customHeight="1" x14ac:dyDescent="0.25">
      <c r="A594" s="109"/>
      <c r="B594" s="109"/>
      <c r="C594" s="109"/>
      <c r="D594" s="109"/>
      <c r="E594" s="110"/>
      <c r="F594" s="116"/>
      <c r="L594" s="110"/>
      <c r="M594" s="116"/>
      <c r="S594" s="110"/>
    </row>
    <row r="595" spans="1:19" ht="14.25" customHeight="1" x14ac:dyDescent="0.25">
      <c r="A595" s="109"/>
      <c r="B595" s="109"/>
      <c r="C595" s="109"/>
      <c r="D595" s="109"/>
      <c r="E595" s="110"/>
      <c r="F595" s="116"/>
      <c r="L595" s="110"/>
      <c r="M595" s="116"/>
      <c r="S595" s="110"/>
    </row>
    <row r="596" spans="1:19" ht="14.25" customHeight="1" x14ac:dyDescent="0.25">
      <c r="A596" s="109"/>
      <c r="B596" s="109"/>
      <c r="C596" s="109"/>
      <c r="D596" s="109"/>
      <c r="E596" s="110"/>
      <c r="F596" s="116"/>
      <c r="L596" s="110"/>
      <c r="M596" s="116"/>
      <c r="S596" s="110"/>
    </row>
    <row r="597" spans="1:19" ht="14.25" customHeight="1" x14ac:dyDescent="0.25">
      <c r="A597" s="109"/>
      <c r="B597" s="109"/>
      <c r="C597" s="109"/>
      <c r="D597" s="109"/>
      <c r="E597" s="110"/>
      <c r="F597" s="116"/>
      <c r="L597" s="110"/>
      <c r="M597" s="116"/>
      <c r="S597" s="110"/>
    </row>
    <row r="598" spans="1:19" ht="14.25" customHeight="1" x14ac:dyDescent="0.25">
      <c r="A598" s="109"/>
      <c r="B598" s="109"/>
      <c r="C598" s="109"/>
      <c r="D598" s="109"/>
      <c r="E598" s="110"/>
      <c r="F598" s="116"/>
      <c r="L598" s="110"/>
      <c r="M598" s="116"/>
      <c r="S598" s="110"/>
    </row>
    <row r="599" spans="1:19" ht="14.25" customHeight="1" x14ac:dyDescent="0.25">
      <c r="A599" s="109"/>
      <c r="B599" s="109"/>
      <c r="C599" s="109"/>
      <c r="D599" s="109"/>
      <c r="E599" s="110"/>
      <c r="F599" s="116"/>
      <c r="L599" s="110"/>
      <c r="M599" s="116"/>
      <c r="S599" s="110"/>
    </row>
    <row r="600" spans="1:19" ht="14.25" customHeight="1" x14ac:dyDescent="0.25">
      <c r="A600" s="109"/>
      <c r="B600" s="109"/>
      <c r="C600" s="109"/>
      <c r="D600" s="109"/>
      <c r="E600" s="110"/>
      <c r="F600" s="116"/>
      <c r="L600" s="110"/>
      <c r="M600" s="116"/>
      <c r="S600" s="110"/>
    </row>
    <row r="601" spans="1:19" ht="14.25" customHeight="1" x14ac:dyDescent="0.25">
      <c r="A601" s="109"/>
      <c r="B601" s="109"/>
      <c r="C601" s="109"/>
      <c r="D601" s="109"/>
      <c r="E601" s="110"/>
      <c r="F601" s="116"/>
      <c r="L601" s="110"/>
      <c r="M601" s="116"/>
      <c r="S601" s="110"/>
    </row>
    <row r="602" spans="1:19" ht="14.25" customHeight="1" x14ac:dyDescent="0.25">
      <c r="A602" s="109"/>
      <c r="B602" s="109"/>
      <c r="C602" s="109"/>
      <c r="D602" s="109"/>
      <c r="E602" s="110"/>
      <c r="F602" s="116"/>
      <c r="L602" s="110"/>
      <c r="M602" s="116"/>
      <c r="S602" s="110"/>
    </row>
    <row r="603" spans="1:19" ht="14.25" customHeight="1" x14ac:dyDescent="0.25">
      <c r="A603" s="109"/>
      <c r="B603" s="109"/>
      <c r="C603" s="109"/>
      <c r="D603" s="109"/>
      <c r="E603" s="110"/>
      <c r="F603" s="116"/>
      <c r="L603" s="110"/>
      <c r="M603" s="116"/>
      <c r="S603" s="110"/>
    </row>
    <row r="604" spans="1:19" ht="14.25" customHeight="1" x14ac:dyDescent="0.25">
      <c r="A604" s="109"/>
      <c r="B604" s="109"/>
      <c r="C604" s="109"/>
      <c r="D604" s="109"/>
      <c r="E604" s="110"/>
      <c r="F604" s="116"/>
      <c r="L604" s="110"/>
      <c r="M604" s="116"/>
      <c r="S604" s="110"/>
    </row>
    <row r="605" spans="1:19" ht="14.25" customHeight="1" x14ac:dyDescent="0.25">
      <c r="A605" s="109"/>
      <c r="B605" s="109"/>
      <c r="C605" s="109"/>
      <c r="D605" s="109"/>
      <c r="E605" s="110"/>
      <c r="F605" s="116"/>
      <c r="L605" s="110"/>
      <c r="M605" s="116"/>
      <c r="S605" s="110"/>
    </row>
    <row r="606" spans="1:19" ht="14.25" customHeight="1" x14ac:dyDescent="0.25">
      <c r="A606" s="109"/>
      <c r="B606" s="109"/>
      <c r="C606" s="109"/>
      <c r="D606" s="109"/>
      <c r="E606" s="110"/>
      <c r="F606" s="116"/>
      <c r="L606" s="110"/>
      <c r="M606" s="116"/>
      <c r="S606" s="110"/>
    </row>
    <row r="607" spans="1:19" ht="14.25" customHeight="1" x14ac:dyDescent="0.25">
      <c r="A607" s="109"/>
      <c r="B607" s="109"/>
      <c r="C607" s="109"/>
      <c r="D607" s="109"/>
      <c r="E607" s="110"/>
      <c r="F607" s="116"/>
      <c r="L607" s="110"/>
      <c r="M607" s="116"/>
      <c r="S607" s="110"/>
    </row>
    <row r="608" spans="1:19" ht="14.25" customHeight="1" x14ac:dyDescent="0.25">
      <c r="A608" s="109"/>
      <c r="B608" s="109"/>
      <c r="C608" s="109"/>
      <c r="D608" s="109"/>
      <c r="E608" s="110"/>
      <c r="F608" s="116"/>
      <c r="L608" s="110"/>
      <c r="M608" s="116"/>
      <c r="S608" s="110"/>
    </row>
    <row r="609" spans="1:19" ht="14.25" customHeight="1" x14ac:dyDescent="0.25">
      <c r="A609" s="109"/>
      <c r="B609" s="109"/>
      <c r="C609" s="109"/>
      <c r="D609" s="109"/>
      <c r="E609" s="110"/>
      <c r="F609" s="116"/>
      <c r="L609" s="110"/>
      <c r="M609" s="116"/>
      <c r="S609" s="110"/>
    </row>
    <row r="610" spans="1:19" ht="14.25" customHeight="1" x14ac:dyDescent="0.25">
      <c r="A610" s="109"/>
      <c r="B610" s="109"/>
      <c r="C610" s="109"/>
      <c r="D610" s="109"/>
      <c r="E610" s="110"/>
      <c r="F610" s="116"/>
      <c r="L610" s="110"/>
      <c r="M610" s="116"/>
      <c r="S610" s="110"/>
    </row>
    <row r="611" spans="1:19" ht="14.25" customHeight="1" x14ac:dyDescent="0.25">
      <c r="A611" s="109"/>
      <c r="B611" s="109"/>
      <c r="C611" s="109"/>
      <c r="D611" s="109"/>
      <c r="E611" s="110"/>
      <c r="F611" s="116"/>
      <c r="L611" s="110"/>
      <c r="M611" s="116"/>
      <c r="S611" s="110"/>
    </row>
    <row r="612" spans="1:19" ht="14.25" customHeight="1" x14ac:dyDescent="0.25">
      <c r="A612" s="109"/>
      <c r="B612" s="109"/>
      <c r="C612" s="109"/>
      <c r="D612" s="109"/>
      <c r="E612" s="110"/>
      <c r="F612" s="116"/>
      <c r="L612" s="110"/>
      <c r="M612" s="116"/>
      <c r="S612" s="110"/>
    </row>
    <row r="613" spans="1:19" ht="14.25" customHeight="1" x14ac:dyDescent="0.25">
      <c r="A613" s="109"/>
      <c r="B613" s="109"/>
      <c r="C613" s="109"/>
      <c r="D613" s="109"/>
      <c r="E613" s="110"/>
      <c r="F613" s="116"/>
      <c r="L613" s="110"/>
      <c r="M613" s="116"/>
      <c r="S613" s="110"/>
    </row>
    <row r="614" spans="1:19" ht="14.25" customHeight="1" x14ac:dyDescent="0.25">
      <c r="A614" s="109"/>
      <c r="B614" s="109"/>
      <c r="C614" s="109"/>
      <c r="D614" s="109"/>
      <c r="E614" s="110"/>
      <c r="F614" s="116"/>
      <c r="L614" s="110"/>
      <c r="M614" s="116"/>
      <c r="S614" s="110"/>
    </row>
    <row r="615" spans="1:19" ht="14.25" customHeight="1" x14ac:dyDescent="0.25">
      <c r="A615" s="109"/>
      <c r="B615" s="109"/>
      <c r="C615" s="109"/>
      <c r="D615" s="109"/>
      <c r="E615" s="110"/>
      <c r="F615" s="116"/>
      <c r="L615" s="110"/>
      <c r="M615" s="116"/>
      <c r="S615" s="110"/>
    </row>
    <row r="616" spans="1:19" ht="14.25" customHeight="1" x14ac:dyDescent="0.25">
      <c r="A616" s="109"/>
      <c r="B616" s="109"/>
      <c r="C616" s="109"/>
      <c r="D616" s="109"/>
      <c r="E616" s="110"/>
      <c r="F616" s="116"/>
      <c r="L616" s="110"/>
      <c r="M616" s="116"/>
      <c r="S616" s="110"/>
    </row>
    <row r="617" spans="1:19" ht="14.25" customHeight="1" x14ac:dyDescent="0.25">
      <c r="A617" s="109"/>
      <c r="B617" s="109"/>
      <c r="C617" s="109"/>
      <c r="D617" s="109"/>
      <c r="E617" s="110"/>
      <c r="F617" s="116"/>
      <c r="L617" s="110"/>
      <c r="M617" s="116"/>
      <c r="S617" s="110"/>
    </row>
    <row r="618" spans="1:19" ht="14.25" customHeight="1" x14ac:dyDescent="0.25">
      <c r="A618" s="109"/>
      <c r="B618" s="109"/>
      <c r="C618" s="109"/>
      <c r="D618" s="109"/>
      <c r="E618" s="110"/>
      <c r="F618" s="116"/>
      <c r="L618" s="110"/>
      <c r="M618" s="116"/>
      <c r="S618" s="110"/>
    </row>
    <row r="619" spans="1:19" ht="14.25" customHeight="1" x14ac:dyDescent="0.25">
      <c r="A619" s="109"/>
      <c r="B619" s="109"/>
      <c r="C619" s="109"/>
      <c r="D619" s="109"/>
      <c r="E619" s="110"/>
      <c r="F619" s="116"/>
      <c r="L619" s="110"/>
      <c r="M619" s="116"/>
      <c r="S619" s="110"/>
    </row>
    <row r="620" spans="1:19" ht="14.25" customHeight="1" x14ac:dyDescent="0.25">
      <c r="A620" s="109"/>
      <c r="B620" s="109"/>
      <c r="C620" s="109"/>
      <c r="D620" s="109"/>
      <c r="E620" s="110"/>
      <c r="F620" s="116"/>
      <c r="L620" s="110"/>
      <c r="M620" s="116"/>
      <c r="S620" s="110"/>
    </row>
    <row r="621" spans="1:19" ht="14.25" customHeight="1" x14ac:dyDescent="0.25">
      <c r="A621" s="109"/>
      <c r="B621" s="109"/>
      <c r="C621" s="109"/>
      <c r="D621" s="109"/>
      <c r="E621" s="110"/>
      <c r="F621" s="116"/>
      <c r="L621" s="110"/>
      <c r="M621" s="116"/>
      <c r="S621" s="110"/>
    </row>
    <row r="622" spans="1:19" ht="14.25" customHeight="1" x14ac:dyDescent="0.25">
      <c r="A622" s="109"/>
      <c r="B622" s="109"/>
      <c r="C622" s="109"/>
      <c r="D622" s="109"/>
      <c r="E622" s="110"/>
      <c r="F622" s="116"/>
      <c r="L622" s="110"/>
      <c r="M622" s="116"/>
      <c r="S622" s="110"/>
    </row>
    <row r="623" spans="1:19" ht="14.25" customHeight="1" x14ac:dyDescent="0.25">
      <c r="A623" s="109"/>
      <c r="B623" s="109"/>
      <c r="C623" s="109"/>
      <c r="D623" s="109"/>
      <c r="E623" s="110"/>
      <c r="F623" s="116"/>
      <c r="L623" s="110"/>
      <c r="M623" s="116"/>
      <c r="S623" s="110"/>
    </row>
    <row r="624" spans="1:19" ht="14.25" customHeight="1" x14ac:dyDescent="0.25">
      <c r="A624" s="109"/>
      <c r="B624" s="109"/>
      <c r="C624" s="109"/>
      <c r="D624" s="109"/>
      <c r="E624" s="110"/>
      <c r="F624" s="116"/>
      <c r="L624" s="110"/>
      <c r="M624" s="116"/>
      <c r="S624" s="110"/>
    </row>
    <row r="625" spans="1:19" ht="14.25" customHeight="1" x14ac:dyDescent="0.25">
      <c r="A625" s="109"/>
      <c r="B625" s="109"/>
      <c r="C625" s="109"/>
      <c r="D625" s="109"/>
      <c r="E625" s="110"/>
      <c r="F625" s="116"/>
      <c r="L625" s="110"/>
      <c r="M625" s="116"/>
      <c r="S625" s="110"/>
    </row>
    <row r="626" spans="1:19" ht="14.25" customHeight="1" x14ac:dyDescent="0.25">
      <c r="A626" s="109"/>
      <c r="B626" s="109"/>
      <c r="C626" s="109"/>
      <c r="D626" s="109"/>
      <c r="E626" s="110"/>
      <c r="F626" s="116"/>
      <c r="L626" s="110"/>
      <c r="M626" s="116"/>
      <c r="S626" s="110"/>
    </row>
    <row r="627" spans="1:19" ht="14.25" customHeight="1" x14ac:dyDescent="0.25">
      <c r="A627" s="109"/>
      <c r="B627" s="109"/>
      <c r="C627" s="109"/>
      <c r="D627" s="109"/>
      <c r="E627" s="110"/>
      <c r="F627" s="116"/>
      <c r="L627" s="110"/>
      <c r="M627" s="116"/>
      <c r="S627" s="110"/>
    </row>
    <row r="628" spans="1:19" ht="14.25" customHeight="1" x14ac:dyDescent="0.25">
      <c r="A628" s="109"/>
      <c r="B628" s="109"/>
      <c r="C628" s="109"/>
      <c r="D628" s="109"/>
      <c r="E628" s="110"/>
      <c r="F628" s="116"/>
      <c r="L628" s="110"/>
      <c r="M628" s="116"/>
      <c r="S628" s="110"/>
    </row>
    <row r="629" spans="1:19" ht="14.25" customHeight="1" x14ac:dyDescent="0.25">
      <c r="A629" s="109"/>
      <c r="B629" s="109"/>
      <c r="C629" s="109"/>
      <c r="D629" s="109"/>
      <c r="E629" s="110"/>
      <c r="F629" s="116"/>
      <c r="L629" s="110"/>
      <c r="M629" s="116"/>
      <c r="S629" s="110"/>
    </row>
    <row r="630" spans="1:19" ht="14.25" customHeight="1" x14ac:dyDescent="0.25">
      <c r="A630" s="109"/>
      <c r="B630" s="109"/>
      <c r="C630" s="109"/>
      <c r="D630" s="109"/>
      <c r="E630" s="110"/>
      <c r="F630" s="116"/>
      <c r="L630" s="110"/>
      <c r="M630" s="116"/>
      <c r="S630" s="110"/>
    </row>
    <row r="631" spans="1:19" ht="14.25" customHeight="1" x14ac:dyDescent="0.25">
      <c r="A631" s="109"/>
      <c r="B631" s="109"/>
      <c r="C631" s="109"/>
      <c r="D631" s="109"/>
      <c r="E631" s="110"/>
      <c r="F631" s="116"/>
      <c r="L631" s="110"/>
      <c r="M631" s="116"/>
      <c r="S631" s="110"/>
    </row>
    <row r="632" spans="1:19" ht="14.25" customHeight="1" x14ac:dyDescent="0.25">
      <c r="A632" s="109"/>
      <c r="B632" s="109"/>
      <c r="C632" s="109"/>
      <c r="D632" s="109"/>
      <c r="E632" s="110"/>
      <c r="F632" s="116"/>
      <c r="L632" s="110"/>
      <c r="M632" s="116"/>
      <c r="S632" s="110"/>
    </row>
    <row r="633" spans="1:19" ht="14.25" customHeight="1" x14ac:dyDescent="0.25">
      <c r="A633" s="109"/>
      <c r="B633" s="109"/>
      <c r="C633" s="109"/>
      <c r="D633" s="109"/>
      <c r="E633" s="110"/>
      <c r="F633" s="116"/>
      <c r="L633" s="110"/>
      <c r="M633" s="116"/>
      <c r="S633" s="110"/>
    </row>
    <row r="634" spans="1:19" ht="14.25" customHeight="1" x14ac:dyDescent="0.25">
      <c r="A634" s="109"/>
      <c r="B634" s="109"/>
      <c r="C634" s="109"/>
      <c r="D634" s="109"/>
      <c r="E634" s="110"/>
      <c r="F634" s="116"/>
      <c r="L634" s="110"/>
      <c r="M634" s="116"/>
      <c r="S634" s="110"/>
    </row>
    <row r="635" spans="1:19" ht="14.25" customHeight="1" x14ac:dyDescent="0.25">
      <c r="A635" s="109"/>
      <c r="B635" s="109"/>
      <c r="C635" s="109"/>
      <c r="D635" s="109"/>
      <c r="E635" s="110"/>
      <c r="F635" s="116"/>
      <c r="L635" s="110"/>
      <c r="M635" s="116"/>
      <c r="S635" s="110"/>
    </row>
    <row r="636" spans="1:19" ht="14.25" customHeight="1" x14ac:dyDescent="0.25">
      <c r="A636" s="109"/>
      <c r="B636" s="109"/>
      <c r="C636" s="109"/>
      <c r="D636" s="109"/>
      <c r="E636" s="110"/>
      <c r="F636" s="116"/>
      <c r="L636" s="110"/>
      <c r="M636" s="116"/>
      <c r="S636" s="110"/>
    </row>
    <row r="637" spans="1:19" ht="14.25" customHeight="1" x14ac:dyDescent="0.25">
      <c r="A637" s="109"/>
      <c r="B637" s="109"/>
      <c r="C637" s="109"/>
      <c r="D637" s="109"/>
      <c r="E637" s="110"/>
      <c r="F637" s="116"/>
      <c r="L637" s="110"/>
      <c r="M637" s="116"/>
      <c r="S637" s="110"/>
    </row>
    <row r="638" spans="1:19" ht="14.25" customHeight="1" x14ac:dyDescent="0.25">
      <c r="A638" s="109"/>
      <c r="B638" s="109"/>
      <c r="C638" s="109"/>
      <c r="D638" s="109"/>
      <c r="E638" s="110"/>
      <c r="F638" s="116"/>
      <c r="L638" s="110"/>
      <c r="M638" s="116"/>
      <c r="S638" s="110"/>
    </row>
    <row r="639" spans="1:19" ht="14.25" customHeight="1" x14ac:dyDescent="0.25">
      <c r="A639" s="109"/>
      <c r="B639" s="109"/>
      <c r="C639" s="109"/>
      <c r="D639" s="109"/>
      <c r="E639" s="110"/>
      <c r="F639" s="116"/>
      <c r="L639" s="110"/>
      <c r="M639" s="116"/>
      <c r="S639" s="110"/>
    </row>
    <row r="640" spans="1:19" ht="14.25" customHeight="1" x14ac:dyDescent="0.25">
      <c r="A640" s="109"/>
      <c r="B640" s="109"/>
      <c r="C640" s="109"/>
      <c r="D640" s="109"/>
      <c r="E640" s="110"/>
      <c r="F640" s="116"/>
      <c r="L640" s="110"/>
      <c r="M640" s="116"/>
      <c r="S640" s="110"/>
    </row>
    <row r="641" spans="1:19" ht="14.25" customHeight="1" x14ac:dyDescent="0.25">
      <c r="A641" s="109"/>
      <c r="B641" s="109"/>
      <c r="C641" s="109"/>
      <c r="D641" s="109"/>
      <c r="E641" s="110"/>
      <c r="F641" s="116"/>
      <c r="L641" s="110"/>
      <c r="M641" s="116"/>
      <c r="S641" s="110"/>
    </row>
    <row r="642" spans="1:19" ht="14.25" customHeight="1" x14ac:dyDescent="0.25">
      <c r="A642" s="109"/>
      <c r="B642" s="109"/>
      <c r="C642" s="109"/>
      <c r="D642" s="109"/>
      <c r="E642" s="110"/>
      <c r="F642" s="116"/>
      <c r="L642" s="110"/>
      <c r="M642" s="116"/>
      <c r="S642" s="110"/>
    </row>
    <row r="643" spans="1:19" ht="14.25" customHeight="1" x14ac:dyDescent="0.25">
      <c r="A643" s="109"/>
      <c r="B643" s="109"/>
      <c r="C643" s="109"/>
      <c r="D643" s="109"/>
      <c r="E643" s="110"/>
      <c r="F643" s="116"/>
      <c r="L643" s="110"/>
      <c r="M643" s="116"/>
      <c r="S643" s="110"/>
    </row>
    <row r="644" spans="1:19" ht="14.25" customHeight="1" x14ac:dyDescent="0.25">
      <c r="A644" s="109"/>
      <c r="B644" s="109"/>
      <c r="C644" s="109"/>
      <c r="D644" s="109"/>
      <c r="E644" s="110"/>
      <c r="F644" s="116"/>
      <c r="L644" s="110"/>
      <c r="M644" s="116"/>
      <c r="S644" s="110"/>
    </row>
    <row r="645" spans="1:19" ht="14.25" customHeight="1" x14ac:dyDescent="0.25">
      <c r="A645" s="109"/>
      <c r="B645" s="109"/>
      <c r="C645" s="109"/>
      <c r="D645" s="109"/>
      <c r="E645" s="110"/>
      <c r="F645" s="116"/>
      <c r="L645" s="110"/>
      <c r="M645" s="116"/>
      <c r="S645" s="110"/>
    </row>
    <row r="646" spans="1:19" ht="14.25" customHeight="1" x14ac:dyDescent="0.25">
      <c r="A646" s="109"/>
      <c r="B646" s="109"/>
      <c r="C646" s="109"/>
      <c r="D646" s="109"/>
      <c r="E646" s="110"/>
      <c r="F646" s="116"/>
      <c r="L646" s="110"/>
      <c r="M646" s="116"/>
      <c r="S646" s="110"/>
    </row>
    <row r="647" spans="1:19" ht="14.25" customHeight="1" x14ac:dyDescent="0.25">
      <c r="A647" s="109"/>
      <c r="B647" s="109"/>
      <c r="C647" s="109"/>
      <c r="D647" s="109"/>
      <c r="E647" s="110"/>
      <c r="F647" s="116"/>
      <c r="L647" s="110"/>
      <c r="M647" s="116"/>
      <c r="S647" s="110"/>
    </row>
    <row r="648" spans="1:19" ht="14.25" customHeight="1" x14ac:dyDescent="0.25">
      <c r="A648" s="109"/>
      <c r="B648" s="109"/>
      <c r="C648" s="109"/>
      <c r="D648" s="109"/>
      <c r="E648" s="110"/>
      <c r="F648" s="116"/>
      <c r="L648" s="110"/>
      <c r="M648" s="116"/>
      <c r="S648" s="110"/>
    </row>
    <row r="649" spans="1:19" ht="14.25" customHeight="1" x14ac:dyDescent="0.25">
      <c r="A649" s="109"/>
      <c r="B649" s="109"/>
      <c r="C649" s="109"/>
      <c r="D649" s="109"/>
      <c r="E649" s="110"/>
      <c r="F649" s="116"/>
      <c r="L649" s="110"/>
      <c r="M649" s="116"/>
      <c r="S649" s="110"/>
    </row>
    <row r="650" spans="1:19" ht="14.25" customHeight="1" x14ac:dyDescent="0.25">
      <c r="A650" s="109"/>
      <c r="B650" s="109"/>
      <c r="C650" s="109"/>
      <c r="D650" s="109"/>
      <c r="E650" s="110"/>
      <c r="F650" s="116"/>
      <c r="L650" s="110"/>
      <c r="M650" s="116"/>
      <c r="S650" s="110"/>
    </row>
    <row r="651" spans="1:19" ht="14.25" customHeight="1" x14ac:dyDescent="0.25">
      <c r="A651" s="109"/>
      <c r="B651" s="109"/>
      <c r="C651" s="109"/>
      <c r="D651" s="109"/>
      <c r="E651" s="110"/>
      <c r="F651" s="116"/>
      <c r="L651" s="110"/>
      <c r="M651" s="116"/>
      <c r="S651" s="110"/>
    </row>
    <row r="652" spans="1:19" ht="14.25" customHeight="1" x14ac:dyDescent="0.25">
      <c r="A652" s="109"/>
      <c r="B652" s="109"/>
      <c r="C652" s="109"/>
      <c r="D652" s="109"/>
      <c r="E652" s="110"/>
      <c r="F652" s="116"/>
      <c r="L652" s="110"/>
      <c r="M652" s="116"/>
      <c r="S652" s="110"/>
    </row>
    <row r="653" spans="1:19" ht="14.25" customHeight="1" x14ac:dyDescent="0.25">
      <c r="A653" s="109"/>
      <c r="B653" s="109"/>
      <c r="C653" s="109"/>
      <c r="D653" s="109"/>
      <c r="E653" s="110"/>
      <c r="F653" s="116"/>
      <c r="L653" s="110"/>
      <c r="M653" s="116"/>
      <c r="S653" s="110"/>
    </row>
    <row r="654" spans="1:19" ht="14.25" customHeight="1" x14ac:dyDescent="0.25">
      <c r="A654" s="109"/>
      <c r="B654" s="109"/>
      <c r="C654" s="109"/>
      <c r="D654" s="109"/>
      <c r="E654" s="110"/>
      <c r="F654" s="116"/>
      <c r="L654" s="110"/>
      <c r="M654" s="116"/>
      <c r="S654" s="110"/>
    </row>
    <row r="655" spans="1:19" ht="14.25" customHeight="1" x14ac:dyDescent="0.25">
      <c r="A655" s="109"/>
      <c r="B655" s="109"/>
      <c r="C655" s="109"/>
      <c r="D655" s="109"/>
      <c r="E655" s="110"/>
      <c r="F655" s="116"/>
      <c r="L655" s="110"/>
      <c r="M655" s="116"/>
      <c r="S655" s="110"/>
    </row>
    <row r="656" spans="1:19" ht="14.25" customHeight="1" x14ac:dyDescent="0.25">
      <c r="A656" s="109"/>
      <c r="B656" s="109"/>
      <c r="C656" s="109"/>
      <c r="D656" s="109"/>
      <c r="E656" s="110"/>
      <c r="F656" s="116"/>
      <c r="L656" s="110"/>
      <c r="M656" s="116"/>
      <c r="S656" s="110"/>
    </row>
    <row r="657" spans="1:19" ht="14.25" customHeight="1" x14ac:dyDescent="0.25">
      <c r="A657" s="109"/>
      <c r="B657" s="109"/>
      <c r="C657" s="109"/>
      <c r="D657" s="109"/>
      <c r="E657" s="110"/>
      <c r="F657" s="116"/>
      <c r="L657" s="110"/>
      <c r="M657" s="116"/>
      <c r="S657" s="110"/>
    </row>
    <row r="658" spans="1:19" ht="14.25" customHeight="1" x14ac:dyDescent="0.25">
      <c r="A658" s="109"/>
      <c r="B658" s="109"/>
      <c r="C658" s="109"/>
      <c r="D658" s="109"/>
      <c r="E658" s="110"/>
      <c r="F658" s="116"/>
      <c r="L658" s="110"/>
      <c r="M658" s="116"/>
      <c r="S658" s="110"/>
    </row>
    <row r="659" spans="1:19" ht="14.25" customHeight="1" x14ac:dyDescent="0.25">
      <c r="A659" s="109"/>
      <c r="B659" s="109"/>
      <c r="C659" s="109"/>
      <c r="D659" s="109"/>
      <c r="E659" s="110"/>
      <c r="F659" s="116"/>
      <c r="L659" s="110"/>
      <c r="M659" s="116"/>
      <c r="S659" s="110"/>
    </row>
    <row r="660" spans="1:19" ht="14.25" customHeight="1" x14ac:dyDescent="0.25">
      <c r="A660" s="109"/>
      <c r="B660" s="109"/>
      <c r="C660" s="109"/>
      <c r="D660" s="109"/>
      <c r="E660" s="110"/>
      <c r="F660" s="116"/>
      <c r="L660" s="110"/>
      <c r="M660" s="116"/>
      <c r="S660" s="110"/>
    </row>
    <row r="661" spans="1:19" ht="14.25" customHeight="1" x14ac:dyDescent="0.25">
      <c r="A661" s="109"/>
      <c r="B661" s="109"/>
      <c r="C661" s="109"/>
      <c r="D661" s="109"/>
      <c r="E661" s="110"/>
      <c r="F661" s="116"/>
      <c r="L661" s="110"/>
      <c r="M661" s="116"/>
      <c r="S661" s="110"/>
    </row>
    <row r="662" spans="1:19" ht="14.25" customHeight="1" x14ac:dyDescent="0.25">
      <c r="A662" s="109"/>
      <c r="B662" s="109"/>
      <c r="C662" s="109"/>
      <c r="D662" s="109"/>
      <c r="E662" s="110"/>
      <c r="F662" s="116"/>
      <c r="L662" s="110"/>
      <c r="M662" s="116"/>
      <c r="S662" s="110"/>
    </row>
    <row r="663" spans="1:19" ht="14.25" customHeight="1" x14ac:dyDescent="0.25">
      <c r="A663" s="109"/>
      <c r="B663" s="109"/>
      <c r="C663" s="109"/>
      <c r="D663" s="109"/>
      <c r="E663" s="110"/>
      <c r="F663" s="116"/>
      <c r="L663" s="110"/>
      <c r="M663" s="116"/>
      <c r="S663" s="110"/>
    </row>
    <row r="664" spans="1:19" ht="14.25" customHeight="1" x14ac:dyDescent="0.25">
      <c r="A664" s="109"/>
      <c r="B664" s="109"/>
      <c r="C664" s="109"/>
      <c r="D664" s="109"/>
      <c r="E664" s="110"/>
      <c r="F664" s="116"/>
      <c r="L664" s="110"/>
      <c r="M664" s="116"/>
      <c r="S664" s="110"/>
    </row>
    <row r="665" spans="1:19" ht="14.25" customHeight="1" x14ac:dyDescent="0.25">
      <c r="A665" s="109"/>
      <c r="B665" s="109"/>
      <c r="C665" s="109"/>
      <c r="D665" s="109"/>
      <c r="E665" s="110"/>
      <c r="F665" s="116"/>
      <c r="L665" s="110"/>
      <c r="M665" s="116"/>
      <c r="S665" s="110"/>
    </row>
    <row r="666" spans="1:19" ht="14.25" customHeight="1" x14ac:dyDescent="0.25">
      <c r="A666" s="109"/>
      <c r="B666" s="109"/>
      <c r="C666" s="109"/>
      <c r="D666" s="109"/>
      <c r="E666" s="110"/>
      <c r="F666" s="116"/>
      <c r="L666" s="110"/>
      <c r="M666" s="116"/>
      <c r="S666" s="110"/>
    </row>
    <row r="667" spans="1:19" ht="14.25" customHeight="1" x14ac:dyDescent="0.25">
      <c r="A667" s="109"/>
      <c r="B667" s="109"/>
      <c r="C667" s="109"/>
      <c r="D667" s="109"/>
      <c r="E667" s="110"/>
      <c r="F667" s="116"/>
      <c r="L667" s="110"/>
      <c r="M667" s="116"/>
      <c r="S667" s="110"/>
    </row>
    <row r="668" spans="1:19" ht="14.25" customHeight="1" x14ac:dyDescent="0.25">
      <c r="A668" s="109"/>
      <c r="B668" s="109"/>
      <c r="C668" s="109"/>
      <c r="D668" s="109"/>
      <c r="E668" s="110"/>
      <c r="F668" s="116"/>
      <c r="L668" s="110"/>
      <c r="M668" s="116"/>
      <c r="S668" s="110"/>
    </row>
    <row r="669" spans="1:19" ht="14.25" customHeight="1" x14ac:dyDescent="0.25">
      <c r="A669" s="109"/>
      <c r="B669" s="109"/>
      <c r="C669" s="109"/>
      <c r="D669" s="109"/>
      <c r="E669" s="110"/>
      <c r="F669" s="116"/>
      <c r="L669" s="110"/>
      <c r="M669" s="116"/>
      <c r="S669" s="110"/>
    </row>
    <row r="670" spans="1:19" ht="14.25" customHeight="1" x14ac:dyDescent="0.25">
      <c r="A670" s="109"/>
      <c r="B670" s="109"/>
      <c r="C670" s="109"/>
      <c r="D670" s="109"/>
      <c r="E670" s="110"/>
      <c r="F670" s="116"/>
      <c r="L670" s="110"/>
      <c r="M670" s="116"/>
      <c r="S670" s="110"/>
    </row>
    <row r="671" spans="1:19" ht="14.25" customHeight="1" x14ac:dyDescent="0.25">
      <c r="A671" s="109"/>
      <c r="B671" s="109"/>
      <c r="C671" s="109"/>
      <c r="D671" s="109"/>
      <c r="E671" s="110"/>
      <c r="F671" s="116"/>
      <c r="L671" s="110"/>
      <c r="M671" s="116"/>
      <c r="S671" s="110"/>
    </row>
    <row r="672" spans="1:19" ht="14.25" customHeight="1" x14ac:dyDescent="0.25">
      <c r="A672" s="109"/>
      <c r="B672" s="109"/>
      <c r="C672" s="109"/>
      <c r="D672" s="109"/>
      <c r="E672" s="110"/>
      <c r="F672" s="116"/>
      <c r="L672" s="110"/>
      <c r="M672" s="116"/>
      <c r="S672" s="110"/>
    </row>
    <row r="673" spans="1:19" ht="14.25" customHeight="1" x14ac:dyDescent="0.25">
      <c r="A673" s="109"/>
      <c r="B673" s="109"/>
      <c r="C673" s="109"/>
      <c r="D673" s="109"/>
      <c r="E673" s="110"/>
      <c r="F673" s="116"/>
      <c r="L673" s="110"/>
      <c r="M673" s="116"/>
      <c r="S673" s="110"/>
    </row>
    <row r="674" spans="1:19" ht="14.25" customHeight="1" x14ac:dyDescent="0.25">
      <c r="A674" s="109"/>
      <c r="B674" s="109"/>
      <c r="C674" s="109"/>
      <c r="D674" s="109"/>
      <c r="E674" s="110"/>
      <c r="F674" s="116"/>
      <c r="L674" s="110"/>
      <c r="M674" s="116"/>
      <c r="S674" s="110"/>
    </row>
    <row r="675" spans="1:19" ht="14.25" customHeight="1" x14ac:dyDescent="0.25">
      <c r="A675" s="109"/>
      <c r="B675" s="109"/>
      <c r="C675" s="109"/>
      <c r="D675" s="109"/>
      <c r="E675" s="110"/>
      <c r="F675" s="116"/>
      <c r="L675" s="110"/>
      <c r="M675" s="116"/>
      <c r="S675" s="110"/>
    </row>
    <row r="676" spans="1:19" ht="14.25" customHeight="1" x14ac:dyDescent="0.25">
      <c r="A676" s="109"/>
      <c r="B676" s="109"/>
      <c r="C676" s="109"/>
      <c r="D676" s="109"/>
      <c r="E676" s="110"/>
      <c r="F676" s="116"/>
      <c r="L676" s="110"/>
      <c r="M676" s="116"/>
      <c r="S676" s="110"/>
    </row>
    <row r="677" spans="1:19" ht="14.25" customHeight="1" x14ac:dyDescent="0.25">
      <c r="A677" s="109"/>
      <c r="B677" s="109"/>
      <c r="C677" s="109"/>
      <c r="D677" s="109"/>
      <c r="E677" s="110"/>
      <c r="F677" s="116"/>
      <c r="L677" s="110"/>
      <c r="M677" s="116"/>
      <c r="S677" s="110"/>
    </row>
    <row r="678" spans="1:19" ht="14.25" customHeight="1" x14ac:dyDescent="0.25">
      <c r="A678" s="109"/>
      <c r="B678" s="109"/>
      <c r="C678" s="109"/>
      <c r="D678" s="109"/>
      <c r="E678" s="110"/>
      <c r="F678" s="116"/>
      <c r="L678" s="110"/>
      <c r="M678" s="116"/>
      <c r="S678" s="110"/>
    </row>
    <row r="679" spans="1:19" ht="14.25" customHeight="1" x14ac:dyDescent="0.25">
      <c r="A679" s="109"/>
      <c r="B679" s="109"/>
      <c r="C679" s="109"/>
      <c r="D679" s="109"/>
      <c r="E679" s="110"/>
      <c r="F679" s="116"/>
      <c r="L679" s="110"/>
      <c r="M679" s="116"/>
      <c r="S679" s="110"/>
    </row>
    <row r="680" spans="1:19" ht="14.25" customHeight="1" x14ac:dyDescent="0.25">
      <c r="A680" s="109"/>
      <c r="B680" s="109"/>
      <c r="C680" s="109"/>
      <c r="D680" s="109"/>
      <c r="E680" s="110"/>
      <c r="F680" s="116"/>
      <c r="L680" s="110"/>
      <c r="M680" s="116"/>
      <c r="S680" s="110"/>
    </row>
    <row r="681" spans="1:19" ht="14.25" customHeight="1" x14ac:dyDescent="0.25">
      <c r="A681" s="109"/>
      <c r="B681" s="109"/>
      <c r="C681" s="109"/>
      <c r="D681" s="109"/>
      <c r="E681" s="110"/>
      <c r="F681" s="116"/>
      <c r="L681" s="110"/>
      <c r="M681" s="116"/>
      <c r="S681" s="110"/>
    </row>
    <row r="682" spans="1:19" ht="14.25" customHeight="1" x14ac:dyDescent="0.25">
      <c r="A682" s="109"/>
      <c r="B682" s="109"/>
      <c r="C682" s="109"/>
      <c r="D682" s="109"/>
      <c r="E682" s="110"/>
      <c r="F682" s="116"/>
      <c r="L682" s="110"/>
      <c r="M682" s="116"/>
      <c r="S682" s="110"/>
    </row>
    <row r="683" spans="1:19" ht="14.25" customHeight="1" x14ac:dyDescent="0.25">
      <c r="A683" s="109"/>
      <c r="B683" s="109"/>
      <c r="C683" s="109"/>
      <c r="D683" s="109"/>
      <c r="E683" s="110"/>
      <c r="F683" s="116"/>
      <c r="L683" s="110"/>
      <c r="M683" s="116"/>
      <c r="S683" s="110"/>
    </row>
    <row r="684" spans="1:19" ht="14.25" customHeight="1" x14ac:dyDescent="0.25">
      <c r="A684" s="109"/>
      <c r="B684" s="109"/>
      <c r="C684" s="109"/>
      <c r="D684" s="109"/>
      <c r="E684" s="110"/>
      <c r="F684" s="116"/>
      <c r="L684" s="110"/>
      <c r="M684" s="116"/>
      <c r="S684" s="110"/>
    </row>
    <row r="685" spans="1:19" ht="14.25" customHeight="1" x14ac:dyDescent="0.25">
      <c r="A685" s="109"/>
      <c r="B685" s="109"/>
      <c r="C685" s="109"/>
      <c r="D685" s="109"/>
      <c r="E685" s="110"/>
      <c r="F685" s="116"/>
      <c r="L685" s="110"/>
      <c r="M685" s="116"/>
      <c r="S685" s="110"/>
    </row>
    <row r="686" spans="1:19" ht="14.25" customHeight="1" x14ac:dyDescent="0.25">
      <c r="A686" s="109"/>
      <c r="B686" s="109"/>
      <c r="C686" s="109"/>
      <c r="D686" s="109"/>
      <c r="E686" s="110"/>
      <c r="F686" s="116"/>
      <c r="L686" s="110"/>
      <c r="M686" s="116"/>
      <c r="S686" s="110"/>
    </row>
    <row r="687" spans="1:19" ht="14.25" customHeight="1" x14ac:dyDescent="0.25">
      <c r="A687" s="109"/>
      <c r="B687" s="109"/>
      <c r="C687" s="109"/>
      <c r="D687" s="109"/>
      <c r="E687" s="110"/>
      <c r="F687" s="116"/>
      <c r="L687" s="110"/>
      <c r="M687" s="116"/>
      <c r="S687" s="110"/>
    </row>
    <row r="688" spans="1:19" ht="14.25" customHeight="1" x14ac:dyDescent="0.25">
      <c r="A688" s="109"/>
      <c r="B688" s="109"/>
      <c r="C688" s="109"/>
      <c r="D688" s="109"/>
      <c r="E688" s="110"/>
      <c r="F688" s="116"/>
      <c r="L688" s="110"/>
      <c r="M688" s="116"/>
      <c r="S688" s="110"/>
    </row>
    <row r="689" spans="1:19" ht="14.25" customHeight="1" x14ac:dyDescent="0.25">
      <c r="A689" s="109"/>
      <c r="B689" s="109"/>
      <c r="C689" s="109"/>
      <c r="D689" s="109"/>
      <c r="E689" s="110"/>
      <c r="F689" s="116"/>
      <c r="L689" s="110"/>
      <c r="M689" s="116"/>
      <c r="S689" s="110"/>
    </row>
    <row r="690" spans="1:19" ht="14.25" customHeight="1" x14ac:dyDescent="0.25">
      <c r="A690" s="109"/>
      <c r="B690" s="109"/>
      <c r="C690" s="109"/>
      <c r="D690" s="109"/>
      <c r="E690" s="110"/>
      <c r="F690" s="116"/>
      <c r="L690" s="110"/>
      <c r="M690" s="116"/>
      <c r="S690" s="110"/>
    </row>
    <row r="691" spans="1:19" ht="14.25" customHeight="1" x14ac:dyDescent="0.25">
      <c r="A691" s="109"/>
      <c r="B691" s="109"/>
      <c r="C691" s="109"/>
      <c r="D691" s="109"/>
      <c r="E691" s="110"/>
      <c r="F691" s="116"/>
      <c r="L691" s="110"/>
      <c r="M691" s="116"/>
      <c r="S691" s="110"/>
    </row>
    <row r="692" spans="1:19" ht="14.25" customHeight="1" x14ac:dyDescent="0.25">
      <c r="A692" s="109"/>
      <c r="B692" s="109"/>
      <c r="C692" s="109"/>
      <c r="D692" s="109"/>
      <c r="E692" s="110"/>
      <c r="F692" s="116"/>
      <c r="L692" s="110"/>
      <c r="M692" s="116"/>
      <c r="S692" s="110"/>
    </row>
    <row r="693" spans="1:19" ht="14.25" customHeight="1" x14ac:dyDescent="0.25">
      <c r="A693" s="109"/>
      <c r="B693" s="109"/>
      <c r="C693" s="109"/>
      <c r="D693" s="109"/>
      <c r="E693" s="110"/>
      <c r="F693" s="116"/>
      <c r="L693" s="110"/>
      <c r="M693" s="116"/>
      <c r="S693" s="110"/>
    </row>
    <row r="694" spans="1:19" ht="14.25" customHeight="1" x14ac:dyDescent="0.25">
      <c r="A694" s="109"/>
      <c r="B694" s="109"/>
      <c r="C694" s="109"/>
      <c r="D694" s="109"/>
      <c r="E694" s="110"/>
      <c r="F694" s="116"/>
      <c r="L694" s="110"/>
      <c r="M694" s="116"/>
      <c r="S694" s="110"/>
    </row>
    <row r="695" spans="1:19" ht="14.25" customHeight="1" x14ac:dyDescent="0.25">
      <c r="A695" s="109"/>
      <c r="B695" s="109"/>
      <c r="C695" s="109"/>
      <c r="D695" s="109"/>
      <c r="E695" s="110"/>
      <c r="F695" s="116"/>
      <c r="L695" s="110"/>
      <c r="M695" s="116"/>
      <c r="S695" s="110"/>
    </row>
    <row r="696" spans="1:19" ht="14.25" customHeight="1" x14ac:dyDescent="0.25">
      <c r="A696" s="109"/>
      <c r="B696" s="109"/>
      <c r="C696" s="109"/>
      <c r="D696" s="109"/>
      <c r="E696" s="110"/>
      <c r="F696" s="116"/>
      <c r="L696" s="110"/>
      <c r="M696" s="116"/>
      <c r="S696" s="110"/>
    </row>
    <row r="697" spans="1:19" ht="14.25" customHeight="1" x14ac:dyDescent="0.25">
      <c r="A697" s="109"/>
      <c r="B697" s="109"/>
      <c r="C697" s="109"/>
      <c r="D697" s="109"/>
      <c r="E697" s="110"/>
      <c r="F697" s="116"/>
      <c r="L697" s="110"/>
      <c r="M697" s="116"/>
      <c r="S697" s="110"/>
    </row>
    <row r="698" spans="1:19" ht="14.25" customHeight="1" x14ac:dyDescent="0.25">
      <c r="A698" s="109"/>
      <c r="B698" s="109"/>
      <c r="C698" s="109"/>
      <c r="D698" s="109"/>
      <c r="E698" s="110"/>
      <c r="F698" s="116"/>
      <c r="L698" s="110"/>
      <c r="M698" s="116"/>
      <c r="S698" s="110"/>
    </row>
    <row r="699" spans="1:19" ht="14.25" customHeight="1" x14ac:dyDescent="0.25">
      <c r="A699" s="109"/>
      <c r="B699" s="109"/>
      <c r="C699" s="109"/>
      <c r="D699" s="109"/>
      <c r="E699" s="110"/>
      <c r="F699" s="116"/>
      <c r="L699" s="110"/>
      <c r="M699" s="116"/>
      <c r="S699" s="110"/>
    </row>
    <row r="700" spans="1:19" ht="14.25" customHeight="1" x14ac:dyDescent="0.25">
      <c r="A700" s="109"/>
      <c r="B700" s="109"/>
      <c r="C700" s="109"/>
      <c r="D700" s="109"/>
      <c r="E700" s="110"/>
      <c r="F700" s="116"/>
      <c r="L700" s="110"/>
      <c r="M700" s="116"/>
      <c r="S700" s="110"/>
    </row>
    <row r="701" spans="1:19" ht="14.25" customHeight="1" x14ac:dyDescent="0.25">
      <c r="A701" s="109"/>
      <c r="B701" s="109"/>
      <c r="C701" s="109"/>
      <c r="D701" s="109"/>
      <c r="E701" s="110"/>
      <c r="F701" s="116"/>
      <c r="L701" s="110"/>
      <c r="M701" s="116"/>
      <c r="S701" s="110"/>
    </row>
    <row r="702" spans="1:19" ht="14.25" customHeight="1" x14ac:dyDescent="0.25">
      <c r="A702" s="109"/>
      <c r="B702" s="109"/>
      <c r="C702" s="109"/>
      <c r="D702" s="109"/>
      <c r="E702" s="110"/>
      <c r="F702" s="116"/>
      <c r="L702" s="110"/>
      <c r="M702" s="116"/>
      <c r="S702" s="110"/>
    </row>
    <row r="703" spans="1:19" ht="14.25" customHeight="1" x14ac:dyDescent="0.25">
      <c r="A703" s="109"/>
      <c r="B703" s="109"/>
      <c r="C703" s="109"/>
      <c r="D703" s="109"/>
      <c r="E703" s="110"/>
      <c r="F703" s="116"/>
      <c r="L703" s="110"/>
      <c r="M703" s="116"/>
      <c r="S703" s="110"/>
    </row>
    <row r="704" spans="1:19" ht="14.25" customHeight="1" x14ac:dyDescent="0.25">
      <c r="A704" s="109"/>
      <c r="B704" s="109"/>
      <c r="C704" s="109"/>
      <c r="D704" s="109"/>
      <c r="E704" s="110"/>
      <c r="F704" s="116"/>
      <c r="L704" s="110"/>
      <c r="M704" s="116"/>
      <c r="S704" s="110"/>
    </row>
    <row r="705" spans="1:19" ht="14.25" customHeight="1" x14ac:dyDescent="0.25">
      <c r="A705" s="109"/>
      <c r="B705" s="109"/>
      <c r="C705" s="109"/>
      <c r="D705" s="109"/>
      <c r="E705" s="110"/>
      <c r="F705" s="116"/>
      <c r="L705" s="110"/>
      <c r="M705" s="116"/>
      <c r="S705" s="110"/>
    </row>
    <row r="706" spans="1:19" ht="14.25" customHeight="1" x14ac:dyDescent="0.25">
      <c r="A706" s="109"/>
      <c r="B706" s="109"/>
      <c r="C706" s="109"/>
      <c r="D706" s="109"/>
      <c r="E706" s="110"/>
      <c r="F706" s="116"/>
      <c r="L706" s="110"/>
      <c r="M706" s="116"/>
      <c r="S706" s="110"/>
    </row>
    <row r="707" spans="1:19" ht="14.25" customHeight="1" x14ac:dyDescent="0.25">
      <c r="A707" s="109"/>
      <c r="B707" s="109"/>
      <c r="C707" s="109"/>
      <c r="D707" s="109"/>
      <c r="E707" s="110"/>
      <c r="F707" s="116"/>
      <c r="L707" s="110"/>
      <c r="M707" s="116"/>
      <c r="S707" s="110"/>
    </row>
    <row r="708" spans="1:19" ht="14.25" customHeight="1" x14ac:dyDescent="0.25">
      <c r="A708" s="109"/>
      <c r="B708" s="109"/>
      <c r="C708" s="109"/>
      <c r="D708" s="109"/>
      <c r="E708" s="110"/>
      <c r="F708" s="116"/>
      <c r="L708" s="110"/>
      <c r="M708" s="116"/>
      <c r="S708" s="110"/>
    </row>
    <row r="709" spans="1:19" ht="14.25" customHeight="1" x14ac:dyDescent="0.25">
      <c r="A709" s="109"/>
      <c r="B709" s="109"/>
      <c r="C709" s="109"/>
      <c r="D709" s="109"/>
      <c r="E709" s="110"/>
      <c r="F709" s="116"/>
      <c r="L709" s="110"/>
      <c r="M709" s="116"/>
      <c r="S709" s="110"/>
    </row>
    <row r="710" spans="1:19" ht="14.25" customHeight="1" x14ac:dyDescent="0.25">
      <c r="A710" s="109"/>
      <c r="B710" s="109"/>
      <c r="C710" s="109"/>
      <c r="D710" s="109"/>
      <c r="E710" s="110"/>
      <c r="F710" s="116"/>
      <c r="L710" s="110"/>
      <c r="M710" s="116"/>
      <c r="S710" s="110"/>
    </row>
    <row r="711" spans="1:19" ht="14.25" customHeight="1" x14ac:dyDescent="0.25">
      <c r="A711" s="109"/>
      <c r="B711" s="109"/>
      <c r="C711" s="109"/>
      <c r="D711" s="109"/>
      <c r="E711" s="110"/>
      <c r="F711" s="116"/>
      <c r="L711" s="110"/>
      <c r="M711" s="116"/>
      <c r="S711" s="110"/>
    </row>
    <row r="712" spans="1:19" ht="14.25" customHeight="1" x14ac:dyDescent="0.25">
      <c r="A712" s="109"/>
      <c r="B712" s="109"/>
      <c r="C712" s="109"/>
      <c r="D712" s="109"/>
      <c r="E712" s="110"/>
      <c r="F712" s="116"/>
      <c r="L712" s="110"/>
      <c r="M712" s="116"/>
      <c r="S712" s="110"/>
    </row>
    <row r="713" spans="1:19" ht="14.25" customHeight="1" x14ac:dyDescent="0.25">
      <c r="A713" s="109"/>
      <c r="B713" s="109"/>
      <c r="C713" s="109"/>
      <c r="D713" s="109"/>
      <c r="E713" s="110"/>
      <c r="F713" s="116"/>
      <c r="L713" s="110"/>
      <c r="M713" s="116"/>
      <c r="S713" s="110"/>
    </row>
    <row r="714" spans="1:19" ht="14.25" customHeight="1" x14ac:dyDescent="0.25">
      <c r="A714" s="109"/>
      <c r="B714" s="109"/>
      <c r="C714" s="109"/>
      <c r="D714" s="109"/>
      <c r="E714" s="110"/>
      <c r="F714" s="116"/>
      <c r="L714" s="110"/>
      <c r="M714" s="116"/>
      <c r="S714" s="110"/>
    </row>
    <row r="715" spans="1:19" ht="14.25" customHeight="1" x14ac:dyDescent="0.25">
      <c r="A715" s="109"/>
      <c r="B715" s="109"/>
      <c r="C715" s="109"/>
      <c r="D715" s="109"/>
      <c r="E715" s="110"/>
      <c r="F715" s="116"/>
      <c r="L715" s="110"/>
      <c r="M715" s="116"/>
      <c r="S715" s="110"/>
    </row>
    <row r="716" spans="1:19" ht="14.25" customHeight="1" x14ac:dyDescent="0.25">
      <c r="A716" s="109"/>
      <c r="B716" s="109"/>
      <c r="C716" s="109"/>
      <c r="D716" s="109"/>
      <c r="E716" s="110"/>
      <c r="F716" s="116"/>
      <c r="L716" s="110"/>
      <c r="M716" s="116"/>
      <c r="S716" s="110"/>
    </row>
    <row r="717" spans="1:19" ht="14.25" customHeight="1" x14ac:dyDescent="0.25">
      <c r="A717" s="109"/>
      <c r="B717" s="109"/>
      <c r="C717" s="109"/>
      <c r="D717" s="109"/>
      <c r="E717" s="110"/>
      <c r="F717" s="116"/>
      <c r="L717" s="110"/>
      <c r="M717" s="116"/>
      <c r="S717" s="110"/>
    </row>
    <row r="718" spans="1:19" ht="14.25" customHeight="1" x14ac:dyDescent="0.25">
      <c r="A718" s="109"/>
      <c r="B718" s="109"/>
      <c r="C718" s="109"/>
      <c r="D718" s="109"/>
      <c r="E718" s="110"/>
      <c r="F718" s="116"/>
      <c r="L718" s="110"/>
      <c r="M718" s="116"/>
      <c r="S718" s="110"/>
    </row>
    <row r="719" spans="1:19" ht="14.25" customHeight="1" x14ac:dyDescent="0.25">
      <c r="A719" s="109"/>
      <c r="B719" s="109"/>
      <c r="C719" s="109"/>
      <c r="D719" s="109"/>
      <c r="E719" s="110"/>
      <c r="F719" s="116"/>
      <c r="L719" s="110"/>
      <c r="M719" s="116"/>
      <c r="S719" s="110"/>
    </row>
    <row r="720" spans="1:19" ht="14.25" customHeight="1" x14ac:dyDescent="0.25">
      <c r="A720" s="109"/>
      <c r="B720" s="109"/>
      <c r="C720" s="109"/>
      <c r="D720" s="109"/>
      <c r="E720" s="110"/>
      <c r="F720" s="116"/>
      <c r="L720" s="110"/>
      <c r="M720" s="116"/>
      <c r="S720" s="110"/>
    </row>
    <row r="721" spans="1:19" ht="14.25" customHeight="1" x14ac:dyDescent="0.25">
      <c r="A721" s="109"/>
      <c r="B721" s="109"/>
      <c r="C721" s="109"/>
      <c r="D721" s="109"/>
      <c r="E721" s="110"/>
      <c r="F721" s="116"/>
      <c r="L721" s="110"/>
      <c r="M721" s="116"/>
      <c r="S721" s="110"/>
    </row>
    <row r="722" spans="1:19" ht="14.25" customHeight="1" x14ac:dyDescent="0.25">
      <c r="A722" s="109"/>
      <c r="B722" s="109"/>
      <c r="C722" s="109"/>
      <c r="D722" s="109"/>
      <c r="E722" s="110"/>
      <c r="F722" s="116"/>
      <c r="L722" s="110"/>
      <c r="M722" s="116"/>
      <c r="S722" s="110"/>
    </row>
    <row r="723" spans="1:19" ht="14.25" customHeight="1" x14ac:dyDescent="0.25">
      <c r="A723" s="109"/>
      <c r="B723" s="109"/>
      <c r="C723" s="109"/>
      <c r="D723" s="109"/>
      <c r="E723" s="110"/>
      <c r="F723" s="116"/>
      <c r="L723" s="110"/>
      <c r="M723" s="116"/>
      <c r="S723" s="110"/>
    </row>
    <row r="724" spans="1:19" ht="14.25" customHeight="1" x14ac:dyDescent="0.25">
      <c r="A724" s="109"/>
      <c r="B724" s="109"/>
      <c r="C724" s="109"/>
      <c r="D724" s="109"/>
      <c r="E724" s="110"/>
      <c r="F724" s="116"/>
      <c r="L724" s="110"/>
      <c r="M724" s="116"/>
      <c r="S724" s="110"/>
    </row>
    <row r="725" spans="1:19" ht="14.25" customHeight="1" x14ac:dyDescent="0.25">
      <c r="A725" s="109"/>
      <c r="B725" s="109"/>
      <c r="C725" s="109"/>
      <c r="D725" s="109"/>
      <c r="E725" s="110"/>
      <c r="F725" s="116"/>
      <c r="L725" s="110"/>
      <c r="M725" s="116"/>
      <c r="S725" s="110"/>
    </row>
    <row r="726" spans="1:19" ht="14.25" customHeight="1" x14ac:dyDescent="0.25">
      <c r="A726" s="109"/>
      <c r="B726" s="109"/>
      <c r="C726" s="109"/>
      <c r="D726" s="109"/>
      <c r="E726" s="110"/>
      <c r="F726" s="116"/>
      <c r="L726" s="110"/>
      <c r="M726" s="116"/>
      <c r="S726" s="110"/>
    </row>
    <row r="727" spans="1:19" ht="14.25" customHeight="1" x14ac:dyDescent="0.25">
      <c r="A727" s="109"/>
      <c r="B727" s="109"/>
      <c r="C727" s="109"/>
      <c r="D727" s="109"/>
      <c r="E727" s="110"/>
      <c r="F727" s="116"/>
      <c r="L727" s="110"/>
      <c r="M727" s="116"/>
      <c r="S727" s="110"/>
    </row>
    <row r="728" spans="1:19" ht="14.25" customHeight="1" x14ac:dyDescent="0.25">
      <c r="A728" s="109"/>
      <c r="B728" s="109"/>
      <c r="C728" s="109"/>
      <c r="D728" s="109"/>
      <c r="E728" s="110"/>
      <c r="F728" s="116"/>
      <c r="L728" s="110"/>
      <c r="M728" s="116"/>
      <c r="S728" s="110"/>
    </row>
    <row r="729" spans="1:19" ht="14.25" customHeight="1" x14ac:dyDescent="0.25">
      <c r="A729" s="109"/>
      <c r="B729" s="109"/>
      <c r="C729" s="109"/>
      <c r="D729" s="109"/>
      <c r="E729" s="110"/>
      <c r="F729" s="116"/>
      <c r="L729" s="110"/>
      <c r="M729" s="116"/>
      <c r="S729" s="110"/>
    </row>
    <row r="730" spans="1:19" ht="14.25" customHeight="1" x14ac:dyDescent="0.25">
      <c r="A730" s="109"/>
      <c r="B730" s="109"/>
      <c r="C730" s="109"/>
      <c r="D730" s="109"/>
      <c r="E730" s="110"/>
      <c r="F730" s="116"/>
      <c r="L730" s="110"/>
      <c r="M730" s="116"/>
      <c r="S730" s="110"/>
    </row>
    <row r="731" spans="1:19" ht="14.25" customHeight="1" x14ac:dyDescent="0.25">
      <c r="A731" s="109"/>
      <c r="B731" s="109"/>
      <c r="C731" s="109"/>
      <c r="D731" s="109"/>
      <c r="E731" s="110"/>
      <c r="F731" s="116"/>
      <c r="L731" s="110"/>
      <c r="M731" s="116"/>
      <c r="S731" s="110"/>
    </row>
    <row r="732" spans="1:19" ht="14.25" customHeight="1" x14ac:dyDescent="0.25">
      <c r="A732" s="109"/>
      <c r="B732" s="109"/>
      <c r="C732" s="109"/>
      <c r="D732" s="109"/>
      <c r="E732" s="110"/>
      <c r="F732" s="116"/>
      <c r="L732" s="110"/>
      <c r="M732" s="116"/>
      <c r="S732" s="110"/>
    </row>
    <row r="733" spans="1:19" ht="14.25" customHeight="1" x14ac:dyDescent="0.25">
      <c r="A733" s="109"/>
      <c r="B733" s="109"/>
      <c r="C733" s="109"/>
      <c r="D733" s="109"/>
      <c r="E733" s="110"/>
      <c r="F733" s="116"/>
      <c r="L733" s="110"/>
      <c r="M733" s="116"/>
      <c r="S733" s="110"/>
    </row>
    <row r="734" spans="1:19" ht="14.25" customHeight="1" x14ac:dyDescent="0.25">
      <c r="A734" s="109"/>
      <c r="B734" s="109"/>
      <c r="C734" s="109"/>
      <c r="D734" s="109"/>
      <c r="E734" s="110"/>
      <c r="F734" s="116"/>
      <c r="L734" s="110"/>
      <c r="M734" s="116"/>
      <c r="S734" s="110"/>
    </row>
    <row r="735" spans="1:19" ht="14.25" customHeight="1" x14ac:dyDescent="0.25">
      <c r="A735" s="109"/>
      <c r="B735" s="109"/>
      <c r="C735" s="109"/>
      <c r="D735" s="109"/>
      <c r="E735" s="110"/>
      <c r="F735" s="116"/>
      <c r="L735" s="110"/>
      <c r="M735" s="116"/>
      <c r="S735" s="110"/>
    </row>
    <row r="736" spans="1:19" ht="14.25" customHeight="1" x14ac:dyDescent="0.25">
      <c r="A736" s="109"/>
      <c r="B736" s="109"/>
      <c r="C736" s="109"/>
      <c r="D736" s="109"/>
      <c r="E736" s="110"/>
      <c r="F736" s="116"/>
      <c r="L736" s="110"/>
      <c r="M736" s="116"/>
      <c r="S736" s="110"/>
    </row>
    <row r="737" spans="1:19" ht="14.25" customHeight="1" x14ac:dyDescent="0.25">
      <c r="A737" s="109"/>
      <c r="B737" s="109"/>
      <c r="C737" s="109"/>
      <c r="D737" s="109"/>
      <c r="E737" s="110"/>
      <c r="F737" s="116"/>
      <c r="L737" s="110"/>
      <c r="M737" s="116"/>
      <c r="S737" s="110"/>
    </row>
    <row r="738" spans="1:19" ht="14.25" customHeight="1" x14ac:dyDescent="0.25">
      <c r="A738" s="109"/>
      <c r="B738" s="109"/>
      <c r="C738" s="109"/>
      <c r="D738" s="109"/>
      <c r="E738" s="110"/>
      <c r="F738" s="116"/>
      <c r="L738" s="110"/>
      <c r="M738" s="116"/>
      <c r="S738" s="110"/>
    </row>
    <row r="739" spans="1:19" ht="14.25" customHeight="1" x14ac:dyDescent="0.25">
      <c r="A739" s="109"/>
      <c r="B739" s="109"/>
      <c r="C739" s="109"/>
      <c r="D739" s="109"/>
      <c r="E739" s="110"/>
      <c r="F739" s="116"/>
      <c r="L739" s="110"/>
      <c r="M739" s="116"/>
      <c r="S739" s="110"/>
    </row>
    <row r="740" spans="1:19" ht="14.25" customHeight="1" x14ac:dyDescent="0.25">
      <c r="A740" s="109"/>
      <c r="B740" s="109"/>
      <c r="C740" s="109"/>
      <c r="D740" s="109"/>
      <c r="E740" s="110"/>
      <c r="F740" s="116"/>
      <c r="L740" s="110"/>
      <c r="M740" s="116"/>
      <c r="S740" s="110"/>
    </row>
    <row r="741" spans="1:19" ht="14.25" customHeight="1" x14ac:dyDescent="0.25">
      <c r="A741" s="109"/>
      <c r="B741" s="109"/>
      <c r="C741" s="109"/>
      <c r="D741" s="109"/>
      <c r="E741" s="110"/>
      <c r="F741" s="116"/>
      <c r="L741" s="110"/>
      <c r="M741" s="116"/>
      <c r="S741" s="110"/>
    </row>
    <row r="742" spans="1:19" ht="14.25" customHeight="1" x14ac:dyDescent="0.25">
      <c r="A742" s="109"/>
      <c r="B742" s="109"/>
      <c r="C742" s="109"/>
      <c r="D742" s="109"/>
      <c r="E742" s="110"/>
      <c r="F742" s="116"/>
      <c r="L742" s="110"/>
      <c r="M742" s="116"/>
      <c r="S742" s="110"/>
    </row>
    <row r="743" spans="1:19" ht="14.25" customHeight="1" x14ac:dyDescent="0.25">
      <c r="A743" s="109"/>
      <c r="B743" s="109"/>
      <c r="C743" s="109"/>
      <c r="D743" s="109"/>
      <c r="E743" s="110"/>
      <c r="F743" s="116"/>
      <c r="L743" s="110"/>
      <c r="M743" s="116"/>
      <c r="S743" s="110"/>
    </row>
    <row r="744" spans="1:19" ht="14.25" customHeight="1" x14ac:dyDescent="0.25">
      <c r="A744" s="109"/>
      <c r="B744" s="109"/>
      <c r="C744" s="109"/>
      <c r="D744" s="109"/>
      <c r="E744" s="110"/>
      <c r="F744" s="116"/>
      <c r="L744" s="110"/>
      <c r="M744" s="116"/>
      <c r="S744" s="110"/>
    </row>
    <row r="745" spans="1:19" ht="14.25" customHeight="1" x14ac:dyDescent="0.25">
      <c r="A745" s="109"/>
      <c r="B745" s="109"/>
      <c r="C745" s="109"/>
      <c r="D745" s="109"/>
      <c r="E745" s="110"/>
      <c r="F745" s="116"/>
      <c r="L745" s="110"/>
      <c r="M745" s="116"/>
      <c r="S745" s="110"/>
    </row>
    <row r="746" spans="1:19" ht="14.25" customHeight="1" x14ac:dyDescent="0.25">
      <c r="A746" s="109"/>
      <c r="B746" s="109"/>
      <c r="C746" s="109"/>
      <c r="D746" s="109"/>
      <c r="E746" s="110"/>
      <c r="F746" s="116"/>
      <c r="L746" s="110"/>
      <c r="M746" s="116"/>
      <c r="S746" s="110"/>
    </row>
    <row r="747" spans="1:19" ht="14.25" customHeight="1" x14ac:dyDescent="0.25">
      <c r="A747" s="109"/>
      <c r="B747" s="109"/>
      <c r="C747" s="109"/>
      <c r="D747" s="109"/>
      <c r="E747" s="110"/>
      <c r="F747" s="116"/>
      <c r="L747" s="110"/>
      <c r="M747" s="116"/>
      <c r="S747" s="110"/>
    </row>
    <row r="748" spans="1:19" ht="14.25" customHeight="1" x14ac:dyDescent="0.25">
      <c r="A748" s="109"/>
      <c r="B748" s="109"/>
      <c r="C748" s="109"/>
      <c r="D748" s="109"/>
      <c r="E748" s="110"/>
      <c r="F748" s="116"/>
      <c r="L748" s="110"/>
      <c r="M748" s="116"/>
      <c r="S748" s="110"/>
    </row>
    <row r="749" spans="1:19" ht="14.25" customHeight="1" x14ac:dyDescent="0.25">
      <c r="A749" s="109"/>
      <c r="B749" s="109"/>
      <c r="C749" s="109"/>
      <c r="D749" s="109"/>
      <c r="E749" s="110"/>
      <c r="F749" s="116"/>
      <c r="L749" s="110"/>
      <c r="M749" s="116"/>
      <c r="S749" s="110"/>
    </row>
    <row r="750" spans="1:19" ht="14.25" customHeight="1" x14ac:dyDescent="0.25">
      <c r="A750" s="109"/>
      <c r="B750" s="109"/>
      <c r="C750" s="109"/>
      <c r="D750" s="109"/>
      <c r="E750" s="110"/>
      <c r="F750" s="116"/>
      <c r="L750" s="110"/>
      <c r="M750" s="116"/>
      <c r="S750" s="110"/>
    </row>
    <row r="751" spans="1:19" ht="14.25" customHeight="1" x14ac:dyDescent="0.25">
      <c r="A751" s="109"/>
      <c r="B751" s="109"/>
      <c r="C751" s="109"/>
      <c r="D751" s="109"/>
      <c r="E751" s="110"/>
      <c r="F751" s="116"/>
      <c r="L751" s="110"/>
      <c r="M751" s="116"/>
      <c r="S751" s="110"/>
    </row>
    <row r="752" spans="1:19" ht="14.25" customHeight="1" x14ac:dyDescent="0.25">
      <c r="A752" s="109"/>
      <c r="B752" s="109"/>
      <c r="C752" s="109"/>
      <c r="D752" s="109"/>
      <c r="E752" s="110"/>
      <c r="F752" s="116"/>
      <c r="L752" s="110"/>
      <c r="M752" s="116"/>
      <c r="S752" s="110"/>
    </row>
    <row r="753" spans="1:19" ht="14.25" customHeight="1" x14ac:dyDescent="0.25">
      <c r="A753" s="109"/>
      <c r="B753" s="109"/>
      <c r="C753" s="109"/>
      <c r="D753" s="109"/>
      <c r="E753" s="110"/>
      <c r="F753" s="116"/>
      <c r="L753" s="110"/>
      <c r="M753" s="116"/>
      <c r="S753" s="110"/>
    </row>
    <row r="754" spans="1:19" ht="14.25" customHeight="1" x14ac:dyDescent="0.25">
      <c r="A754" s="109"/>
      <c r="B754" s="109"/>
      <c r="C754" s="109"/>
      <c r="D754" s="109"/>
      <c r="E754" s="110"/>
      <c r="F754" s="116"/>
      <c r="L754" s="110"/>
      <c r="M754" s="116"/>
      <c r="S754" s="110"/>
    </row>
    <row r="755" spans="1:19" ht="14.25" customHeight="1" x14ac:dyDescent="0.25">
      <c r="A755" s="109"/>
      <c r="B755" s="109"/>
      <c r="C755" s="109"/>
      <c r="D755" s="109"/>
      <c r="E755" s="110"/>
      <c r="F755" s="116"/>
      <c r="L755" s="110"/>
      <c r="M755" s="116"/>
      <c r="S755" s="110"/>
    </row>
    <row r="756" spans="1:19" ht="14.25" customHeight="1" x14ac:dyDescent="0.25">
      <c r="A756" s="109"/>
      <c r="B756" s="109"/>
      <c r="C756" s="109"/>
      <c r="D756" s="109"/>
      <c r="E756" s="110"/>
      <c r="F756" s="116"/>
      <c r="L756" s="110"/>
      <c r="M756" s="116"/>
      <c r="S756" s="110"/>
    </row>
    <row r="757" spans="1:19" ht="14.25" customHeight="1" x14ac:dyDescent="0.25">
      <c r="A757" s="109"/>
      <c r="B757" s="109"/>
      <c r="C757" s="109"/>
      <c r="D757" s="109"/>
      <c r="E757" s="110"/>
      <c r="F757" s="116"/>
      <c r="L757" s="110"/>
      <c r="M757" s="116"/>
      <c r="S757" s="110"/>
    </row>
    <row r="758" spans="1:19" ht="14.25" customHeight="1" x14ac:dyDescent="0.25">
      <c r="A758" s="109"/>
      <c r="B758" s="109"/>
      <c r="C758" s="109"/>
      <c r="D758" s="109"/>
      <c r="E758" s="110"/>
      <c r="F758" s="116"/>
      <c r="L758" s="110"/>
      <c r="M758" s="116"/>
      <c r="S758" s="110"/>
    </row>
    <row r="759" spans="1:19" ht="14.25" customHeight="1" x14ac:dyDescent="0.25">
      <c r="A759" s="109"/>
      <c r="B759" s="109"/>
      <c r="C759" s="109"/>
      <c r="D759" s="109"/>
      <c r="E759" s="110"/>
      <c r="F759" s="116"/>
      <c r="L759" s="110"/>
      <c r="M759" s="116"/>
      <c r="S759" s="110"/>
    </row>
    <row r="760" spans="1:19" ht="14.25" customHeight="1" x14ac:dyDescent="0.25">
      <c r="A760" s="109"/>
      <c r="B760" s="109"/>
      <c r="C760" s="109"/>
      <c r="D760" s="109"/>
      <c r="E760" s="110"/>
      <c r="F760" s="116"/>
      <c r="L760" s="110"/>
      <c r="M760" s="116"/>
      <c r="S760" s="110"/>
    </row>
    <row r="761" spans="1:19" ht="14.25" customHeight="1" x14ac:dyDescent="0.25">
      <c r="A761" s="109"/>
      <c r="B761" s="109"/>
      <c r="C761" s="109"/>
      <c r="D761" s="109"/>
      <c r="E761" s="110"/>
      <c r="F761" s="116"/>
      <c r="L761" s="110"/>
      <c r="M761" s="116"/>
      <c r="S761" s="110"/>
    </row>
    <row r="762" spans="1:19" ht="14.25" customHeight="1" x14ac:dyDescent="0.25">
      <c r="A762" s="109"/>
      <c r="B762" s="109"/>
      <c r="C762" s="109"/>
      <c r="D762" s="109"/>
      <c r="E762" s="110"/>
      <c r="F762" s="116"/>
      <c r="L762" s="110"/>
      <c r="M762" s="116"/>
      <c r="S762" s="110"/>
    </row>
    <row r="763" spans="1:19" ht="14.25" customHeight="1" x14ac:dyDescent="0.25">
      <c r="A763" s="109"/>
      <c r="B763" s="109"/>
      <c r="C763" s="109"/>
      <c r="D763" s="109"/>
      <c r="E763" s="110"/>
      <c r="F763" s="116"/>
      <c r="L763" s="110"/>
      <c r="M763" s="116"/>
      <c r="S763" s="110"/>
    </row>
    <row r="764" spans="1:19" ht="14.25" customHeight="1" x14ac:dyDescent="0.25">
      <c r="A764" s="109"/>
      <c r="B764" s="109"/>
      <c r="C764" s="109"/>
      <c r="D764" s="109"/>
      <c r="E764" s="110"/>
      <c r="F764" s="116"/>
      <c r="L764" s="110"/>
      <c r="M764" s="116"/>
      <c r="S764" s="110"/>
    </row>
    <row r="765" spans="1:19" ht="14.25" customHeight="1" x14ac:dyDescent="0.25">
      <c r="A765" s="109"/>
      <c r="B765" s="109"/>
      <c r="C765" s="109"/>
      <c r="D765" s="109"/>
      <c r="E765" s="110"/>
      <c r="F765" s="116"/>
      <c r="L765" s="110"/>
      <c r="M765" s="116"/>
      <c r="S765" s="110"/>
    </row>
    <row r="766" spans="1:19" ht="14.25" customHeight="1" x14ac:dyDescent="0.25">
      <c r="A766" s="109"/>
      <c r="B766" s="109"/>
      <c r="C766" s="109"/>
      <c r="D766" s="109"/>
      <c r="E766" s="110"/>
      <c r="F766" s="116"/>
      <c r="L766" s="110"/>
      <c r="M766" s="116"/>
      <c r="S766" s="110"/>
    </row>
    <row r="767" spans="1:19" ht="14.25" customHeight="1" x14ac:dyDescent="0.25">
      <c r="A767" s="109"/>
      <c r="B767" s="109"/>
      <c r="C767" s="109"/>
      <c r="D767" s="109"/>
      <c r="E767" s="110"/>
      <c r="F767" s="116"/>
      <c r="L767" s="110"/>
      <c r="M767" s="116"/>
      <c r="S767" s="110"/>
    </row>
    <row r="768" spans="1:19" ht="14.25" customHeight="1" x14ac:dyDescent="0.25">
      <c r="A768" s="109"/>
      <c r="B768" s="109"/>
      <c r="C768" s="109"/>
      <c r="D768" s="109"/>
      <c r="E768" s="110"/>
      <c r="F768" s="116"/>
      <c r="L768" s="110"/>
      <c r="M768" s="116"/>
      <c r="S768" s="110"/>
    </row>
    <row r="769" spans="1:19" ht="14.25" customHeight="1" x14ac:dyDescent="0.25">
      <c r="A769" s="109"/>
      <c r="B769" s="109"/>
      <c r="C769" s="109"/>
      <c r="D769" s="109"/>
      <c r="E769" s="110"/>
      <c r="F769" s="116"/>
      <c r="L769" s="110"/>
      <c r="M769" s="116"/>
      <c r="S769" s="110"/>
    </row>
    <row r="770" spans="1:19" ht="14.25" customHeight="1" x14ac:dyDescent="0.25">
      <c r="A770" s="109"/>
      <c r="B770" s="109"/>
      <c r="C770" s="109"/>
      <c r="D770" s="109"/>
      <c r="E770" s="110"/>
      <c r="F770" s="116"/>
      <c r="L770" s="110"/>
      <c r="M770" s="116"/>
      <c r="S770" s="110"/>
    </row>
    <row r="771" spans="1:19" ht="14.25" customHeight="1" x14ac:dyDescent="0.25">
      <c r="A771" s="109"/>
      <c r="B771" s="109"/>
      <c r="C771" s="109"/>
      <c r="D771" s="109"/>
      <c r="E771" s="110"/>
      <c r="F771" s="116"/>
      <c r="L771" s="110"/>
      <c r="M771" s="116"/>
      <c r="S771" s="110"/>
    </row>
    <row r="772" spans="1:19" ht="14.25" customHeight="1" x14ac:dyDescent="0.25">
      <c r="A772" s="109"/>
      <c r="B772" s="109"/>
      <c r="C772" s="109"/>
      <c r="D772" s="109"/>
      <c r="E772" s="110"/>
      <c r="F772" s="116"/>
      <c r="L772" s="110"/>
      <c r="M772" s="116"/>
      <c r="S772" s="110"/>
    </row>
    <row r="773" spans="1:19" ht="14.25" customHeight="1" x14ac:dyDescent="0.25">
      <c r="A773" s="109"/>
      <c r="B773" s="109"/>
      <c r="C773" s="109"/>
      <c r="D773" s="109"/>
      <c r="E773" s="110"/>
      <c r="F773" s="116"/>
      <c r="L773" s="110"/>
      <c r="M773" s="116"/>
      <c r="S773" s="110"/>
    </row>
    <row r="774" spans="1:19" ht="14.25" customHeight="1" x14ac:dyDescent="0.25">
      <c r="A774" s="109"/>
      <c r="B774" s="109"/>
      <c r="C774" s="109"/>
      <c r="D774" s="109"/>
      <c r="E774" s="110"/>
      <c r="F774" s="116"/>
      <c r="L774" s="110"/>
      <c r="M774" s="116"/>
      <c r="S774" s="110"/>
    </row>
    <row r="775" spans="1:19" ht="14.25" customHeight="1" x14ac:dyDescent="0.25">
      <c r="A775" s="109"/>
      <c r="B775" s="109"/>
      <c r="C775" s="109"/>
      <c r="D775" s="109"/>
      <c r="E775" s="110"/>
      <c r="F775" s="116"/>
      <c r="L775" s="110"/>
      <c r="M775" s="116"/>
      <c r="S775" s="110"/>
    </row>
    <row r="776" spans="1:19" ht="14.25" customHeight="1" x14ac:dyDescent="0.25">
      <c r="A776" s="109"/>
      <c r="B776" s="109"/>
      <c r="C776" s="109"/>
      <c r="D776" s="109"/>
      <c r="E776" s="110"/>
      <c r="F776" s="116"/>
      <c r="L776" s="110"/>
      <c r="M776" s="116"/>
      <c r="S776" s="110"/>
    </row>
    <row r="777" spans="1:19" ht="14.25" customHeight="1" x14ac:dyDescent="0.25">
      <c r="A777" s="109"/>
      <c r="B777" s="109"/>
      <c r="C777" s="109"/>
      <c r="D777" s="109"/>
      <c r="E777" s="110"/>
      <c r="F777" s="116"/>
      <c r="L777" s="110"/>
      <c r="M777" s="116"/>
      <c r="S777" s="110"/>
    </row>
    <row r="778" spans="1:19" ht="14.25" customHeight="1" x14ac:dyDescent="0.25">
      <c r="A778" s="109"/>
      <c r="B778" s="109"/>
      <c r="C778" s="109"/>
      <c r="D778" s="109"/>
      <c r="E778" s="110"/>
      <c r="F778" s="116"/>
      <c r="L778" s="110"/>
      <c r="M778" s="116"/>
      <c r="S778" s="110"/>
    </row>
    <row r="779" spans="1:19" ht="14.25" customHeight="1" x14ac:dyDescent="0.25">
      <c r="A779" s="109"/>
      <c r="B779" s="109"/>
      <c r="C779" s="109"/>
      <c r="D779" s="109"/>
      <c r="E779" s="110"/>
      <c r="F779" s="116"/>
      <c r="L779" s="110"/>
      <c r="M779" s="116"/>
      <c r="S779" s="110"/>
    </row>
    <row r="780" spans="1:19" ht="14.25" customHeight="1" x14ac:dyDescent="0.25">
      <c r="A780" s="109"/>
      <c r="B780" s="109"/>
      <c r="C780" s="109"/>
      <c r="D780" s="109"/>
      <c r="E780" s="110"/>
      <c r="F780" s="116"/>
      <c r="L780" s="110"/>
      <c r="M780" s="116"/>
      <c r="S780" s="110"/>
    </row>
    <row r="781" spans="1:19" ht="14.25" customHeight="1" x14ac:dyDescent="0.25">
      <c r="A781" s="109"/>
      <c r="B781" s="109"/>
      <c r="C781" s="109"/>
      <c r="D781" s="109"/>
      <c r="E781" s="110"/>
      <c r="F781" s="116"/>
      <c r="L781" s="110"/>
      <c r="M781" s="116"/>
      <c r="S781" s="110"/>
    </row>
    <row r="782" spans="1:19" ht="14.25" customHeight="1" x14ac:dyDescent="0.25">
      <c r="A782" s="109"/>
      <c r="B782" s="109"/>
      <c r="C782" s="109"/>
      <c r="D782" s="109"/>
      <c r="E782" s="110"/>
      <c r="F782" s="116"/>
      <c r="L782" s="110"/>
      <c r="M782" s="116"/>
      <c r="S782" s="110"/>
    </row>
    <row r="783" spans="1:19" ht="14.25" customHeight="1" x14ac:dyDescent="0.25">
      <c r="A783" s="109"/>
      <c r="B783" s="109"/>
      <c r="C783" s="109"/>
      <c r="D783" s="109"/>
      <c r="E783" s="110"/>
      <c r="F783" s="116"/>
      <c r="L783" s="110"/>
      <c r="M783" s="116"/>
      <c r="S783" s="110"/>
    </row>
    <row r="784" spans="1:19" ht="14.25" customHeight="1" x14ac:dyDescent="0.25">
      <c r="A784" s="109"/>
      <c r="B784" s="109"/>
      <c r="C784" s="109"/>
      <c r="D784" s="109"/>
      <c r="E784" s="110"/>
      <c r="F784" s="116"/>
      <c r="L784" s="110"/>
      <c r="M784" s="116"/>
      <c r="S784" s="110"/>
    </row>
    <row r="785" spans="1:19" ht="14.25" customHeight="1" x14ac:dyDescent="0.25">
      <c r="A785" s="109"/>
      <c r="B785" s="109"/>
      <c r="C785" s="109"/>
      <c r="D785" s="109"/>
      <c r="E785" s="110"/>
      <c r="F785" s="116"/>
      <c r="L785" s="110"/>
      <c r="M785" s="116"/>
      <c r="S785" s="110"/>
    </row>
    <row r="786" spans="1:19" ht="14.25" customHeight="1" x14ac:dyDescent="0.25">
      <c r="A786" s="109"/>
      <c r="B786" s="109"/>
      <c r="C786" s="109"/>
      <c r="D786" s="109"/>
      <c r="E786" s="110"/>
      <c r="F786" s="116"/>
      <c r="L786" s="110"/>
      <c r="M786" s="116"/>
      <c r="S786" s="110"/>
    </row>
    <row r="787" spans="1:19" ht="14.25" customHeight="1" x14ac:dyDescent="0.25">
      <c r="A787" s="109"/>
      <c r="B787" s="109"/>
      <c r="C787" s="109"/>
      <c r="D787" s="109"/>
      <c r="E787" s="110"/>
      <c r="F787" s="116"/>
      <c r="L787" s="110"/>
      <c r="M787" s="116"/>
      <c r="S787" s="110"/>
    </row>
    <row r="788" spans="1:19" ht="14.25" customHeight="1" x14ac:dyDescent="0.25">
      <c r="A788" s="109"/>
      <c r="B788" s="109"/>
      <c r="C788" s="109"/>
      <c r="D788" s="109"/>
      <c r="E788" s="110"/>
      <c r="F788" s="116"/>
      <c r="L788" s="110"/>
      <c r="M788" s="116"/>
      <c r="S788" s="110"/>
    </row>
    <row r="789" spans="1:19" ht="14.25" customHeight="1" x14ac:dyDescent="0.25">
      <c r="A789" s="109"/>
      <c r="B789" s="109"/>
      <c r="C789" s="109"/>
      <c r="D789" s="109"/>
      <c r="E789" s="110"/>
      <c r="F789" s="116"/>
      <c r="L789" s="110"/>
      <c r="M789" s="116"/>
      <c r="S789" s="110"/>
    </row>
    <row r="790" spans="1:19" ht="14.25" customHeight="1" x14ac:dyDescent="0.25">
      <c r="A790" s="109"/>
      <c r="B790" s="109"/>
      <c r="C790" s="109"/>
      <c r="D790" s="109"/>
      <c r="E790" s="110"/>
      <c r="F790" s="116"/>
      <c r="L790" s="110"/>
      <c r="M790" s="116"/>
      <c r="S790" s="110"/>
    </row>
    <row r="791" spans="1:19" ht="14.25" customHeight="1" x14ac:dyDescent="0.25">
      <c r="A791" s="109"/>
      <c r="B791" s="109"/>
      <c r="C791" s="109"/>
      <c r="D791" s="109"/>
      <c r="E791" s="110"/>
      <c r="F791" s="116"/>
      <c r="L791" s="110"/>
      <c r="M791" s="116"/>
      <c r="S791" s="110"/>
    </row>
    <row r="792" spans="1:19" ht="14.25" customHeight="1" x14ac:dyDescent="0.25">
      <c r="A792" s="109"/>
      <c r="B792" s="109"/>
      <c r="C792" s="109"/>
      <c r="D792" s="109"/>
      <c r="E792" s="110"/>
      <c r="F792" s="116"/>
      <c r="L792" s="110"/>
      <c r="M792" s="116"/>
      <c r="S792" s="110"/>
    </row>
    <row r="793" spans="1:19" ht="14.25" customHeight="1" x14ac:dyDescent="0.25">
      <c r="A793" s="109"/>
      <c r="B793" s="109"/>
      <c r="C793" s="109"/>
      <c r="D793" s="109"/>
      <c r="E793" s="110"/>
      <c r="F793" s="116"/>
      <c r="L793" s="110"/>
      <c r="M793" s="116"/>
      <c r="S793" s="110"/>
    </row>
    <row r="794" spans="1:19" ht="14.25" customHeight="1" x14ac:dyDescent="0.25">
      <c r="A794" s="109"/>
      <c r="B794" s="109"/>
      <c r="C794" s="109"/>
      <c r="D794" s="109"/>
      <c r="E794" s="110"/>
      <c r="F794" s="116"/>
      <c r="L794" s="110"/>
      <c r="M794" s="116"/>
      <c r="S794" s="110"/>
    </row>
    <row r="795" spans="1:19" ht="14.25" customHeight="1" x14ac:dyDescent="0.25">
      <c r="A795" s="109"/>
      <c r="B795" s="109"/>
      <c r="C795" s="109"/>
      <c r="D795" s="109"/>
      <c r="E795" s="110"/>
      <c r="F795" s="116"/>
      <c r="L795" s="110"/>
      <c r="M795" s="116"/>
      <c r="S795" s="110"/>
    </row>
    <row r="796" spans="1:19" ht="14.25" customHeight="1" x14ac:dyDescent="0.25">
      <c r="A796" s="109"/>
      <c r="B796" s="109"/>
      <c r="C796" s="109"/>
      <c r="D796" s="109"/>
      <c r="E796" s="110"/>
      <c r="F796" s="116"/>
      <c r="L796" s="110"/>
      <c r="M796" s="116"/>
      <c r="S796" s="110"/>
    </row>
    <row r="797" spans="1:19" ht="14.25" customHeight="1" x14ac:dyDescent="0.25">
      <c r="A797" s="109"/>
      <c r="B797" s="109"/>
      <c r="C797" s="109"/>
      <c r="D797" s="109"/>
      <c r="E797" s="110"/>
      <c r="F797" s="116"/>
      <c r="L797" s="110"/>
      <c r="M797" s="116"/>
      <c r="S797" s="110"/>
    </row>
    <row r="798" spans="1:19" ht="14.25" customHeight="1" x14ac:dyDescent="0.25">
      <c r="A798" s="109"/>
      <c r="B798" s="109"/>
      <c r="C798" s="109"/>
      <c r="D798" s="109"/>
      <c r="E798" s="110"/>
      <c r="F798" s="116"/>
      <c r="L798" s="110"/>
      <c r="M798" s="116"/>
      <c r="S798" s="110"/>
    </row>
    <row r="799" spans="1:19" ht="14.25" customHeight="1" x14ac:dyDescent="0.25">
      <c r="A799" s="109"/>
      <c r="B799" s="109"/>
      <c r="C799" s="109"/>
      <c r="D799" s="109"/>
      <c r="E799" s="110"/>
      <c r="F799" s="116"/>
      <c r="L799" s="110"/>
      <c r="M799" s="116"/>
      <c r="S799" s="110"/>
    </row>
    <row r="800" spans="1:19" ht="14.25" customHeight="1" x14ac:dyDescent="0.25">
      <c r="A800" s="109"/>
      <c r="B800" s="109"/>
      <c r="C800" s="109"/>
      <c r="D800" s="109"/>
      <c r="E800" s="110"/>
      <c r="F800" s="116"/>
      <c r="L800" s="110"/>
      <c r="M800" s="116"/>
      <c r="S800" s="110"/>
    </row>
    <row r="801" spans="1:19" ht="14.25" customHeight="1" x14ac:dyDescent="0.25">
      <c r="A801" s="109"/>
      <c r="B801" s="109"/>
      <c r="C801" s="109"/>
      <c r="D801" s="109"/>
      <c r="E801" s="110"/>
      <c r="F801" s="116"/>
      <c r="L801" s="110"/>
      <c r="M801" s="116"/>
      <c r="S801" s="110"/>
    </row>
    <row r="802" spans="1:19" ht="14.25" customHeight="1" x14ac:dyDescent="0.25">
      <c r="A802" s="109"/>
      <c r="B802" s="109"/>
      <c r="C802" s="109"/>
      <c r="D802" s="109"/>
      <c r="E802" s="110"/>
      <c r="F802" s="116"/>
      <c r="L802" s="110"/>
      <c r="M802" s="116"/>
      <c r="S802" s="110"/>
    </row>
    <row r="803" spans="1:19" ht="14.25" customHeight="1" x14ac:dyDescent="0.25">
      <c r="A803" s="109"/>
      <c r="B803" s="109"/>
      <c r="C803" s="109"/>
      <c r="D803" s="109"/>
      <c r="E803" s="110"/>
      <c r="F803" s="116"/>
      <c r="L803" s="110"/>
      <c r="M803" s="116"/>
      <c r="S803" s="110"/>
    </row>
    <row r="804" spans="1:19" ht="14.25" customHeight="1" x14ac:dyDescent="0.25">
      <c r="A804" s="109"/>
      <c r="B804" s="109"/>
      <c r="C804" s="109"/>
      <c r="D804" s="109"/>
      <c r="E804" s="110"/>
      <c r="F804" s="116"/>
      <c r="L804" s="110"/>
      <c r="M804" s="116"/>
      <c r="S804" s="110"/>
    </row>
    <row r="805" spans="1:19" ht="14.25" customHeight="1" x14ac:dyDescent="0.25">
      <c r="A805" s="109"/>
      <c r="B805" s="109"/>
      <c r="C805" s="109"/>
      <c r="D805" s="109"/>
      <c r="E805" s="110"/>
      <c r="F805" s="116"/>
      <c r="L805" s="110"/>
      <c r="M805" s="116"/>
      <c r="S805" s="110"/>
    </row>
    <row r="806" spans="1:19" ht="14.25" customHeight="1" x14ac:dyDescent="0.25">
      <c r="A806" s="109"/>
      <c r="B806" s="109"/>
      <c r="C806" s="109"/>
      <c r="D806" s="109"/>
      <c r="E806" s="110"/>
      <c r="F806" s="116"/>
      <c r="L806" s="110"/>
      <c r="M806" s="116"/>
      <c r="S806" s="110"/>
    </row>
    <row r="807" spans="1:19" ht="14.25" customHeight="1" x14ac:dyDescent="0.25">
      <c r="A807" s="109"/>
      <c r="B807" s="109"/>
      <c r="C807" s="109"/>
      <c r="D807" s="109"/>
      <c r="E807" s="110"/>
      <c r="F807" s="116"/>
      <c r="L807" s="110"/>
      <c r="M807" s="116"/>
      <c r="S807" s="110"/>
    </row>
    <row r="808" spans="1:19" ht="14.25" customHeight="1" x14ac:dyDescent="0.25">
      <c r="A808" s="109"/>
      <c r="B808" s="109"/>
      <c r="C808" s="109"/>
      <c r="D808" s="109"/>
      <c r="E808" s="110"/>
      <c r="F808" s="116"/>
      <c r="L808" s="110"/>
      <c r="M808" s="116"/>
      <c r="S808" s="110"/>
    </row>
    <row r="809" spans="1:19" ht="14.25" customHeight="1" x14ac:dyDescent="0.25">
      <c r="A809" s="109"/>
      <c r="B809" s="109"/>
      <c r="C809" s="109"/>
      <c r="D809" s="109"/>
      <c r="E809" s="110"/>
      <c r="F809" s="116"/>
      <c r="L809" s="110"/>
      <c r="M809" s="116"/>
      <c r="S809" s="110"/>
    </row>
    <row r="810" spans="1:19" ht="14.25" customHeight="1" x14ac:dyDescent="0.25">
      <c r="A810" s="109"/>
      <c r="B810" s="109"/>
      <c r="C810" s="109"/>
      <c r="D810" s="109"/>
      <c r="E810" s="110"/>
      <c r="F810" s="116"/>
      <c r="L810" s="110"/>
      <c r="M810" s="116"/>
      <c r="S810" s="110"/>
    </row>
    <row r="811" spans="1:19" ht="14.25" customHeight="1" x14ac:dyDescent="0.25">
      <c r="A811" s="109"/>
      <c r="B811" s="109"/>
      <c r="C811" s="109"/>
      <c r="D811" s="109"/>
      <c r="E811" s="110"/>
      <c r="F811" s="116"/>
      <c r="L811" s="110"/>
      <c r="M811" s="116"/>
      <c r="S811" s="110"/>
    </row>
    <row r="812" spans="1:19" ht="14.25" customHeight="1" x14ac:dyDescent="0.25">
      <c r="A812" s="109"/>
      <c r="B812" s="109"/>
      <c r="C812" s="109"/>
      <c r="D812" s="109"/>
      <c r="E812" s="110"/>
      <c r="F812" s="116"/>
      <c r="L812" s="110"/>
      <c r="M812" s="116"/>
      <c r="S812" s="110"/>
    </row>
    <row r="813" spans="1:19" ht="14.25" customHeight="1" x14ac:dyDescent="0.25">
      <c r="A813" s="109"/>
      <c r="B813" s="109"/>
      <c r="C813" s="109"/>
      <c r="D813" s="109"/>
      <c r="E813" s="110"/>
      <c r="F813" s="116"/>
      <c r="L813" s="110"/>
      <c r="M813" s="116"/>
      <c r="S813" s="110"/>
    </row>
    <row r="814" spans="1:19" ht="14.25" customHeight="1" x14ac:dyDescent="0.25">
      <c r="A814" s="109"/>
      <c r="B814" s="109"/>
      <c r="C814" s="109"/>
      <c r="D814" s="109"/>
      <c r="E814" s="110"/>
      <c r="F814" s="116"/>
      <c r="L814" s="110"/>
      <c r="M814" s="116"/>
      <c r="S814" s="110"/>
    </row>
    <row r="815" spans="1:19" ht="14.25" customHeight="1" x14ac:dyDescent="0.25">
      <c r="A815" s="109"/>
      <c r="B815" s="109"/>
      <c r="C815" s="109"/>
      <c r="D815" s="109"/>
      <c r="E815" s="110"/>
      <c r="F815" s="116"/>
      <c r="L815" s="110"/>
      <c r="M815" s="116"/>
      <c r="S815" s="110"/>
    </row>
    <row r="816" spans="1:19" ht="14.25" customHeight="1" x14ac:dyDescent="0.25">
      <c r="A816" s="109"/>
      <c r="B816" s="109"/>
      <c r="C816" s="109"/>
      <c r="D816" s="109"/>
      <c r="E816" s="110"/>
      <c r="F816" s="116"/>
      <c r="L816" s="110"/>
      <c r="M816" s="116"/>
      <c r="S816" s="110"/>
    </row>
    <row r="817" spans="1:19" ht="14.25" customHeight="1" x14ac:dyDescent="0.25">
      <c r="A817" s="109"/>
      <c r="B817" s="109"/>
      <c r="C817" s="109"/>
      <c r="D817" s="109"/>
      <c r="E817" s="110"/>
      <c r="F817" s="116"/>
      <c r="L817" s="110"/>
      <c r="M817" s="116"/>
      <c r="S817" s="110"/>
    </row>
    <row r="818" spans="1:19" ht="14.25" customHeight="1" x14ac:dyDescent="0.25">
      <c r="A818" s="109"/>
      <c r="B818" s="109"/>
      <c r="C818" s="109"/>
      <c r="D818" s="109"/>
      <c r="E818" s="110"/>
      <c r="F818" s="116"/>
      <c r="L818" s="110"/>
      <c r="M818" s="116"/>
      <c r="S818" s="110"/>
    </row>
    <row r="819" spans="1:19" ht="14.25" customHeight="1" x14ac:dyDescent="0.25">
      <c r="A819" s="109"/>
      <c r="B819" s="109"/>
      <c r="C819" s="109"/>
      <c r="D819" s="109"/>
      <c r="E819" s="110"/>
      <c r="F819" s="116"/>
      <c r="L819" s="110"/>
      <c r="M819" s="116"/>
      <c r="S819" s="110"/>
    </row>
    <row r="820" spans="1:19" ht="14.25" customHeight="1" x14ac:dyDescent="0.25">
      <c r="A820" s="109"/>
      <c r="B820" s="109"/>
      <c r="C820" s="109"/>
      <c r="D820" s="109"/>
      <c r="E820" s="110"/>
      <c r="F820" s="116"/>
      <c r="L820" s="110"/>
      <c r="M820" s="116"/>
      <c r="S820" s="110"/>
    </row>
    <row r="821" spans="1:19" ht="14.25" customHeight="1" x14ac:dyDescent="0.25">
      <c r="A821" s="109"/>
      <c r="B821" s="109"/>
      <c r="C821" s="109"/>
      <c r="D821" s="109"/>
      <c r="E821" s="110"/>
      <c r="F821" s="116"/>
      <c r="L821" s="110"/>
      <c r="M821" s="116"/>
      <c r="S821" s="110"/>
    </row>
    <row r="822" spans="1:19" ht="14.25" customHeight="1" x14ac:dyDescent="0.25">
      <c r="A822" s="109"/>
      <c r="B822" s="109"/>
      <c r="C822" s="109"/>
      <c r="D822" s="109"/>
      <c r="E822" s="110"/>
      <c r="F822" s="116"/>
      <c r="L822" s="110"/>
      <c r="M822" s="116"/>
      <c r="S822" s="110"/>
    </row>
    <row r="823" spans="1:19" ht="14.25" customHeight="1" x14ac:dyDescent="0.25">
      <c r="A823" s="109"/>
      <c r="B823" s="109"/>
      <c r="C823" s="109"/>
      <c r="D823" s="109"/>
      <c r="E823" s="110"/>
      <c r="F823" s="116"/>
      <c r="L823" s="110"/>
      <c r="M823" s="116"/>
      <c r="S823" s="110"/>
    </row>
    <row r="824" spans="1:19" ht="14.25" customHeight="1" x14ac:dyDescent="0.25">
      <c r="A824" s="109"/>
      <c r="B824" s="109"/>
      <c r="C824" s="109"/>
      <c r="D824" s="109"/>
      <c r="E824" s="110"/>
      <c r="F824" s="116"/>
      <c r="L824" s="110"/>
      <c r="M824" s="116"/>
      <c r="S824" s="110"/>
    </row>
    <row r="825" spans="1:19" ht="14.25" customHeight="1" x14ac:dyDescent="0.25">
      <c r="A825" s="109"/>
      <c r="B825" s="109"/>
      <c r="C825" s="109"/>
      <c r="D825" s="109"/>
      <c r="E825" s="110"/>
      <c r="F825" s="116"/>
      <c r="L825" s="110"/>
      <c r="M825" s="116"/>
      <c r="S825" s="110"/>
    </row>
    <row r="826" spans="1:19" ht="14.25" customHeight="1" x14ac:dyDescent="0.25">
      <c r="A826" s="109"/>
      <c r="B826" s="109"/>
      <c r="C826" s="109"/>
      <c r="D826" s="109"/>
      <c r="E826" s="110"/>
      <c r="F826" s="116"/>
      <c r="L826" s="110"/>
      <c r="M826" s="116"/>
      <c r="S826" s="110"/>
    </row>
    <row r="827" spans="1:19" ht="14.25" customHeight="1" x14ac:dyDescent="0.25">
      <c r="A827" s="109"/>
      <c r="B827" s="109"/>
      <c r="C827" s="109"/>
      <c r="D827" s="109"/>
      <c r="E827" s="110"/>
      <c r="F827" s="116"/>
      <c r="L827" s="110"/>
      <c r="M827" s="116"/>
      <c r="S827" s="110"/>
    </row>
    <row r="828" spans="1:19" ht="14.25" customHeight="1" x14ac:dyDescent="0.25">
      <c r="A828" s="109"/>
      <c r="B828" s="109"/>
      <c r="C828" s="109"/>
      <c r="D828" s="109"/>
      <c r="E828" s="110"/>
      <c r="F828" s="116"/>
      <c r="L828" s="110"/>
      <c r="M828" s="116"/>
      <c r="S828" s="110"/>
    </row>
    <row r="829" spans="1:19" ht="14.25" customHeight="1" x14ac:dyDescent="0.25">
      <c r="A829" s="109"/>
      <c r="B829" s="109"/>
      <c r="C829" s="109"/>
      <c r="D829" s="109"/>
      <c r="E829" s="110"/>
      <c r="F829" s="116"/>
      <c r="L829" s="110"/>
      <c r="M829" s="116"/>
      <c r="S829" s="110"/>
    </row>
    <row r="830" spans="1:19" ht="14.25" customHeight="1" x14ac:dyDescent="0.25">
      <c r="A830" s="109"/>
      <c r="B830" s="109"/>
      <c r="C830" s="109"/>
      <c r="D830" s="109"/>
      <c r="E830" s="110"/>
      <c r="F830" s="116"/>
      <c r="L830" s="110"/>
      <c r="M830" s="116"/>
      <c r="S830" s="110"/>
    </row>
    <row r="831" spans="1:19" ht="14.25" customHeight="1" x14ac:dyDescent="0.25">
      <c r="A831" s="109"/>
      <c r="B831" s="109"/>
      <c r="C831" s="109"/>
      <c r="D831" s="109"/>
      <c r="E831" s="110"/>
      <c r="F831" s="116"/>
      <c r="L831" s="110"/>
      <c r="M831" s="116"/>
      <c r="S831" s="110"/>
    </row>
    <row r="832" spans="1:19" ht="14.25" customHeight="1" x14ac:dyDescent="0.25">
      <c r="A832" s="109"/>
      <c r="B832" s="109"/>
      <c r="C832" s="109"/>
      <c r="D832" s="109"/>
      <c r="E832" s="110"/>
      <c r="F832" s="116"/>
      <c r="L832" s="110"/>
      <c r="M832" s="116"/>
      <c r="S832" s="110"/>
    </row>
    <row r="833" spans="1:19" ht="14.25" customHeight="1" x14ac:dyDescent="0.25">
      <c r="A833" s="109"/>
      <c r="B833" s="109"/>
      <c r="C833" s="109"/>
      <c r="D833" s="109"/>
      <c r="E833" s="110"/>
      <c r="F833" s="116"/>
      <c r="L833" s="110"/>
      <c r="M833" s="116"/>
      <c r="S833" s="110"/>
    </row>
    <row r="834" spans="1:19" ht="14.25" customHeight="1" x14ac:dyDescent="0.25">
      <c r="A834" s="109"/>
      <c r="B834" s="109"/>
      <c r="C834" s="109"/>
      <c r="D834" s="109"/>
      <c r="E834" s="110"/>
      <c r="F834" s="116"/>
      <c r="L834" s="110"/>
      <c r="M834" s="116"/>
      <c r="S834" s="110"/>
    </row>
    <row r="835" spans="1:19" ht="14.25" customHeight="1" x14ac:dyDescent="0.25">
      <c r="A835" s="109"/>
      <c r="B835" s="109"/>
      <c r="C835" s="109"/>
      <c r="D835" s="109"/>
      <c r="E835" s="110"/>
      <c r="F835" s="116"/>
      <c r="L835" s="110"/>
      <c r="M835" s="116"/>
      <c r="S835" s="110"/>
    </row>
    <row r="836" spans="1:19" ht="14.25" customHeight="1" x14ac:dyDescent="0.25">
      <c r="A836" s="109"/>
      <c r="B836" s="109"/>
      <c r="C836" s="109"/>
      <c r="D836" s="109"/>
      <c r="E836" s="110"/>
      <c r="F836" s="116"/>
      <c r="L836" s="110"/>
      <c r="M836" s="116"/>
      <c r="S836" s="110"/>
    </row>
    <row r="837" spans="1:19" ht="14.25" customHeight="1" x14ac:dyDescent="0.25">
      <c r="A837" s="109"/>
      <c r="B837" s="109"/>
      <c r="C837" s="109"/>
      <c r="D837" s="109"/>
      <c r="E837" s="110"/>
      <c r="F837" s="116"/>
      <c r="L837" s="110"/>
      <c r="M837" s="116"/>
      <c r="S837" s="110"/>
    </row>
    <row r="838" spans="1:19" ht="14.25" customHeight="1" x14ac:dyDescent="0.25">
      <c r="A838" s="109"/>
      <c r="B838" s="109"/>
      <c r="C838" s="109"/>
      <c r="D838" s="109"/>
      <c r="E838" s="110"/>
      <c r="F838" s="116"/>
      <c r="L838" s="110"/>
      <c r="M838" s="116"/>
      <c r="S838" s="110"/>
    </row>
    <row r="839" spans="1:19" ht="14.25" customHeight="1" x14ac:dyDescent="0.25">
      <c r="A839" s="109"/>
      <c r="B839" s="109"/>
      <c r="C839" s="109"/>
      <c r="D839" s="109"/>
      <c r="E839" s="110"/>
      <c r="F839" s="116"/>
      <c r="L839" s="110"/>
      <c r="M839" s="116"/>
      <c r="S839" s="110"/>
    </row>
    <row r="840" spans="1:19" ht="14.25" customHeight="1" x14ac:dyDescent="0.25">
      <c r="A840" s="109"/>
      <c r="B840" s="109"/>
      <c r="C840" s="109"/>
      <c r="D840" s="109"/>
      <c r="E840" s="110"/>
      <c r="F840" s="116"/>
      <c r="L840" s="110"/>
      <c r="M840" s="116"/>
      <c r="S840" s="110"/>
    </row>
    <row r="841" spans="1:19" ht="14.25" customHeight="1" x14ac:dyDescent="0.25">
      <c r="A841" s="109"/>
      <c r="B841" s="109"/>
      <c r="C841" s="109"/>
      <c r="D841" s="109"/>
      <c r="E841" s="110"/>
      <c r="F841" s="116"/>
      <c r="L841" s="110"/>
      <c r="M841" s="116"/>
      <c r="S841" s="110"/>
    </row>
    <row r="842" spans="1:19" ht="14.25" customHeight="1" x14ac:dyDescent="0.25">
      <c r="A842" s="109"/>
      <c r="B842" s="109"/>
      <c r="C842" s="109"/>
      <c r="D842" s="109"/>
      <c r="E842" s="110"/>
      <c r="F842" s="116"/>
      <c r="L842" s="110"/>
      <c r="M842" s="116"/>
      <c r="S842" s="110"/>
    </row>
    <row r="843" spans="1:19" ht="14.25" customHeight="1" x14ac:dyDescent="0.25">
      <c r="A843" s="109"/>
      <c r="B843" s="109"/>
      <c r="C843" s="109"/>
      <c r="D843" s="109"/>
      <c r="E843" s="110"/>
      <c r="F843" s="116"/>
      <c r="L843" s="110"/>
      <c r="M843" s="116"/>
      <c r="S843" s="110"/>
    </row>
    <row r="844" spans="1:19" ht="14.25" customHeight="1" x14ac:dyDescent="0.25">
      <c r="A844" s="109"/>
      <c r="B844" s="109"/>
      <c r="C844" s="109"/>
      <c r="D844" s="109"/>
      <c r="E844" s="110"/>
      <c r="F844" s="116"/>
      <c r="L844" s="110"/>
      <c r="M844" s="116"/>
      <c r="S844" s="110"/>
    </row>
    <row r="845" spans="1:19" ht="14.25" customHeight="1" x14ac:dyDescent="0.25">
      <c r="A845" s="109"/>
      <c r="B845" s="109"/>
      <c r="C845" s="109"/>
      <c r="D845" s="109"/>
      <c r="E845" s="110"/>
      <c r="F845" s="116"/>
      <c r="L845" s="110"/>
      <c r="M845" s="116"/>
      <c r="S845" s="110"/>
    </row>
    <row r="846" spans="1:19" ht="14.25" customHeight="1" x14ac:dyDescent="0.25">
      <c r="A846" s="109"/>
      <c r="B846" s="109"/>
      <c r="C846" s="109"/>
      <c r="D846" s="109"/>
      <c r="E846" s="110"/>
      <c r="F846" s="116"/>
      <c r="L846" s="110"/>
      <c r="M846" s="116"/>
      <c r="S846" s="110"/>
    </row>
    <row r="847" spans="1:19" ht="14.25" customHeight="1" x14ac:dyDescent="0.25">
      <c r="A847" s="109"/>
      <c r="B847" s="109"/>
      <c r="C847" s="109"/>
      <c r="D847" s="109"/>
      <c r="E847" s="110"/>
      <c r="F847" s="116"/>
      <c r="L847" s="110"/>
      <c r="M847" s="116"/>
      <c r="S847" s="110"/>
    </row>
    <row r="848" spans="1:19" ht="14.25" customHeight="1" x14ac:dyDescent="0.25">
      <c r="A848" s="109"/>
      <c r="B848" s="109"/>
      <c r="C848" s="109"/>
      <c r="D848" s="109"/>
      <c r="E848" s="110"/>
      <c r="F848" s="116"/>
      <c r="L848" s="110"/>
      <c r="M848" s="116"/>
      <c r="S848" s="110"/>
    </row>
    <row r="849" spans="1:19" ht="14.25" customHeight="1" x14ac:dyDescent="0.25">
      <c r="A849" s="109"/>
      <c r="B849" s="109"/>
      <c r="C849" s="109"/>
      <c r="D849" s="109"/>
      <c r="E849" s="110"/>
      <c r="F849" s="116"/>
      <c r="L849" s="110"/>
      <c r="M849" s="116"/>
      <c r="S849" s="110"/>
    </row>
    <row r="850" spans="1:19" ht="14.25" customHeight="1" x14ac:dyDescent="0.25">
      <c r="A850" s="109"/>
      <c r="B850" s="109"/>
      <c r="C850" s="109"/>
      <c r="D850" s="109"/>
      <c r="E850" s="110"/>
      <c r="F850" s="116"/>
      <c r="L850" s="110"/>
      <c r="M850" s="116"/>
      <c r="S850" s="110"/>
    </row>
    <row r="851" spans="1:19" ht="14.25" customHeight="1" x14ac:dyDescent="0.25">
      <c r="A851" s="109"/>
      <c r="B851" s="109"/>
      <c r="C851" s="109"/>
      <c r="D851" s="109"/>
      <c r="E851" s="110"/>
      <c r="F851" s="116"/>
      <c r="L851" s="110"/>
      <c r="M851" s="116"/>
      <c r="S851" s="110"/>
    </row>
    <row r="852" spans="1:19" ht="14.25" customHeight="1" x14ac:dyDescent="0.25">
      <c r="A852" s="109"/>
      <c r="B852" s="109"/>
      <c r="C852" s="109"/>
      <c r="D852" s="109"/>
      <c r="E852" s="110"/>
      <c r="F852" s="116"/>
      <c r="L852" s="110"/>
      <c r="M852" s="116"/>
      <c r="S852" s="110"/>
    </row>
    <row r="853" spans="1:19" ht="14.25" customHeight="1" x14ac:dyDescent="0.25">
      <c r="A853" s="109"/>
      <c r="B853" s="109"/>
      <c r="C853" s="109"/>
      <c r="D853" s="109"/>
      <c r="E853" s="110"/>
      <c r="F853" s="116"/>
      <c r="L853" s="110"/>
      <c r="M853" s="116"/>
      <c r="S853" s="110"/>
    </row>
    <row r="854" spans="1:19" ht="14.25" customHeight="1" x14ac:dyDescent="0.25">
      <c r="A854" s="109"/>
      <c r="B854" s="109"/>
      <c r="C854" s="109"/>
      <c r="D854" s="109"/>
      <c r="E854" s="110"/>
      <c r="F854" s="116"/>
      <c r="L854" s="110"/>
      <c r="M854" s="116"/>
      <c r="S854" s="110"/>
    </row>
    <row r="855" spans="1:19" ht="14.25" customHeight="1" x14ac:dyDescent="0.25">
      <c r="A855" s="109"/>
      <c r="B855" s="109"/>
      <c r="C855" s="109"/>
      <c r="D855" s="109"/>
      <c r="E855" s="110"/>
      <c r="F855" s="116"/>
      <c r="L855" s="110"/>
      <c r="M855" s="116"/>
      <c r="S855" s="110"/>
    </row>
    <row r="856" spans="1:19" ht="14.25" customHeight="1" x14ac:dyDescent="0.25">
      <c r="A856" s="109"/>
      <c r="B856" s="109"/>
      <c r="C856" s="109"/>
      <c r="D856" s="109"/>
      <c r="E856" s="110"/>
      <c r="F856" s="116"/>
      <c r="L856" s="110"/>
      <c r="M856" s="116"/>
      <c r="S856" s="110"/>
    </row>
    <row r="857" spans="1:19" ht="14.25" customHeight="1" x14ac:dyDescent="0.25">
      <c r="A857" s="109"/>
      <c r="B857" s="109"/>
      <c r="C857" s="109"/>
      <c r="D857" s="109"/>
      <c r="E857" s="110"/>
      <c r="F857" s="116"/>
      <c r="L857" s="110"/>
      <c r="M857" s="116"/>
      <c r="S857" s="110"/>
    </row>
    <row r="858" spans="1:19" ht="14.25" customHeight="1" x14ac:dyDescent="0.25">
      <c r="A858" s="109"/>
      <c r="B858" s="109"/>
      <c r="C858" s="109"/>
      <c r="D858" s="109"/>
      <c r="E858" s="110"/>
      <c r="F858" s="116"/>
      <c r="L858" s="110"/>
      <c r="M858" s="116"/>
      <c r="S858" s="110"/>
    </row>
    <row r="859" spans="1:19" ht="14.25" customHeight="1" x14ac:dyDescent="0.25">
      <c r="A859" s="109"/>
      <c r="B859" s="109"/>
      <c r="C859" s="109"/>
      <c r="D859" s="109"/>
      <c r="E859" s="110"/>
      <c r="F859" s="116"/>
      <c r="L859" s="110"/>
      <c r="M859" s="116"/>
      <c r="S859" s="110"/>
    </row>
    <row r="860" spans="1:19" ht="14.25" customHeight="1" x14ac:dyDescent="0.25">
      <c r="A860" s="109"/>
      <c r="B860" s="109"/>
      <c r="C860" s="109"/>
      <c r="D860" s="109"/>
      <c r="E860" s="110"/>
      <c r="F860" s="116"/>
      <c r="L860" s="110"/>
      <c r="M860" s="116"/>
      <c r="S860" s="110"/>
    </row>
    <row r="861" spans="1:19" ht="14.25" customHeight="1" x14ac:dyDescent="0.25">
      <c r="A861" s="109"/>
      <c r="B861" s="109"/>
      <c r="C861" s="109"/>
      <c r="D861" s="109"/>
      <c r="E861" s="110"/>
      <c r="F861" s="116"/>
      <c r="L861" s="110"/>
      <c r="M861" s="116"/>
      <c r="S861" s="110"/>
    </row>
    <row r="862" spans="1:19" ht="14.25" customHeight="1" x14ac:dyDescent="0.25">
      <c r="A862" s="109"/>
      <c r="B862" s="109"/>
      <c r="C862" s="109"/>
      <c r="D862" s="109"/>
      <c r="E862" s="110"/>
      <c r="F862" s="116"/>
      <c r="L862" s="110"/>
      <c r="M862" s="116"/>
      <c r="S862" s="110"/>
    </row>
    <row r="863" spans="1:19" ht="14.25" customHeight="1" x14ac:dyDescent="0.25">
      <c r="A863" s="109"/>
      <c r="B863" s="109"/>
      <c r="C863" s="109"/>
      <c r="D863" s="109"/>
      <c r="E863" s="110"/>
      <c r="F863" s="116"/>
      <c r="L863" s="110"/>
      <c r="M863" s="116"/>
      <c r="S863" s="110"/>
    </row>
    <row r="864" spans="1:19" ht="14.25" customHeight="1" x14ac:dyDescent="0.25">
      <c r="A864" s="109"/>
      <c r="B864" s="109"/>
      <c r="C864" s="109"/>
      <c r="D864" s="109"/>
      <c r="E864" s="110"/>
      <c r="F864" s="116"/>
      <c r="L864" s="110"/>
      <c r="M864" s="116"/>
      <c r="S864" s="110"/>
    </row>
    <row r="865" spans="1:19" ht="14.25" customHeight="1" x14ac:dyDescent="0.25">
      <c r="A865" s="109"/>
      <c r="B865" s="109"/>
      <c r="C865" s="109"/>
      <c r="D865" s="109"/>
      <c r="E865" s="110"/>
      <c r="F865" s="116"/>
      <c r="L865" s="110"/>
      <c r="M865" s="116"/>
      <c r="S865" s="110"/>
    </row>
    <row r="866" spans="1:19" ht="14.25" customHeight="1" x14ac:dyDescent="0.25">
      <c r="A866" s="109"/>
      <c r="B866" s="109"/>
      <c r="C866" s="109"/>
      <c r="D866" s="109"/>
      <c r="E866" s="110"/>
      <c r="F866" s="116"/>
      <c r="L866" s="110"/>
      <c r="M866" s="116"/>
      <c r="S866" s="110"/>
    </row>
    <row r="867" spans="1:19" ht="14.25" customHeight="1" x14ac:dyDescent="0.25">
      <c r="A867" s="109"/>
      <c r="B867" s="109"/>
      <c r="C867" s="109"/>
      <c r="D867" s="109"/>
      <c r="E867" s="110"/>
      <c r="F867" s="116"/>
      <c r="L867" s="110"/>
      <c r="M867" s="116"/>
      <c r="S867" s="110"/>
    </row>
    <row r="868" spans="1:19" ht="14.25" customHeight="1" x14ac:dyDescent="0.25">
      <c r="A868" s="109"/>
      <c r="B868" s="109"/>
      <c r="C868" s="109"/>
      <c r="D868" s="109"/>
      <c r="E868" s="110"/>
      <c r="F868" s="116"/>
      <c r="L868" s="110"/>
      <c r="M868" s="116"/>
      <c r="S868" s="110"/>
    </row>
    <row r="869" spans="1:19" ht="14.25" customHeight="1" x14ac:dyDescent="0.25">
      <c r="A869" s="109"/>
      <c r="B869" s="109"/>
      <c r="C869" s="109"/>
      <c r="D869" s="109"/>
      <c r="E869" s="110"/>
      <c r="F869" s="116"/>
      <c r="L869" s="110"/>
      <c r="M869" s="116"/>
      <c r="S869" s="110"/>
    </row>
    <row r="870" spans="1:19" ht="14.25" customHeight="1" x14ac:dyDescent="0.25">
      <c r="A870" s="109"/>
      <c r="B870" s="109"/>
      <c r="C870" s="109"/>
      <c r="D870" s="109"/>
      <c r="E870" s="110"/>
      <c r="F870" s="116"/>
      <c r="L870" s="110"/>
      <c r="M870" s="116"/>
      <c r="S870" s="110"/>
    </row>
    <row r="871" spans="1:19" ht="14.25" customHeight="1" x14ac:dyDescent="0.25">
      <c r="A871" s="109"/>
      <c r="B871" s="109"/>
      <c r="C871" s="109"/>
      <c r="D871" s="109"/>
      <c r="E871" s="110"/>
      <c r="F871" s="116"/>
      <c r="L871" s="110"/>
      <c r="M871" s="116"/>
      <c r="S871" s="110"/>
    </row>
    <row r="872" spans="1:19" ht="14.25" customHeight="1" x14ac:dyDescent="0.25">
      <c r="A872" s="109"/>
      <c r="B872" s="109"/>
      <c r="C872" s="109"/>
      <c r="D872" s="109"/>
      <c r="E872" s="110"/>
      <c r="F872" s="116"/>
      <c r="L872" s="110"/>
      <c r="M872" s="116"/>
      <c r="S872" s="110"/>
    </row>
    <row r="873" spans="1:19" ht="14.25" customHeight="1" x14ac:dyDescent="0.25">
      <c r="A873" s="109"/>
      <c r="B873" s="109"/>
      <c r="C873" s="109"/>
      <c r="D873" s="109"/>
      <c r="E873" s="110"/>
      <c r="F873" s="116"/>
      <c r="L873" s="110"/>
      <c r="M873" s="116"/>
      <c r="S873" s="110"/>
    </row>
    <row r="874" spans="1:19" ht="14.25" customHeight="1" x14ac:dyDescent="0.25">
      <c r="A874" s="109"/>
      <c r="B874" s="109"/>
      <c r="C874" s="109"/>
      <c r="D874" s="109"/>
      <c r="E874" s="110"/>
      <c r="F874" s="116"/>
      <c r="L874" s="110"/>
      <c r="M874" s="116"/>
      <c r="S874" s="110"/>
    </row>
    <row r="875" spans="1:19" ht="14.25" customHeight="1" x14ac:dyDescent="0.25">
      <c r="A875" s="109"/>
      <c r="B875" s="109"/>
      <c r="C875" s="109"/>
      <c r="D875" s="109"/>
      <c r="E875" s="110"/>
      <c r="F875" s="116"/>
      <c r="L875" s="110"/>
      <c r="M875" s="116"/>
      <c r="S875" s="110"/>
    </row>
    <row r="876" spans="1:19" ht="14.25" customHeight="1" x14ac:dyDescent="0.25">
      <c r="A876" s="109"/>
      <c r="B876" s="109"/>
      <c r="C876" s="109"/>
      <c r="D876" s="109"/>
      <c r="E876" s="110"/>
      <c r="F876" s="116"/>
      <c r="L876" s="110"/>
      <c r="M876" s="116"/>
      <c r="S876" s="110"/>
    </row>
    <row r="877" spans="1:19" ht="14.25" customHeight="1" x14ac:dyDescent="0.25">
      <c r="A877" s="109"/>
      <c r="B877" s="109"/>
      <c r="C877" s="109"/>
      <c r="D877" s="109"/>
      <c r="E877" s="110"/>
      <c r="F877" s="116"/>
      <c r="L877" s="110"/>
      <c r="M877" s="116"/>
      <c r="S877" s="110"/>
    </row>
    <row r="878" spans="1:19" ht="14.25" customHeight="1" x14ac:dyDescent="0.25">
      <c r="A878" s="109"/>
      <c r="B878" s="109"/>
      <c r="C878" s="109"/>
      <c r="D878" s="109"/>
      <c r="E878" s="110"/>
      <c r="F878" s="116"/>
      <c r="L878" s="110"/>
      <c r="M878" s="116"/>
      <c r="S878" s="110"/>
    </row>
    <row r="879" spans="1:19" ht="14.25" customHeight="1" x14ac:dyDescent="0.25">
      <c r="A879" s="109"/>
      <c r="B879" s="109"/>
      <c r="C879" s="109"/>
      <c r="D879" s="109"/>
      <c r="E879" s="110"/>
      <c r="F879" s="116"/>
      <c r="L879" s="110"/>
      <c r="M879" s="116"/>
      <c r="S879" s="110"/>
    </row>
    <row r="880" spans="1:19" ht="14.25" customHeight="1" x14ac:dyDescent="0.25">
      <c r="A880" s="109"/>
      <c r="B880" s="109"/>
      <c r="C880" s="109"/>
      <c r="D880" s="109"/>
      <c r="E880" s="110"/>
      <c r="F880" s="116"/>
      <c r="L880" s="110"/>
      <c r="M880" s="116"/>
      <c r="S880" s="110"/>
    </row>
    <row r="881" spans="1:19" ht="14.25" customHeight="1" x14ac:dyDescent="0.25">
      <c r="A881" s="109"/>
      <c r="B881" s="109"/>
      <c r="C881" s="109"/>
      <c r="D881" s="109"/>
      <c r="E881" s="110"/>
      <c r="F881" s="116"/>
      <c r="L881" s="110"/>
      <c r="M881" s="116"/>
      <c r="S881" s="110"/>
    </row>
    <row r="882" spans="1:19" ht="14.25" customHeight="1" x14ac:dyDescent="0.25">
      <c r="A882" s="109"/>
      <c r="B882" s="109"/>
      <c r="C882" s="109"/>
      <c r="D882" s="109"/>
      <c r="E882" s="110"/>
      <c r="F882" s="116"/>
      <c r="L882" s="110"/>
      <c r="M882" s="116"/>
      <c r="S882" s="110"/>
    </row>
    <row r="883" spans="1:19" ht="14.25" customHeight="1" x14ac:dyDescent="0.25">
      <c r="A883" s="109"/>
      <c r="B883" s="109"/>
      <c r="C883" s="109"/>
      <c r="D883" s="109"/>
      <c r="E883" s="110"/>
      <c r="F883" s="116"/>
      <c r="L883" s="110"/>
      <c r="M883" s="116"/>
      <c r="S883" s="110"/>
    </row>
    <row r="884" spans="1:19" ht="14.25" customHeight="1" x14ac:dyDescent="0.25">
      <c r="A884" s="109"/>
      <c r="B884" s="109"/>
      <c r="C884" s="109"/>
      <c r="D884" s="109"/>
      <c r="E884" s="110"/>
      <c r="F884" s="116"/>
      <c r="L884" s="110"/>
      <c r="M884" s="116"/>
      <c r="S884" s="110"/>
    </row>
    <row r="885" spans="1:19" ht="14.25" customHeight="1" x14ac:dyDescent="0.25">
      <c r="A885" s="109"/>
      <c r="B885" s="109"/>
      <c r="C885" s="109"/>
      <c r="D885" s="109"/>
      <c r="E885" s="110"/>
      <c r="F885" s="116"/>
      <c r="L885" s="110"/>
      <c r="M885" s="116"/>
      <c r="S885" s="110"/>
    </row>
    <row r="886" spans="1:19" ht="14.25" customHeight="1" x14ac:dyDescent="0.25">
      <c r="A886" s="109"/>
      <c r="B886" s="109"/>
      <c r="C886" s="109"/>
      <c r="D886" s="109"/>
      <c r="E886" s="110"/>
      <c r="F886" s="116"/>
      <c r="L886" s="110"/>
      <c r="M886" s="116"/>
      <c r="S886" s="110"/>
    </row>
    <row r="887" spans="1:19" ht="14.25" customHeight="1" x14ac:dyDescent="0.25">
      <c r="A887" s="109"/>
      <c r="B887" s="109"/>
      <c r="C887" s="109"/>
      <c r="D887" s="109"/>
      <c r="E887" s="110"/>
      <c r="F887" s="116"/>
      <c r="L887" s="110"/>
      <c r="M887" s="116"/>
      <c r="S887" s="110"/>
    </row>
    <row r="888" spans="1:19" ht="14.25" customHeight="1" x14ac:dyDescent="0.25">
      <c r="A888" s="109"/>
      <c r="B888" s="109"/>
      <c r="C888" s="109"/>
      <c r="D888" s="109"/>
      <c r="E888" s="110"/>
      <c r="F888" s="116"/>
      <c r="L888" s="110"/>
      <c r="M888" s="116"/>
      <c r="S888" s="110"/>
    </row>
    <row r="889" spans="1:19" ht="14.25" customHeight="1" x14ac:dyDescent="0.25">
      <c r="A889" s="109"/>
      <c r="B889" s="109"/>
      <c r="C889" s="109"/>
      <c r="D889" s="109"/>
      <c r="E889" s="110"/>
      <c r="F889" s="116"/>
      <c r="L889" s="110"/>
      <c r="M889" s="116"/>
      <c r="S889" s="110"/>
    </row>
    <row r="890" spans="1:19" ht="14.25" customHeight="1" x14ac:dyDescent="0.25">
      <c r="A890" s="109"/>
      <c r="B890" s="109"/>
      <c r="C890" s="109"/>
      <c r="D890" s="109"/>
      <c r="E890" s="110"/>
      <c r="F890" s="116"/>
      <c r="L890" s="110"/>
      <c r="M890" s="116"/>
      <c r="S890" s="110"/>
    </row>
    <row r="891" spans="1:19" ht="14.25" customHeight="1" x14ac:dyDescent="0.25">
      <c r="A891" s="109"/>
      <c r="B891" s="109"/>
      <c r="C891" s="109"/>
      <c r="D891" s="109"/>
      <c r="E891" s="110"/>
      <c r="F891" s="116"/>
      <c r="L891" s="110"/>
      <c r="M891" s="116"/>
      <c r="S891" s="110"/>
    </row>
    <row r="892" spans="1:19" ht="14.25" customHeight="1" x14ac:dyDescent="0.25">
      <c r="A892" s="109"/>
      <c r="B892" s="109"/>
      <c r="C892" s="109"/>
      <c r="D892" s="109"/>
      <c r="E892" s="110"/>
      <c r="F892" s="116"/>
      <c r="L892" s="110"/>
      <c r="M892" s="116"/>
      <c r="S892" s="110"/>
    </row>
    <row r="893" spans="1:19" ht="14.25" customHeight="1" x14ac:dyDescent="0.25">
      <c r="A893" s="109"/>
      <c r="B893" s="109"/>
      <c r="C893" s="109"/>
      <c r="D893" s="109"/>
      <c r="E893" s="110"/>
      <c r="F893" s="116"/>
      <c r="L893" s="110"/>
      <c r="M893" s="116"/>
      <c r="S893" s="110"/>
    </row>
    <row r="894" spans="1:19" ht="14.25" customHeight="1" x14ac:dyDescent="0.25">
      <c r="A894" s="109"/>
      <c r="B894" s="109"/>
      <c r="C894" s="109"/>
      <c r="D894" s="109"/>
      <c r="E894" s="110"/>
      <c r="F894" s="116"/>
      <c r="L894" s="110"/>
      <c r="M894" s="116"/>
      <c r="S894" s="110"/>
    </row>
    <row r="895" spans="1:19" ht="14.25" customHeight="1" x14ac:dyDescent="0.25">
      <c r="A895" s="109"/>
      <c r="B895" s="109"/>
      <c r="C895" s="109"/>
      <c r="D895" s="109"/>
      <c r="E895" s="110"/>
      <c r="F895" s="116"/>
      <c r="L895" s="110"/>
      <c r="M895" s="116"/>
      <c r="S895" s="110"/>
    </row>
    <row r="896" spans="1:19" ht="14.25" customHeight="1" x14ac:dyDescent="0.25">
      <c r="A896" s="109"/>
      <c r="B896" s="109"/>
      <c r="C896" s="109"/>
      <c r="D896" s="109"/>
      <c r="E896" s="110"/>
      <c r="F896" s="116"/>
      <c r="L896" s="110"/>
      <c r="M896" s="116"/>
      <c r="S896" s="110"/>
    </row>
    <row r="897" spans="1:19" ht="14.25" customHeight="1" x14ac:dyDescent="0.25">
      <c r="A897" s="109"/>
      <c r="B897" s="109"/>
      <c r="C897" s="109"/>
      <c r="D897" s="109"/>
      <c r="E897" s="110"/>
      <c r="F897" s="116"/>
      <c r="L897" s="110"/>
      <c r="M897" s="116"/>
      <c r="S897" s="110"/>
    </row>
    <row r="898" spans="1:19" ht="14.25" customHeight="1" x14ac:dyDescent="0.25">
      <c r="A898" s="109"/>
      <c r="B898" s="109"/>
      <c r="C898" s="109"/>
      <c r="D898" s="109"/>
      <c r="E898" s="110"/>
      <c r="F898" s="116"/>
      <c r="L898" s="110"/>
      <c r="M898" s="116"/>
      <c r="S898" s="110"/>
    </row>
    <row r="899" spans="1:19" ht="14.25" customHeight="1" x14ac:dyDescent="0.25">
      <c r="A899" s="109"/>
      <c r="B899" s="109"/>
      <c r="C899" s="109"/>
      <c r="D899" s="109"/>
      <c r="E899" s="110"/>
      <c r="F899" s="116"/>
      <c r="L899" s="110"/>
      <c r="M899" s="116"/>
      <c r="S899" s="110"/>
    </row>
    <row r="900" spans="1:19" ht="14.25" customHeight="1" x14ac:dyDescent="0.25">
      <c r="A900" s="109"/>
      <c r="B900" s="109"/>
      <c r="C900" s="109"/>
      <c r="D900" s="109"/>
      <c r="E900" s="110"/>
      <c r="F900" s="116"/>
      <c r="L900" s="110"/>
      <c r="M900" s="116"/>
      <c r="S900" s="110"/>
    </row>
    <row r="901" spans="1:19" ht="14.25" customHeight="1" x14ac:dyDescent="0.25">
      <c r="A901" s="109"/>
      <c r="B901" s="109"/>
      <c r="C901" s="109"/>
      <c r="D901" s="109"/>
      <c r="E901" s="110"/>
      <c r="F901" s="116"/>
      <c r="L901" s="110"/>
      <c r="M901" s="116"/>
      <c r="S901" s="110"/>
    </row>
    <row r="902" spans="1:19" ht="14.25" customHeight="1" x14ac:dyDescent="0.25">
      <c r="A902" s="109"/>
      <c r="B902" s="109"/>
      <c r="C902" s="109"/>
      <c r="D902" s="109"/>
      <c r="E902" s="110"/>
      <c r="F902" s="116"/>
      <c r="L902" s="110"/>
      <c r="M902" s="116"/>
      <c r="S902" s="110"/>
    </row>
    <row r="903" spans="1:19" ht="14.25" customHeight="1" x14ac:dyDescent="0.25">
      <c r="A903" s="109"/>
      <c r="B903" s="109"/>
      <c r="C903" s="109"/>
      <c r="D903" s="109"/>
      <c r="E903" s="110"/>
      <c r="F903" s="116"/>
      <c r="L903" s="110"/>
      <c r="M903" s="116"/>
      <c r="S903" s="110"/>
    </row>
    <row r="904" spans="1:19" ht="14.25" customHeight="1" x14ac:dyDescent="0.25">
      <c r="A904" s="109"/>
      <c r="B904" s="109"/>
      <c r="C904" s="109"/>
      <c r="D904" s="109"/>
      <c r="E904" s="110"/>
      <c r="F904" s="116"/>
      <c r="L904" s="110"/>
      <c r="M904" s="116"/>
      <c r="S904" s="110"/>
    </row>
    <row r="905" spans="1:19" ht="14.25" customHeight="1" x14ac:dyDescent="0.25">
      <c r="A905" s="109"/>
      <c r="B905" s="109"/>
      <c r="C905" s="109"/>
      <c r="D905" s="109"/>
      <c r="E905" s="110"/>
      <c r="F905" s="116"/>
      <c r="L905" s="110"/>
      <c r="M905" s="116"/>
      <c r="S905" s="110"/>
    </row>
    <row r="906" spans="1:19" ht="14.25" customHeight="1" x14ac:dyDescent="0.25">
      <c r="A906" s="109"/>
      <c r="B906" s="109"/>
      <c r="C906" s="109"/>
      <c r="D906" s="109"/>
      <c r="E906" s="110"/>
      <c r="F906" s="116"/>
      <c r="L906" s="110"/>
      <c r="M906" s="116"/>
      <c r="S906" s="110"/>
    </row>
    <row r="907" spans="1:19" ht="14.25" customHeight="1" x14ac:dyDescent="0.25">
      <c r="A907" s="109"/>
      <c r="B907" s="109"/>
      <c r="C907" s="109"/>
      <c r="D907" s="109"/>
      <c r="E907" s="110"/>
      <c r="F907" s="116"/>
      <c r="L907" s="110"/>
      <c r="M907" s="116"/>
      <c r="S907" s="110"/>
    </row>
    <row r="908" spans="1:19" ht="14.25" customHeight="1" x14ac:dyDescent="0.25">
      <c r="A908" s="109"/>
      <c r="B908" s="109"/>
      <c r="C908" s="109"/>
      <c r="D908" s="109"/>
      <c r="E908" s="110"/>
      <c r="F908" s="116"/>
      <c r="L908" s="110"/>
      <c r="M908" s="116"/>
      <c r="S908" s="110"/>
    </row>
    <row r="909" spans="1:19" ht="14.25" customHeight="1" x14ac:dyDescent="0.25">
      <c r="A909" s="109"/>
      <c r="B909" s="109"/>
      <c r="C909" s="109"/>
      <c r="D909" s="109"/>
      <c r="E909" s="110"/>
      <c r="F909" s="116"/>
      <c r="L909" s="110"/>
      <c r="M909" s="116"/>
      <c r="S909" s="110"/>
    </row>
    <row r="910" spans="1:19" ht="14.25" customHeight="1" x14ac:dyDescent="0.25">
      <c r="A910" s="109"/>
      <c r="B910" s="109"/>
      <c r="C910" s="109"/>
      <c r="D910" s="109"/>
      <c r="E910" s="110"/>
      <c r="F910" s="116"/>
      <c r="L910" s="110"/>
      <c r="M910" s="116"/>
      <c r="S910" s="110"/>
    </row>
    <row r="911" spans="1:19" ht="14.25" customHeight="1" x14ac:dyDescent="0.25">
      <c r="A911" s="109"/>
      <c r="B911" s="109"/>
      <c r="C911" s="109"/>
      <c r="D911" s="109"/>
      <c r="E911" s="110"/>
      <c r="F911" s="116"/>
      <c r="L911" s="110"/>
      <c r="M911" s="116"/>
      <c r="S911" s="110"/>
    </row>
    <row r="912" spans="1:19" ht="14.25" customHeight="1" x14ac:dyDescent="0.25">
      <c r="A912" s="109"/>
      <c r="B912" s="109"/>
      <c r="C912" s="109"/>
      <c r="D912" s="109"/>
      <c r="E912" s="110"/>
      <c r="F912" s="116"/>
      <c r="L912" s="110"/>
      <c r="M912" s="116"/>
      <c r="S912" s="110"/>
    </row>
    <row r="913" spans="1:19" ht="14.25" customHeight="1" x14ac:dyDescent="0.25">
      <c r="A913" s="109"/>
      <c r="B913" s="109"/>
      <c r="C913" s="109"/>
      <c r="D913" s="109"/>
      <c r="E913" s="110"/>
      <c r="F913" s="116"/>
      <c r="L913" s="110"/>
      <c r="M913" s="116"/>
      <c r="S913" s="110"/>
    </row>
    <row r="914" spans="1:19" ht="14.25" customHeight="1" x14ac:dyDescent="0.25">
      <c r="A914" s="109"/>
      <c r="B914" s="109"/>
      <c r="C914" s="109"/>
      <c r="D914" s="109"/>
      <c r="E914" s="110"/>
      <c r="F914" s="116"/>
      <c r="L914" s="110"/>
      <c r="M914" s="116"/>
      <c r="S914" s="110"/>
    </row>
    <row r="915" spans="1:19" ht="14.25" customHeight="1" x14ac:dyDescent="0.25">
      <c r="A915" s="109"/>
      <c r="B915" s="109"/>
      <c r="C915" s="109"/>
      <c r="D915" s="109"/>
      <c r="E915" s="110"/>
      <c r="F915" s="116"/>
      <c r="L915" s="110"/>
      <c r="M915" s="116"/>
      <c r="S915" s="110"/>
    </row>
    <row r="916" spans="1:19" ht="14.25" customHeight="1" x14ac:dyDescent="0.25">
      <c r="A916" s="109"/>
      <c r="B916" s="109"/>
      <c r="C916" s="109"/>
      <c r="D916" s="109"/>
      <c r="E916" s="110"/>
      <c r="F916" s="116"/>
      <c r="L916" s="110"/>
      <c r="M916" s="116"/>
      <c r="S916" s="110"/>
    </row>
    <row r="917" spans="1:19" ht="14.25" customHeight="1" x14ac:dyDescent="0.25">
      <c r="A917" s="109"/>
      <c r="B917" s="109"/>
      <c r="C917" s="109"/>
      <c r="D917" s="109"/>
      <c r="E917" s="110"/>
      <c r="F917" s="116"/>
      <c r="L917" s="110"/>
      <c r="M917" s="116"/>
      <c r="S917" s="110"/>
    </row>
    <row r="918" spans="1:19" ht="14.25" customHeight="1" x14ac:dyDescent="0.25">
      <c r="A918" s="109"/>
      <c r="B918" s="109"/>
      <c r="C918" s="109"/>
      <c r="D918" s="109"/>
      <c r="E918" s="110"/>
      <c r="F918" s="116"/>
      <c r="L918" s="110"/>
      <c r="M918" s="116"/>
      <c r="S918" s="110"/>
    </row>
    <row r="919" spans="1:19" ht="14.25" customHeight="1" x14ac:dyDescent="0.25">
      <c r="A919" s="109"/>
      <c r="B919" s="109"/>
      <c r="C919" s="109"/>
      <c r="D919" s="109"/>
      <c r="E919" s="110"/>
      <c r="F919" s="116"/>
      <c r="L919" s="110"/>
      <c r="M919" s="116"/>
      <c r="S919" s="110"/>
    </row>
    <row r="920" spans="1:19" ht="14.25" customHeight="1" x14ac:dyDescent="0.25">
      <c r="A920" s="109"/>
      <c r="B920" s="109"/>
      <c r="C920" s="109"/>
      <c r="D920" s="109"/>
      <c r="E920" s="110"/>
      <c r="F920" s="116"/>
      <c r="L920" s="110"/>
      <c r="M920" s="116"/>
      <c r="S920" s="110"/>
    </row>
    <row r="921" spans="1:19" ht="14.25" customHeight="1" x14ac:dyDescent="0.25">
      <c r="A921" s="109"/>
      <c r="B921" s="109"/>
      <c r="C921" s="109"/>
      <c r="D921" s="109"/>
      <c r="E921" s="110"/>
      <c r="F921" s="116"/>
      <c r="L921" s="110"/>
      <c r="M921" s="116"/>
      <c r="S921" s="110"/>
    </row>
    <row r="922" spans="1:19" ht="14.25" customHeight="1" x14ac:dyDescent="0.25">
      <c r="A922" s="109"/>
      <c r="B922" s="109"/>
      <c r="C922" s="109"/>
      <c r="D922" s="109"/>
      <c r="E922" s="110"/>
      <c r="F922" s="116"/>
      <c r="L922" s="110"/>
      <c r="M922" s="116"/>
      <c r="S922" s="110"/>
    </row>
    <row r="923" spans="1:19" ht="14.25" customHeight="1" x14ac:dyDescent="0.25">
      <c r="A923" s="109"/>
      <c r="B923" s="109"/>
      <c r="C923" s="109"/>
      <c r="D923" s="109"/>
      <c r="E923" s="110"/>
      <c r="F923" s="116"/>
      <c r="L923" s="110"/>
      <c r="M923" s="116"/>
      <c r="S923" s="110"/>
    </row>
    <row r="924" spans="1:19" ht="14.25" customHeight="1" x14ac:dyDescent="0.25">
      <c r="A924" s="109"/>
      <c r="B924" s="109"/>
      <c r="C924" s="109"/>
      <c r="D924" s="109"/>
      <c r="E924" s="110"/>
      <c r="F924" s="116"/>
      <c r="L924" s="110"/>
      <c r="M924" s="116"/>
      <c r="S924" s="110"/>
    </row>
    <row r="925" spans="1:19" ht="14.25" customHeight="1" x14ac:dyDescent="0.25">
      <c r="A925" s="109"/>
      <c r="B925" s="109"/>
      <c r="C925" s="109"/>
      <c r="D925" s="109"/>
      <c r="E925" s="110"/>
      <c r="F925" s="116"/>
      <c r="L925" s="110"/>
      <c r="M925" s="116"/>
      <c r="S925" s="110"/>
    </row>
    <row r="926" spans="1:19" ht="14.25" customHeight="1" x14ac:dyDescent="0.25">
      <c r="A926" s="109"/>
      <c r="B926" s="109"/>
      <c r="C926" s="109"/>
      <c r="D926" s="109"/>
      <c r="E926" s="110"/>
      <c r="F926" s="116"/>
      <c r="L926" s="110"/>
      <c r="M926" s="116"/>
      <c r="S926" s="110"/>
    </row>
    <row r="927" spans="1:19" ht="14.25" customHeight="1" x14ac:dyDescent="0.25">
      <c r="A927" s="109"/>
      <c r="B927" s="109"/>
      <c r="C927" s="109"/>
      <c r="D927" s="109"/>
      <c r="E927" s="110"/>
      <c r="F927" s="116"/>
      <c r="L927" s="110"/>
      <c r="M927" s="116"/>
      <c r="S927" s="110"/>
    </row>
    <row r="928" spans="1:19" ht="14.25" customHeight="1" x14ac:dyDescent="0.25">
      <c r="A928" s="109"/>
      <c r="B928" s="109"/>
      <c r="C928" s="109"/>
      <c r="D928" s="109"/>
      <c r="E928" s="110"/>
      <c r="F928" s="116"/>
      <c r="L928" s="110"/>
      <c r="M928" s="116"/>
      <c r="S928" s="110"/>
    </row>
    <row r="929" spans="1:19" ht="14.25" customHeight="1" x14ac:dyDescent="0.25">
      <c r="A929" s="109"/>
      <c r="B929" s="109"/>
      <c r="C929" s="109"/>
      <c r="D929" s="109"/>
      <c r="E929" s="110"/>
      <c r="F929" s="116"/>
      <c r="L929" s="110"/>
      <c r="M929" s="116"/>
      <c r="S929" s="110"/>
    </row>
    <row r="930" spans="1:19" ht="14.25" customHeight="1" x14ac:dyDescent="0.25">
      <c r="A930" s="109"/>
      <c r="B930" s="109"/>
      <c r="C930" s="109"/>
      <c r="D930" s="109"/>
      <c r="E930" s="110"/>
      <c r="F930" s="116"/>
      <c r="L930" s="110"/>
      <c r="M930" s="116"/>
      <c r="S930" s="110"/>
    </row>
    <row r="931" spans="1:19" ht="14.25" customHeight="1" x14ac:dyDescent="0.25">
      <c r="A931" s="109"/>
      <c r="B931" s="109"/>
      <c r="C931" s="109"/>
      <c r="D931" s="109"/>
      <c r="E931" s="110"/>
      <c r="F931" s="116"/>
      <c r="L931" s="110"/>
      <c r="M931" s="116"/>
      <c r="S931" s="110"/>
    </row>
    <row r="932" spans="1:19" ht="14.25" customHeight="1" x14ac:dyDescent="0.25">
      <c r="A932" s="109"/>
      <c r="B932" s="109"/>
      <c r="C932" s="109"/>
      <c r="D932" s="109"/>
      <c r="E932" s="110"/>
      <c r="F932" s="116"/>
      <c r="L932" s="110"/>
      <c r="M932" s="116"/>
      <c r="S932" s="110"/>
    </row>
    <row r="933" spans="1:19" ht="14.25" customHeight="1" x14ac:dyDescent="0.25">
      <c r="A933" s="109"/>
      <c r="B933" s="109"/>
      <c r="C933" s="109"/>
      <c r="D933" s="109"/>
      <c r="E933" s="110"/>
      <c r="F933" s="116"/>
      <c r="L933" s="110"/>
      <c r="M933" s="116"/>
      <c r="S933" s="110"/>
    </row>
    <row r="934" spans="1:19" ht="14.25" customHeight="1" x14ac:dyDescent="0.25">
      <c r="A934" s="109"/>
      <c r="B934" s="109"/>
      <c r="C934" s="109"/>
      <c r="D934" s="109"/>
      <c r="E934" s="110"/>
      <c r="F934" s="116"/>
      <c r="L934" s="110"/>
      <c r="M934" s="116"/>
      <c r="S934" s="110"/>
    </row>
    <row r="935" spans="1:19" ht="14.25" customHeight="1" x14ac:dyDescent="0.25">
      <c r="A935" s="109"/>
      <c r="B935" s="109"/>
      <c r="C935" s="109"/>
      <c r="D935" s="109"/>
      <c r="E935" s="110"/>
      <c r="F935" s="116"/>
      <c r="L935" s="110"/>
      <c r="M935" s="116"/>
      <c r="S935" s="110"/>
    </row>
    <row r="936" spans="1:19" ht="14.25" customHeight="1" x14ac:dyDescent="0.25">
      <c r="A936" s="109"/>
      <c r="B936" s="109"/>
      <c r="C936" s="109"/>
      <c r="D936" s="109"/>
      <c r="E936" s="110"/>
      <c r="F936" s="116"/>
      <c r="L936" s="110"/>
      <c r="M936" s="116"/>
      <c r="S936" s="110"/>
    </row>
    <row r="937" spans="1:19" ht="14.25" customHeight="1" x14ac:dyDescent="0.25">
      <c r="A937" s="109"/>
      <c r="B937" s="109"/>
      <c r="C937" s="109"/>
      <c r="D937" s="109"/>
      <c r="E937" s="110"/>
      <c r="F937" s="116"/>
      <c r="L937" s="110"/>
      <c r="M937" s="116"/>
      <c r="S937" s="110"/>
    </row>
    <row r="938" spans="1:19" ht="14.25" customHeight="1" x14ac:dyDescent="0.25">
      <c r="A938" s="109"/>
      <c r="B938" s="109"/>
      <c r="C938" s="109"/>
      <c r="D938" s="109"/>
      <c r="E938" s="110"/>
      <c r="F938" s="116"/>
      <c r="L938" s="110"/>
      <c r="M938" s="116"/>
      <c r="S938" s="110"/>
    </row>
    <row r="939" spans="1:19" ht="14.25" customHeight="1" x14ac:dyDescent="0.25">
      <c r="A939" s="109"/>
      <c r="B939" s="109"/>
      <c r="C939" s="109"/>
      <c r="D939" s="109"/>
      <c r="E939" s="110"/>
      <c r="F939" s="116"/>
      <c r="L939" s="110"/>
      <c r="M939" s="116"/>
      <c r="S939" s="110"/>
    </row>
    <row r="940" spans="1:19" ht="14.25" customHeight="1" x14ac:dyDescent="0.25">
      <c r="A940" s="109"/>
      <c r="B940" s="109"/>
      <c r="C940" s="109"/>
      <c r="D940" s="109"/>
      <c r="E940" s="110"/>
      <c r="F940" s="116"/>
      <c r="L940" s="110"/>
      <c r="M940" s="116"/>
      <c r="S940" s="110"/>
    </row>
    <row r="941" spans="1:19" ht="14.25" customHeight="1" x14ac:dyDescent="0.25">
      <c r="A941" s="109"/>
      <c r="B941" s="109"/>
      <c r="C941" s="109"/>
      <c r="D941" s="109"/>
      <c r="E941" s="110"/>
      <c r="F941" s="116"/>
      <c r="L941" s="110"/>
      <c r="M941" s="116"/>
      <c r="S941" s="110"/>
    </row>
    <row r="942" spans="1:19" ht="14.25" customHeight="1" x14ac:dyDescent="0.25">
      <c r="A942" s="109"/>
      <c r="B942" s="109"/>
      <c r="C942" s="109"/>
      <c r="D942" s="109"/>
      <c r="E942" s="110"/>
      <c r="F942" s="116"/>
      <c r="L942" s="110"/>
      <c r="M942" s="116"/>
      <c r="S942" s="110"/>
    </row>
    <row r="943" spans="1:19" ht="14.25" customHeight="1" x14ac:dyDescent="0.25">
      <c r="A943" s="109"/>
      <c r="B943" s="109"/>
      <c r="C943" s="109"/>
      <c r="D943" s="109"/>
      <c r="E943" s="110"/>
      <c r="F943" s="116"/>
      <c r="L943" s="110"/>
      <c r="M943" s="116"/>
      <c r="S943" s="110"/>
    </row>
    <row r="944" spans="1:19" ht="14.25" customHeight="1" x14ac:dyDescent="0.25">
      <c r="A944" s="109"/>
      <c r="B944" s="109"/>
      <c r="C944" s="109"/>
      <c r="D944" s="109"/>
      <c r="E944" s="110"/>
      <c r="F944" s="116"/>
      <c r="L944" s="110"/>
      <c r="M944" s="116"/>
      <c r="S944" s="110"/>
    </row>
    <row r="945" spans="1:19" ht="14.25" customHeight="1" x14ac:dyDescent="0.25">
      <c r="A945" s="109"/>
      <c r="B945" s="109"/>
      <c r="C945" s="109"/>
      <c r="D945" s="109"/>
      <c r="E945" s="110"/>
      <c r="F945" s="116"/>
      <c r="L945" s="110"/>
      <c r="M945" s="116"/>
      <c r="S945" s="110"/>
    </row>
    <row r="946" spans="1:19" ht="14.25" customHeight="1" x14ac:dyDescent="0.25">
      <c r="A946" s="109"/>
      <c r="B946" s="109"/>
      <c r="C946" s="109"/>
      <c r="D946" s="109"/>
      <c r="E946" s="110"/>
      <c r="F946" s="116"/>
      <c r="L946" s="110"/>
      <c r="M946" s="116"/>
      <c r="S946" s="110"/>
    </row>
    <row r="947" spans="1:19" ht="14.25" customHeight="1" x14ac:dyDescent="0.25">
      <c r="A947" s="109"/>
      <c r="B947" s="109"/>
      <c r="C947" s="109"/>
      <c r="D947" s="109"/>
      <c r="E947" s="110"/>
      <c r="F947" s="116"/>
      <c r="L947" s="110"/>
      <c r="M947" s="116"/>
      <c r="S947" s="110"/>
    </row>
    <row r="948" spans="1:19" ht="14.25" customHeight="1" x14ac:dyDescent="0.25">
      <c r="A948" s="109"/>
      <c r="B948" s="109"/>
      <c r="C948" s="109"/>
      <c r="D948" s="109"/>
      <c r="E948" s="110"/>
      <c r="F948" s="116"/>
      <c r="L948" s="110"/>
      <c r="M948" s="116"/>
      <c r="S948" s="110"/>
    </row>
    <row r="949" spans="1:19" ht="14.25" customHeight="1" x14ac:dyDescent="0.25">
      <c r="A949" s="109"/>
      <c r="B949" s="109"/>
      <c r="C949" s="109"/>
      <c r="D949" s="109"/>
      <c r="E949" s="110"/>
      <c r="F949" s="116"/>
      <c r="L949" s="110"/>
      <c r="M949" s="116"/>
      <c r="S949" s="110"/>
    </row>
    <row r="950" spans="1:19" ht="14.25" customHeight="1" x14ac:dyDescent="0.25">
      <c r="A950" s="109"/>
      <c r="B950" s="109"/>
      <c r="C950" s="109"/>
      <c r="D950" s="109"/>
      <c r="E950" s="110"/>
      <c r="F950" s="116"/>
      <c r="L950" s="110"/>
      <c r="M950" s="116"/>
      <c r="S950" s="110"/>
    </row>
    <row r="951" spans="1:19" ht="14.25" customHeight="1" x14ac:dyDescent="0.25">
      <c r="A951" s="109"/>
      <c r="B951" s="109"/>
      <c r="C951" s="109"/>
      <c r="D951" s="109"/>
      <c r="E951" s="110"/>
      <c r="F951" s="116"/>
      <c r="L951" s="110"/>
      <c r="M951" s="116"/>
      <c r="S951" s="110"/>
    </row>
    <row r="952" spans="1:19" ht="14.25" customHeight="1" x14ac:dyDescent="0.25">
      <c r="A952" s="109"/>
      <c r="B952" s="109"/>
      <c r="C952" s="109"/>
      <c r="D952" s="109"/>
      <c r="E952" s="110"/>
      <c r="F952" s="116"/>
      <c r="L952" s="110"/>
      <c r="M952" s="116"/>
      <c r="S952" s="110"/>
    </row>
    <row r="953" spans="1:19" ht="14.25" customHeight="1" x14ac:dyDescent="0.25">
      <c r="A953" s="109"/>
      <c r="B953" s="109"/>
      <c r="C953" s="109"/>
      <c r="D953" s="109"/>
      <c r="E953" s="110"/>
      <c r="F953" s="116"/>
      <c r="L953" s="110"/>
      <c r="M953" s="116"/>
      <c r="S953" s="110"/>
    </row>
    <row r="954" spans="1:19" ht="14.25" customHeight="1" x14ac:dyDescent="0.25">
      <c r="A954" s="109"/>
      <c r="B954" s="109"/>
      <c r="C954" s="109"/>
      <c r="D954" s="109"/>
      <c r="E954" s="110"/>
      <c r="F954" s="116"/>
      <c r="L954" s="110"/>
      <c r="M954" s="116"/>
      <c r="S954" s="110"/>
    </row>
    <row r="955" spans="1:19" ht="14.25" customHeight="1" x14ac:dyDescent="0.25">
      <c r="A955" s="109"/>
      <c r="B955" s="109"/>
      <c r="C955" s="109"/>
      <c r="D955" s="109"/>
      <c r="E955" s="110"/>
      <c r="F955" s="116"/>
      <c r="L955" s="110"/>
      <c r="M955" s="116"/>
      <c r="S955" s="110"/>
    </row>
    <row r="956" spans="1:19" ht="14.25" customHeight="1" x14ac:dyDescent="0.25">
      <c r="A956" s="109"/>
      <c r="B956" s="109"/>
      <c r="C956" s="109"/>
      <c r="D956" s="109"/>
      <c r="E956" s="110"/>
      <c r="F956" s="116"/>
      <c r="L956" s="110"/>
      <c r="M956" s="116"/>
      <c r="S956" s="110"/>
    </row>
    <row r="957" spans="1:19" ht="14.25" customHeight="1" x14ac:dyDescent="0.25">
      <c r="A957" s="109"/>
      <c r="B957" s="109"/>
      <c r="C957" s="109"/>
      <c r="D957" s="109"/>
      <c r="E957" s="110"/>
      <c r="F957" s="116"/>
      <c r="L957" s="110"/>
      <c r="M957" s="116"/>
      <c r="S957" s="110"/>
    </row>
    <row r="958" spans="1:19" ht="14.25" customHeight="1" x14ac:dyDescent="0.25">
      <c r="A958" s="109"/>
      <c r="B958" s="109"/>
      <c r="C958" s="109"/>
      <c r="D958" s="109"/>
      <c r="E958" s="110"/>
      <c r="F958" s="116"/>
      <c r="L958" s="110"/>
      <c r="M958" s="116"/>
      <c r="S958" s="110"/>
    </row>
    <row r="959" spans="1:19" ht="14.25" customHeight="1" x14ac:dyDescent="0.25">
      <c r="A959" s="109"/>
      <c r="B959" s="109"/>
      <c r="C959" s="109"/>
      <c r="D959" s="109"/>
      <c r="E959" s="110"/>
      <c r="F959" s="116"/>
      <c r="L959" s="110"/>
      <c r="M959" s="116"/>
      <c r="S959" s="110"/>
    </row>
    <row r="960" spans="1:19" ht="14.25" customHeight="1" x14ac:dyDescent="0.25">
      <c r="A960" s="109"/>
      <c r="B960" s="109"/>
      <c r="C960" s="109"/>
      <c r="D960" s="109"/>
      <c r="E960" s="110"/>
      <c r="F960" s="116"/>
      <c r="L960" s="110"/>
      <c r="M960" s="116"/>
      <c r="S960" s="110"/>
    </row>
    <row r="961" spans="1:19" ht="14.25" customHeight="1" x14ac:dyDescent="0.25">
      <c r="A961" s="109"/>
      <c r="B961" s="109"/>
      <c r="C961" s="109"/>
      <c r="D961" s="109"/>
      <c r="E961" s="110"/>
      <c r="F961" s="116"/>
      <c r="L961" s="110"/>
      <c r="M961" s="116"/>
      <c r="S961" s="110"/>
    </row>
    <row r="962" spans="1:19" ht="14.25" customHeight="1" x14ac:dyDescent="0.25">
      <c r="A962" s="109"/>
      <c r="B962" s="109"/>
      <c r="C962" s="109"/>
      <c r="D962" s="109"/>
      <c r="E962" s="110"/>
      <c r="F962" s="116"/>
      <c r="L962" s="110"/>
      <c r="M962" s="116"/>
      <c r="S962" s="110"/>
    </row>
    <row r="963" spans="1:19" ht="14.25" customHeight="1" x14ac:dyDescent="0.25">
      <c r="A963" s="109"/>
      <c r="B963" s="109"/>
      <c r="C963" s="109"/>
      <c r="D963" s="109"/>
      <c r="E963" s="110"/>
      <c r="F963" s="116"/>
      <c r="L963" s="110"/>
      <c r="M963" s="116"/>
      <c r="S963" s="110"/>
    </row>
    <row r="964" spans="1:19" ht="14.25" customHeight="1" x14ac:dyDescent="0.25">
      <c r="A964" s="109"/>
      <c r="B964" s="109"/>
      <c r="C964" s="109"/>
      <c r="D964" s="109"/>
      <c r="E964" s="110"/>
      <c r="F964" s="116"/>
      <c r="L964" s="110"/>
      <c r="M964" s="116"/>
      <c r="S964" s="110"/>
    </row>
    <row r="965" spans="1:19" ht="14.25" customHeight="1" x14ac:dyDescent="0.25">
      <c r="A965" s="109"/>
      <c r="B965" s="109"/>
      <c r="C965" s="109"/>
      <c r="D965" s="109"/>
      <c r="E965" s="110"/>
      <c r="F965" s="116"/>
      <c r="L965" s="110"/>
      <c r="M965" s="116"/>
      <c r="S965" s="110"/>
    </row>
    <row r="966" spans="1:19" ht="14.25" customHeight="1" x14ac:dyDescent="0.25">
      <c r="A966" s="109"/>
      <c r="B966" s="109"/>
      <c r="C966" s="109"/>
      <c r="D966" s="109"/>
      <c r="E966" s="110"/>
      <c r="F966" s="116"/>
      <c r="L966" s="110"/>
      <c r="M966" s="116"/>
      <c r="S966" s="110"/>
    </row>
    <row r="967" spans="1:19" ht="14.25" customHeight="1" x14ac:dyDescent="0.25">
      <c r="A967" s="109"/>
      <c r="B967" s="109"/>
      <c r="C967" s="109"/>
      <c r="D967" s="109"/>
      <c r="E967" s="110"/>
      <c r="F967" s="116"/>
      <c r="L967" s="110"/>
      <c r="M967" s="116"/>
      <c r="S967" s="110"/>
    </row>
    <row r="968" spans="1:19" ht="14.25" customHeight="1" x14ac:dyDescent="0.25">
      <c r="A968" s="109"/>
      <c r="B968" s="109"/>
      <c r="C968" s="109"/>
      <c r="D968" s="109"/>
      <c r="E968" s="110"/>
      <c r="F968" s="116"/>
      <c r="L968" s="110"/>
      <c r="M968" s="116"/>
      <c r="S968" s="110"/>
    </row>
    <row r="969" spans="1:19" ht="14.25" customHeight="1" x14ac:dyDescent="0.25">
      <c r="A969" s="109"/>
      <c r="B969" s="109"/>
      <c r="C969" s="109"/>
      <c r="D969" s="109"/>
      <c r="E969" s="110"/>
      <c r="F969" s="116"/>
      <c r="L969" s="110"/>
      <c r="M969" s="116"/>
      <c r="S969" s="110"/>
    </row>
    <row r="970" spans="1:19" ht="14.25" customHeight="1" x14ac:dyDescent="0.25">
      <c r="A970" s="109"/>
      <c r="B970" s="109"/>
      <c r="C970" s="109"/>
      <c r="D970" s="109"/>
      <c r="E970" s="110"/>
      <c r="F970" s="116"/>
      <c r="L970" s="110"/>
      <c r="M970" s="116"/>
      <c r="S970" s="110"/>
    </row>
    <row r="971" spans="1:19" ht="14.25" customHeight="1" x14ac:dyDescent="0.25">
      <c r="A971" s="109"/>
      <c r="B971" s="109"/>
      <c r="C971" s="109"/>
      <c r="D971" s="109"/>
      <c r="E971" s="110"/>
      <c r="F971" s="116"/>
      <c r="L971" s="110"/>
      <c r="M971" s="116"/>
      <c r="S971" s="110"/>
    </row>
    <row r="972" spans="1:19" ht="14.25" customHeight="1" x14ac:dyDescent="0.25">
      <c r="A972" s="109"/>
      <c r="B972" s="109"/>
      <c r="C972" s="109"/>
      <c r="D972" s="109"/>
      <c r="E972" s="110"/>
      <c r="F972" s="116"/>
      <c r="L972" s="110"/>
      <c r="M972" s="116"/>
      <c r="S972" s="110"/>
    </row>
    <row r="973" spans="1:19" ht="14.25" customHeight="1" x14ac:dyDescent="0.25">
      <c r="A973" s="109"/>
      <c r="B973" s="109"/>
      <c r="C973" s="109"/>
      <c r="D973" s="109"/>
      <c r="E973" s="110"/>
      <c r="F973" s="116"/>
      <c r="L973" s="110"/>
      <c r="M973" s="116"/>
      <c r="S973" s="110"/>
    </row>
    <row r="974" spans="1:19" ht="14.25" customHeight="1" x14ac:dyDescent="0.25">
      <c r="A974" s="109"/>
      <c r="B974" s="109"/>
      <c r="C974" s="109"/>
      <c r="D974" s="109"/>
      <c r="E974" s="110"/>
      <c r="F974" s="116"/>
      <c r="L974" s="110"/>
      <c r="M974" s="116"/>
      <c r="S974" s="110"/>
    </row>
    <row r="975" spans="1:19" ht="14.25" customHeight="1" x14ac:dyDescent="0.25">
      <c r="A975" s="109"/>
      <c r="B975" s="109"/>
      <c r="C975" s="109"/>
      <c r="D975" s="109"/>
      <c r="E975" s="110"/>
      <c r="F975" s="116"/>
      <c r="L975" s="110"/>
      <c r="M975" s="116"/>
      <c r="S975" s="110"/>
    </row>
    <row r="976" spans="1:19" ht="14.25" customHeight="1" x14ac:dyDescent="0.25">
      <c r="A976" s="109"/>
      <c r="B976" s="109"/>
      <c r="C976" s="109"/>
      <c r="D976" s="109"/>
      <c r="E976" s="110"/>
      <c r="F976" s="116"/>
      <c r="L976" s="110"/>
      <c r="M976" s="116"/>
      <c r="S976" s="110"/>
    </row>
    <row r="977" spans="1:19" ht="14.25" customHeight="1" x14ac:dyDescent="0.25">
      <c r="A977" s="109"/>
      <c r="B977" s="109"/>
      <c r="C977" s="109"/>
      <c r="D977" s="109"/>
      <c r="E977" s="110"/>
      <c r="F977" s="116"/>
      <c r="L977" s="110"/>
      <c r="M977" s="116"/>
      <c r="S977" s="110"/>
    </row>
    <row r="978" spans="1:19" ht="14.25" customHeight="1" x14ac:dyDescent="0.25">
      <c r="A978" s="109"/>
      <c r="B978" s="109"/>
      <c r="C978" s="109"/>
      <c r="D978" s="109"/>
      <c r="E978" s="110"/>
      <c r="F978" s="116"/>
      <c r="L978" s="110"/>
      <c r="M978" s="116"/>
      <c r="S978" s="110"/>
    </row>
    <row r="979" spans="1:19" ht="14.25" customHeight="1" x14ac:dyDescent="0.25">
      <c r="A979" s="109"/>
      <c r="B979" s="109"/>
      <c r="C979" s="109"/>
      <c r="D979" s="109"/>
      <c r="E979" s="110"/>
      <c r="F979" s="116"/>
      <c r="L979" s="110"/>
      <c r="M979" s="116"/>
      <c r="S979" s="110"/>
    </row>
    <row r="980" spans="1:19" ht="14.25" customHeight="1" x14ac:dyDescent="0.25">
      <c r="A980" s="109"/>
      <c r="B980" s="109"/>
      <c r="C980" s="109"/>
      <c r="D980" s="109"/>
      <c r="E980" s="110"/>
      <c r="F980" s="116"/>
      <c r="L980" s="110"/>
      <c r="M980" s="116"/>
      <c r="S980" s="110"/>
    </row>
    <row r="981" spans="1:19" ht="14.25" customHeight="1" x14ac:dyDescent="0.25">
      <c r="A981" s="109"/>
      <c r="B981" s="109"/>
      <c r="C981" s="109"/>
      <c r="D981" s="109"/>
      <c r="E981" s="110"/>
      <c r="F981" s="116"/>
      <c r="L981" s="110"/>
      <c r="M981" s="116"/>
      <c r="S981" s="110"/>
    </row>
    <row r="982" spans="1:19" ht="14.25" customHeight="1" x14ac:dyDescent="0.25">
      <c r="A982" s="109"/>
      <c r="B982" s="109"/>
      <c r="C982" s="109"/>
      <c r="D982" s="109"/>
      <c r="E982" s="110"/>
      <c r="F982" s="116"/>
      <c r="L982" s="110"/>
      <c r="M982" s="116"/>
      <c r="S982" s="110"/>
    </row>
    <row r="983" spans="1:19" ht="14.25" customHeight="1" x14ac:dyDescent="0.25">
      <c r="A983" s="109"/>
      <c r="B983" s="109"/>
      <c r="C983" s="109"/>
      <c r="D983" s="109"/>
      <c r="E983" s="110"/>
      <c r="F983" s="116"/>
      <c r="L983" s="110"/>
      <c r="M983" s="116"/>
      <c r="S983" s="110"/>
    </row>
    <row r="984" spans="1:19" ht="14.25" customHeight="1" x14ac:dyDescent="0.25">
      <c r="A984" s="109"/>
      <c r="B984" s="109"/>
      <c r="C984" s="109"/>
      <c r="D984" s="109"/>
      <c r="E984" s="110"/>
      <c r="F984" s="116"/>
      <c r="L984" s="110"/>
      <c r="M984" s="116"/>
      <c r="S984" s="110"/>
    </row>
    <row r="985" spans="1:19" ht="14.25" customHeight="1" x14ac:dyDescent="0.25">
      <c r="A985" s="109"/>
      <c r="B985" s="109"/>
      <c r="C985" s="109"/>
      <c r="D985" s="109"/>
      <c r="E985" s="110"/>
      <c r="F985" s="116"/>
      <c r="L985" s="110"/>
      <c r="M985" s="116"/>
      <c r="S985" s="110"/>
    </row>
    <row r="986" spans="1:19" ht="14.25" customHeight="1" x14ac:dyDescent="0.25">
      <c r="A986" s="109"/>
      <c r="B986" s="109"/>
      <c r="C986" s="109"/>
      <c r="D986" s="109"/>
      <c r="E986" s="110"/>
      <c r="F986" s="116"/>
      <c r="L986" s="110"/>
      <c r="M986" s="116"/>
      <c r="S986" s="110"/>
    </row>
    <row r="987" spans="1:19" ht="14.25" customHeight="1" x14ac:dyDescent="0.25">
      <c r="A987" s="109"/>
      <c r="B987" s="109"/>
      <c r="C987" s="109"/>
      <c r="D987" s="109"/>
      <c r="E987" s="110"/>
      <c r="F987" s="116"/>
      <c r="L987" s="110"/>
      <c r="M987" s="116"/>
      <c r="S987" s="110"/>
    </row>
    <row r="988" spans="1:19" ht="14.25" customHeight="1" x14ac:dyDescent="0.25">
      <c r="A988" s="109"/>
      <c r="B988" s="109"/>
      <c r="C988" s="109"/>
      <c r="D988" s="109"/>
      <c r="E988" s="110"/>
      <c r="F988" s="116"/>
      <c r="L988" s="110"/>
      <c r="M988" s="116"/>
      <c r="S988" s="110"/>
    </row>
    <row r="989" spans="1:19" ht="14.25" customHeight="1" x14ac:dyDescent="0.25">
      <c r="A989" s="109"/>
      <c r="B989" s="109"/>
      <c r="C989" s="109"/>
      <c r="D989" s="109"/>
      <c r="E989" s="110"/>
      <c r="F989" s="116"/>
      <c r="L989" s="110"/>
      <c r="M989" s="116"/>
      <c r="S989" s="110"/>
    </row>
    <row r="990" spans="1:19" ht="14.25" customHeight="1" x14ac:dyDescent="0.25">
      <c r="A990" s="109"/>
      <c r="B990" s="109"/>
      <c r="C990" s="109"/>
      <c r="D990" s="109"/>
      <c r="E990" s="110"/>
      <c r="F990" s="116"/>
      <c r="L990" s="110"/>
      <c r="M990" s="116"/>
      <c r="S990" s="110"/>
    </row>
    <row r="991" spans="1:19" ht="14.25" customHeight="1" x14ac:dyDescent="0.25">
      <c r="A991" s="109"/>
      <c r="B991" s="109"/>
      <c r="C991" s="109"/>
      <c r="D991" s="109"/>
      <c r="E991" s="110"/>
      <c r="F991" s="116"/>
      <c r="L991" s="110"/>
      <c r="M991" s="116"/>
      <c r="S991" s="110"/>
    </row>
    <row r="992" spans="1:19" ht="14.25" customHeight="1" x14ac:dyDescent="0.25">
      <c r="A992" s="109"/>
      <c r="B992" s="109"/>
      <c r="C992" s="109"/>
      <c r="D992" s="109"/>
      <c r="E992" s="110"/>
      <c r="F992" s="116"/>
      <c r="L992" s="110"/>
      <c r="M992" s="116"/>
      <c r="S992" s="110"/>
    </row>
    <row r="993" spans="1:19" ht="14.25" customHeight="1" x14ac:dyDescent="0.25">
      <c r="A993" s="109"/>
      <c r="B993" s="109"/>
      <c r="C993" s="109"/>
      <c r="D993" s="109"/>
      <c r="E993" s="110"/>
      <c r="F993" s="116"/>
      <c r="L993" s="110"/>
      <c r="M993" s="116"/>
      <c r="S993" s="110"/>
    </row>
    <row r="994" spans="1:19" ht="14.25" customHeight="1" x14ac:dyDescent="0.25">
      <c r="A994" s="109"/>
      <c r="B994" s="109"/>
      <c r="C994" s="109"/>
      <c r="D994" s="109"/>
      <c r="E994" s="110"/>
      <c r="F994" s="116"/>
      <c r="L994" s="110"/>
      <c r="M994" s="116"/>
      <c r="S994" s="110"/>
    </row>
    <row r="995" spans="1:19" ht="14.25" customHeight="1" x14ac:dyDescent="0.25">
      <c r="A995" s="109"/>
      <c r="B995" s="109"/>
      <c r="C995" s="109"/>
      <c r="D995" s="109"/>
      <c r="E995" s="110"/>
      <c r="F995" s="116"/>
      <c r="L995" s="110"/>
      <c r="M995" s="116"/>
      <c r="S995" s="110"/>
    </row>
    <row r="996" spans="1:19" ht="14.25" customHeight="1" x14ac:dyDescent="0.25">
      <c r="A996" s="109"/>
      <c r="B996" s="109"/>
      <c r="C996" s="109"/>
      <c r="D996" s="109"/>
      <c r="E996" s="110"/>
      <c r="F996" s="116"/>
      <c r="L996" s="110"/>
      <c r="M996" s="116"/>
      <c r="S996" s="110"/>
    </row>
    <row r="997" spans="1:19" ht="14.25" customHeight="1" x14ac:dyDescent="0.25">
      <c r="A997" s="109"/>
      <c r="B997" s="109"/>
      <c r="C997" s="109"/>
      <c r="D997" s="109"/>
      <c r="E997" s="110"/>
      <c r="F997" s="116"/>
      <c r="L997" s="110"/>
      <c r="M997" s="116"/>
      <c r="S997" s="110"/>
    </row>
    <row r="998" spans="1:19" ht="14.25" customHeight="1" x14ac:dyDescent="0.25">
      <c r="A998" s="109"/>
      <c r="B998" s="109"/>
      <c r="C998" s="109"/>
      <c r="D998" s="109"/>
      <c r="E998" s="110"/>
      <c r="F998" s="116"/>
      <c r="L998" s="110"/>
      <c r="M998" s="116"/>
      <c r="S998" s="110"/>
    </row>
  </sheetData>
  <mergeCells count="3">
    <mergeCell ref="F1:K2"/>
    <mergeCell ref="M1:R2"/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E2EFD9"/>
  </sheetPr>
  <dimension ref="A1:BS1000"/>
  <sheetViews>
    <sheetView topLeftCell="F28" workbookViewId="0">
      <selection activeCell="K32" sqref="K32:K46"/>
    </sheetView>
  </sheetViews>
  <sheetFormatPr defaultColWidth="12.59765625" defaultRowHeight="15" customHeight="1" x14ac:dyDescent="0.25"/>
  <cols>
    <col min="1" max="1" width="2.8984375" customWidth="1"/>
    <col min="2" max="2" width="34.5" customWidth="1"/>
    <col min="3" max="3" width="2.8984375" customWidth="1"/>
    <col min="4" max="4" width="16.5" customWidth="1"/>
    <col min="5" max="5" width="7.59765625" customWidth="1"/>
    <col min="6" max="6" width="8.69921875" customWidth="1"/>
    <col min="7" max="7" width="13.69921875" customWidth="1"/>
    <col min="8" max="8" width="10.8984375" customWidth="1"/>
    <col min="9" max="9" width="14" customWidth="1"/>
    <col min="10" max="10" width="11.5" customWidth="1"/>
    <col min="11" max="11" width="46.69921875" customWidth="1"/>
    <col min="12" max="14" width="8" customWidth="1"/>
    <col min="15" max="15" width="2.5" customWidth="1"/>
    <col min="16" max="16" width="3.69921875" customWidth="1"/>
    <col min="17" max="17" width="8" customWidth="1"/>
    <col min="18" max="18" width="5.8984375" customWidth="1"/>
    <col min="19" max="19" width="8" customWidth="1"/>
    <col min="20" max="20" width="3.69921875" customWidth="1"/>
    <col min="21" max="21" width="9.3984375" customWidth="1"/>
    <col min="22" max="22" width="5.8984375" customWidth="1"/>
    <col min="23" max="23" width="9.3984375" customWidth="1"/>
    <col min="24" max="24" width="3.69921875" customWidth="1"/>
    <col min="25" max="25" width="9.3984375" customWidth="1"/>
    <col min="26" max="26" width="5.8984375" customWidth="1"/>
    <col min="27" max="27" width="9.3984375" customWidth="1"/>
    <col min="28" max="28" width="3.69921875" customWidth="1"/>
    <col min="29" max="29" width="9.3984375" customWidth="1"/>
    <col min="30" max="30" width="5.8984375" customWidth="1"/>
    <col min="31" max="31" width="9.3984375" customWidth="1"/>
    <col min="32" max="32" width="3.69921875" customWidth="1"/>
    <col min="33" max="33" width="9.3984375" customWidth="1"/>
    <col min="34" max="34" width="5.8984375" customWidth="1"/>
    <col min="35" max="35" width="9.3984375" customWidth="1"/>
    <col min="36" max="36" width="3.69921875" customWidth="1"/>
    <col min="37" max="37" width="9.3984375" customWidth="1"/>
    <col min="38" max="38" width="5.8984375" customWidth="1"/>
    <col min="39" max="39" width="9.3984375" customWidth="1"/>
    <col min="40" max="40" width="3.69921875" customWidth="1"/>
    <col min="41" max="41" width="9.3984375" customWidth="1"/>
    <col min="42" max="42" width="5.8984375" customWidth="1"/>
    <col min="43" max="43" width="9.3984375" customWidth="1"/>
    <col min="44" max="44" width="3.69921875" customWidth="1"/>
    <col min="45" max="45" width="9.3984375" customWidth="1"/>
    <col min="46" max="46" width="5.8984375" customWidth="1"/>
    <col min="47" max="47" width="9.3984375" customWidth="1"/>
    <col min="48" max="48" width="3.69921875" customWidth="1"/>
    <col min="49" max="49" width="9.3984375" customWidth="1"/>
    <col min="50" max="50" width="5.8984375" customWidth="1"/>
    <col min="51" max="51" width="9.3984375" customWidth="1"/>
    <col min="52" max="52" width="3.69921875" customWidth="1"/>
    <col min="53" max="53" width="9.3984375" customWidth="1"/>
    <col min="54" max="54" width="5.8984375" customWidth="1"/>
    <col min="55" max="55" width="9.3984375" customWidth="1"/>
    <col min="56" max="56" width="3.69921875" customWidth="1"/>
    <col min="57" max="57" width="9.3984375" customWidth="1"/>
    <col min="58" max="58" width="5.8984375" customWidth="1"/>
    <col min="59" max="59" width="9.3984375" customWidth="1"/>
    <col min="60" max="60" width="3.69921875" customWidth="1"/>
    <col min="61" max="61" width="9.3984375" customWidth="1"/>
    <col min="62" max="62" width="5.8984375" customWidth="1"/>
    <col min="63" max="63" width="9.3984375" customWidth="1"/>
    <col min="64" max="64" width="3.69921875" customWidth="1"/>
    <col min="65" max="65" width="9.3984375" customWidth="1"/>
    <col min="66" max="66" width="5.8984375" customWidth="1"/>
    <col min="67" max="67" width="9.3984375" customWidth="1"/>
    <col min="68" max="68" width="3.69921875" customWidth="1"/>
    <col min="69" max="69" width="9.3984375" customWidth="1"/>
    <col min="70" max="70" width="5.8984375" customWidth="1"/>
    <col min="71" max="71" width="9.3984375" customWidth="1"/>
  </cols>
  <sheetData>
    <row r="1" spans="1:71" ht="13.8" x14ac:dyDescent="0.25">
      <c r="A1" s="30"/>
      <c r="B1" s="31"/>
      <c r="C1" s="31"/>
      <c r="D1" s="31"/>
      <c r="E1" s="31"/>
      <c r="F1" s="31"/>
      <c r="G1" s="32" t="s">
        <v>2426</v>
      </c>
      <c r="H1" s="33" t="s">
        <v>2427</v>
      </c>
      <c r="I1" s="34" t="s">
        <v>2428</v>
      </c>
      <c r="J1" s="33" t="s">
        <v>2429</v>
      </c>
      <c r="K1" s="33" t="s">
        <v>2430</v>
      </c>
      <c r="L1" s="35" t="s">
        <v>2439</v>
      </c>
      <c r="M1" s="35" t="s">
        <v>2440</v>
      </c>
      <c r="N1" s="35" t="s">
        <v>2441</v>
      </c>
      <c r="O1" s="31"/>
      <c r="P1" s="31"/>
      <c r="Q1" s="30" t="s">
        <v>2442</v>
      </c>
      <c r="R1" s="30" t="s">
        <v>2443</v>
      </c>
      <c r="S1" s="31"/>
      <c r="T1" s="36"/>
      <c r="U1" s="31"/>
      <c r="V1" s="36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</row>
    <row r="2" spans="1:71" ht="15" customHeight="1" x14ac:dyDescent="0.25">
      <c r="A2" s="30"/>
      <c r="B2" s="37" t="s">
        <v>2444</v>
      </c>
      <c r="C2" s="37"/>
      <c r="D2" s="136">
        <v>5099</v>
      </c>
      <c r="E2" s="137"/>
      <c r="F2" s="133" t="s">
        <v>2445</v>
      </c>
      <c r="G2" s="38" t="str">
        <f>IF(I2="","",$D$5)</f>
        <v>25/09/2021</v>
      </c>
      <c r="H2" s="39"/>
      <c r="I2" s="107">
        <f>_xlfn.SINGLE(IF(I1="","",IF(_xlfn.SINGLE(_xlfn.MINIFS($20:$20,$20:$20,"&gt;"&amp;IFERROR(INT(I1),0),$16:$16,"&lt;&gt;Afr"))=0,"",_xlfn.MINIFS($20:$20,$20:$20,"&gt;"&amp;IFERROR(INT(I1),0),$16:$16,"&lt;&gt;Afr"))))</f>
        <v>4009</v>
      </c>
      <c r="J2" s="38" t="str">
        <f>IF(EXACT($I2,""),"",$D$4)</f>
        <v>20.2.12</v>
      </c>
      <c r="K2" s="39" t="str">
        <f t="array" ref="K2">IFERROR( INDEX( GBK!$B:$B, MATCH( I2, GBK!$C:$C, 0 ) ) &amp; " - " &amp; $D$3, "" )</f>
        <v>Lasten Overige Activiteiten - SjaarschBBQ</v>
      </c>
      <c r="L2" s="41">
        <f t="shared" ref="L2:L12" si="0">IF(I2="","",SUMIFS($18:$18,$20:$20, "=" &amp; $I2,$17:$17, "=Debit" ))</f>
        <v>141.82</v>
      </c>
      <c r="M2" s="41">
        <f t="shared" ref="M2:M12" si="1">IF(L2="","",SUMIFS($18:$18,$20:$20, "=" &amp; $I2,$17:$17, "=Credit" ))</f>
        <v>0</v>
      </c>
      <c r="N2" s="41">
        <f t="shared" ref="N2:N12" si="2">IF(I2="","",L2+M2)</f>
        <v>141.82</v>
      </c>
      <c r="O2" s="31"/>
      <c r="P2" s="31"/>
      <c r="Q2" s="42">
        <f t="shared" ref="Q2:Q12" si="3">IF(I2="","",N2/$D$13)</f>
        <v>9.4546666666666663</v>
      </c>
      <c r="R2" s="42">
        <f t="shared" ref="R2:R8" si="4">MAX(0,Q2)</f>
        <v>9.4546666666666663</v>
      </c>
      <c r="S2" s="31"/>
      <c r="T2" s="36"/>
      <c r="U2" s="31"/>
      <c r="V2" s="36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</row>
    <row r="3" spans="1:71" ht="13.8" x14ac:dyDescent="0.25">
      <c r="A3" s="30"/>
      <c r="B3" s="37" t="s">
        <v>2430</v>
      </c>
      <c r="C3" s="37"/>
      <c r="D3" s="138" t="s">
        <v>2425</v>
      </c>
      <c r="E3" s="137"/>
      <c r="F3" s="134"/>
      <c r="G3" s="38" t="str">
        <f t="shared" ref="G3:G12" si="5">IF(I3="","",$D$5)</f>
        <v>25/09/2021</v>
      </c>
      <c r="H3" s="39"/>
      <c r="I3" s="107">
        <f t="shared" ref="I3:I12" si="6">_xlfn.SINGLE(IF(I2="","",IF(_xlfn.SINGLE(_xlfn.MINIFS($20:$20,$20:$20,"&gt;"&amp;IFERROR(INT(I2),0),$16:$16,"&lt;&gt;Afr"))=0,"",_xlfn.MINIFS($20:$20,$20:$20,"&gt;"&amp;IFERROR(INT(I2),0),$16:$16,"&lt;&gt;Afr"))))</f>
        <v>5099</v>
      </c>
      <c r="J3" s="38" t="str">
        <f t="shared" ref="J3:J12" si="7">IF(EXACT($I3,""),"",$D$4)</f>
        <v>20.2.12</v>
      </c>
      <c r="K3" s="39" t="str">
        <f t="array" ref="K3">IFERROR( INDEX( GBK!$B:$B, MATCH( I3, GBK!$C:$C, 0 ) ) &amp; " - " &amp; $D$3, "" )</f>
        <v>Winst door afrondingsverschillen - SjaarschBBQ</v>
      </c>
      <c r="L3" s="41">
        <f t="shared" si="0"/>
        <v>0</v>
      </c>
      <c r="M3" s="41">
        <f t="shared" si="1"/>
        <v>0</v>
      </c>
      <c r="N3" s="41">
        <f t="shared" si="2"/>
        <v>0</v>
      </c>
      <c r="O3" s="31"/>
      <c r="P3" s="31"/>
      <c r="Q3" s="42">
        <f t="shared" si="3"/>
        <v>0</v>
      </c>
      <c r="R3" s="42">
        <f t="shared" si="4"/>
        <v>0</v>
      </c>
      <c r="S3" s="31"/>
      <c r="T3" s="36"/>
      <c r="U3" s="31"/>
      <c r="V3" s="36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</row>
    <row r="4" spans="1:71" ht="13.8" x14ac:dyDescent="0.25">
      <c r="A4" s="30"/>
      <c r="B4" s="37" t="s">
        <v>2429</v>
      </c>
      <c r="C4" s="37"/>
      <c r="D4" s="138" t="s">
        <v>2446</v>
      </c>
      <c r="E4" s="137"/>
      <c r="F4" s="134"/>
      <c r="G4" s="38" t="str">
        <f t="shared" si="5"/>
        <v>25/09/2021</v>
      </c>
      <c r="H4" s="39"/>
      <c r="I4" s="107">
        <f t="shared" si="6"/>
        <v>8009</v>
      </c>
      <c r="J4" s="38" t="str">
        <f t="shared" si="7"/>
        <v>20.2.12</v>
      </c>
      <c r="K4" s="39" t="str">
        <f t="array" ref="K4">IFERROR( INDEX( GBK!$B:$B, MATCH( I4, GBK!$C:$C, 0 ) ) &amp; " - " &amp; $D$3, "" )</f>
        <v>Baten Overige Activiteiten - SjaarschBBQ</v>
      </c>
      <c r="L4" s="41">
        <f t="shared" si="0"/>
        <v>0</v>
      </c>
      <c r="M4" s="41">
        <f t="shared" si="1"/>
        <v>-141.9</v>
      </c>
      <c r="N4" s="41">
        <f t="shared" si="2"/>
        <v>-141.9</v>
      </c>
      <c r="O4" s="31"/>
      <c r="P4" s="31"/>
      <c r="Q4" s="42">
        <f t="shared" si="3"/>
        <v>-9.4600000000000009</v>
      </c>
      <c r="R4" s="42">
        <f t="shared" si="4"/>
        <v>0</v>
      </c>
      <c r="S4" s="31"/>
      <c r="T4" s="36"/>
      <c r="U4" s="31"/>
      <c r="V4" s="36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</row>
    <row r="5" spans="1:71" ht="13.8" x14ac:dyDescent="0.25">
      <c r="A5" s="30"/>
      <c r="B5" s="37" t="s">
        <v>2447</v>
      </c>
      <c r="C5" s="37"/>
      <c r="D5" s="138" t="s">
        <v>2448</v>
      </c>
      <c r="E5" s="137"/>
      <c r="F5" s="134"/>
      <c r="G5" s="38" t="str">
        <f t="shared" si="5"/>
        <v/>
      </c>
      <c r="H5" s="39"/>
      <c r="I5" s="107" t="str">
        <f t="shared" si="6"/>
        <v/>
      </c>
      <c r="J5" s="38" t="str">
        <f t="shared" si="7"/>
        <v/>
      </c>
      <c r="K5" s="39" t="str">
        <f t="array" ref="K5">IFERROR( INDEX( GBK!$B:$B, MATCH( I5, GBK!$C:$C, 0 ) ) &amp; " - " &amp; $D$3, "" )</f>
        <v/>
      </c>
      <c r="L5" s="41" t="str">
        <f t="shared" si="0"/>
        <v/>
      </c>
      <c r="M5" s="41" t="str">
        <f t="shared" si="1"/>
        <v/>
      </c>
      <c r="N5" s="41" t="str">
        <f t="shared" si="2"/>
        <v/>
      </c>
      <c r="O5" s="31"/>
      <c r="P5" s="31"/>
      <c r="Q5" s="42" t="str">
        <f t="shared" si="3"/>
        <v/>
      </c>
      <c r="R5" s="42">
        <f t="shared" si="4"/>
        <v>0</v>
      </c>
      <c r="S5" s="31"/>
      <c r="T5" s="36"/>
      <c r="U5" s="31"/>
      <c r="V5" s="36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</row>
    <row r="6" spans="1:71" ht="13.8" x14ac:dyDescent="0.25">
      <c r="A6" s="30"/>
      <c r="B6" s="31"/>
      <c r="C6" s="31"/>
      <c r="D6" s="31"/>
      <c r="E6" s="31"/>
      <c r="F6" s="134"/>
      <c r="G6" s="38" t="str">
        <f t="shared" si="5"/>
        <v/>
      </c>
      <c r="H6" s="39"/>
      <c r="I6" s="107" t="str">
        <f t="shared" si="6"/>
        <v/>
      </c>
      <c r="J6" s="38" t="str">
        <f t="shared" si="7"/>
        <v/>
      </c>
      <c r="K6" s="39" t="str">
        <f t="array" ref="K6">IFERROR( INDEX( GBK!$B:$B, MATCH( I6, GBK!$C:$C, 0 ) ) &amp; " - " &amp; $D$3, "" )</f>
        <v/>
      </c>
      <c r="L6" s="41" t="str">
        <f t="shared" si="0"/>
        <v/>
      </c>
      <c r="M6" s="41" t="str">
        <f t="shared" si="1"/>
        <v/>
      </c>
      <c r="N6" s="41" t="str">
        <f t="shared" si="2"/>
        <v/>
      </c>
      <c r="O6" s="31"/>
      <c r="P6" s="31"/>
      <c r="Q6" s="42" t="str">
        <f t="shared" si="3"/>
        <v/>
      </c>
      <c r="R6" s="42">
        <f t="shared" si="4"/>
        <v>0</v>
      </c>
      <c r="S6" s="31"/>
      <c r="T6" s="36"/>
      <c r="U6" s="31"/>
      <c r="V6" s="36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</row>
    <row r="7" spans="1:71" ht="13.8" x14ac:dyDescent="0.25">
      <c r="A7" s="30"/>
      <c r="B7" s="31" t="s">
        <v>2449</v>
      </c>
      <c r="C7" s="31"/>
      <c r="D7" s="139" t="b">
        <f>ROUND(SUM(N:N),2)=0</f>
        <v>1</v>
      </c>
      <c r="E7" s="137"/>
      <c r="F7" s="134"/>
      <c r="G7" s="38" t="str">
        <f t="shared" si="5"/>
        <v/>
      </c>
      <c r="H7" s="39"/>
      <c r="I7" s="107" t="str">
        <f t="shared" si="6"/>
        <v/>
      </c>
      <c r="J7" s="38" t="str">
        <f t="shared" si="7"/>
        <v/>
      </c>
      <c r="K7" s="39" t="str">
        <f t="array" ref="K7">IFERROR( INDEX( GBK!$B:$B, MATCH( I7, GBK!$C:$C, 0 ) ) &amp; " - " &amp; $D$3, "" )</f>
        <v/>
      </c>
      <c r="L7" s="41" t="str">
        <f t="shared" si="0"/>
        <v/>
      </c>
      <c r="M7" s="41" t="str">
        <f t="shared" si="1"/>
        <v/>
      </c>
      <c r="N7" s="41" t="str">
        <f t="shared" si="2"/>
        <v/>
      </c>
      <c r="O7" s="31"/>
      <c r="P7" s="31"/>
      <c r="Q7" s="42" t="str">
        <f t="shared" si="3"/>
        <v/>
      </c>
      <c r="R7" s="42">
        <f t="shared" si="4"/>
        <v>0</v>
      </c>
      <c r="S7" s="31"/>
      <c r="T7" s="36"/>
      <c r="U7" s="31"/>
      <c r="V7" s="36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</row>
    <row r="8" spans="1:71" ht="13.8" x14ac:dyDescent="0.25">
      <c r="A8" s="30"/>
      <c r="B8" s="31" t="s">
        <v>2450</v>
      </c>
      <c r="C8" s="31"/>
      <c r="D8" s="140" t="b">
        <f>SUMIF(I:I,"=''",N:N)=0</f>
        <v>1</v>
      </c>
      <c r="E8" s="137"/>
      <c r="F8" s="134"/>
      <c r="G8" s="38" t="str">
        <f t="shared" si="5"/>
        <v/>
      </c>
      <c r="H8" s="39"/>
      <c r="I8" s="107" t="str">
        <f t="shared" si="6"/>
        <v/>
      </c>
      <c r="J8" s="38" t="str">
        <f t="shared" si="7"/>
        <v/>
      </c>
      <c r="K8" s="39" t="str">
        <f t="array" ref="K8">IFERROR( INDEX( GBK!$B:$B, MATCH( I8, GBK!$C:$C, 0 ) ) &amp; " - " &amp; $D$3, "" )</f>
        <v/>
      </c>
      <c r="L8" s="41" t="str">
        <f t="shared" si="0"/>
        <v/>
      </c>
      <c r="M8" s="41" t="str">
        <f t="shared" si="1"/>
        <v/>
      </c>
      <c r="N8" s="41" t="str">
        <f t="shared" si="2"/>
        <v/>
      </c>
      <c r="O8" s="31"/>
      <c r="P8" s="31"/>
      <c r="Q8" s="42" t="str">
        <f t="shared" si="3"/>
        <v/>
      </c>
      <c r="R8" s="42">
        <f t="shared" si="4"/>
        <v>0</v>
      </c>
      <c r="S8" s="31"/>
      <c r="T8" s="36"/>
      <c r="U8" s="31"/>
      <c r="V8" s="36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</row>
    <row r="9" spans="1:71" ht="12.75" customHeight="1" x14ac:dyDescent="0.25">
      <c r="A9" s="30"/>
      <c r="B9" s="31"/>
      <c r="C9" s="31"/>
      <c r="D9" s="31"/>
      <c r="E9" s="31"/>
      <c r="F9" s="134"/>
      <c r="G9" s="38" t="str">
        <f t="shared" si="5"/>
        <v/>
      </c>
      <c r="H9" s="39"/>
      <c r="I9" s="107" t="str">
        <f t="shared" si="6"/>
        <v/>
      </c>
      <c r="J9" s="38" t="str">
        <f t="shared" si="7"/>
        <v/>
      </c>
      <c r="K9" s="39" t="str">
        <f t="array" ref="K9">IFERROR( INDEX( GBK!$B:$B, MATCH( I9, GBK!$C:$C, 0 ) ) &amp; " - " &amp; $D$3, "" )</f>
        <v/>
      </c>
      <c r="L9" s="41" t="str">
        <f t="shared" si="0"/>
        <v/>
      </c>
      <c r="M9" s="41" t="str">
        <f t="shared" si="1"/>
        <v/>
      </c>
      <c r="N9" s="41" t="str">
        <f t="shared" si="2"/>
        <v/>
      </c>
      <c r="O9" s="31"/>
      <c r="P9" s="31"/>
      <c r="Q9" s="42" t="str">
        <f t="shared" si="3"/>
        <v/>
      </c>
      <c r="R9" s="30"/>
      <c r="S9" s="31"/>
      <c r="T9" s="36"/>
      <c r="U9" s="31"/>
      <c r="V9" s="36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</row>
    <row r="10" spans="1:71" ht="13.8" x14ac:dyDescent="0.25">
      <c r="A10" s="30"/>
      <c r="B10" s="31"/>
      <c r="C10" s="31"/>
      <c r="D10" s="31"/>
      <c r="E10" s="36"/>
      <c r="F10" s="134"/>
      <c r="G10" s="38" t="str">
        <f t="shared" si="5"/>
        <v/>
      </c>
      <c r="H10" s="39"/>
      <c r="I10" s="107" t="str">
        <f t="shared" si="6"/>
        <v/>
      </c>
      <c r="J10" s="38" t="str">
        <f t="shared" si="7"/>
        <v/>
      </c>
      <c r="K10" s="39" t="str">
        <f t="array" ref="K10">IFERROR( INDEX( GBK!$B:$B, MATCH( I10, GBK!$C:$C, 0 ) ) &amp; " - " &amp; $D$3, "" )</f>
        <v/>
      </c>
      <c r="L10" s="41" t="str">
        <f t="shared" si="0"/>
        <v/>
      </c>
      <c r="M10" s="41" t="str">
        <f t="shared" si="1"/>
        <v/>
      </c>
      <c r="N10" s="41" t="str">
        <f t="shared" si="2"/>
        <v/>
      </c>
      <c r="O10" s="31"/>
      <c r="P10" s="31"/>
      <c r="Q10" s="43" t="str">
        <f t="shared" si="3"/>
        <v/>
      </c>
      <c r="R10" s="31"/>
      <c r="S10" s="31"/>
      <c r="T10" s="36"/>
      <c r="U10" s="31"/>
      <c r="V10" s="36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</row>
    <row r="11" spans="1:71" ht="13.8" x14ac:dyDescent="0.25">
      <c r="A11" s="30"/>
      <c r="B11" s="37" t="s">
        <v>2435</v>
      </c>
      <c r="C11" s="37"/>
      <c r="D11" s="147">
        <f>SUMIF(N2:N12,"&gt;0")</f>
        <v>141.82</v>
      </c>
      <c r="E11" s="137"/>
      <c r="F11" s="134"/>
      <c r="G11" s="38" t="str">
        <f t="shared" si="5"/>
        <v/>
      </c>
      <c r="H11" s="39"/>
      <c r="I11" s="107" t="str">
        <f t="shared" si="6"/>
        <v/>
      </c>
      <c r="J11" s="38" t="str">
        <f t="shared" si="7"/>
        <v/>
      </c>
      <c r="K11" s="39" t="str">
        <f t="array" ref="K11">IFERROR( INDEX( GBK!$B:$B, MATCH( I11, GBK!$C:$C, 0 ) ) &amp; " - " &amp; $D$3, "" )</f>
        <v/>
      </c>
      <c r="L11" s="41" t="str">
        <f t="shared" si="0"/>
        <v/>
      </c>
      <c r="M11" s="41" t="str">
        <f t="shared" si="1"/>
        <v/>
      </c>
      <c r="N11" s="41" t="str">
        <f t="shared" si="2"/>
        <v/>
      </c>
      <c r="O11" s="31"/>
      <c r="P11" s="31"/>
      <c r="Q11" s="43" t="str">
        <f t="shared" si="3"/>
        <v/>
      </c>
      <c r="R11" s="31"/>
      <c r="S11" s="31"/>
      <c r="T11" s="36"/>
      <c r="U11" s="31"/>
      <c r="V11" s="36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</row>
    <row r="12" spans="1:71" ht="13.8" x14ac:dyDescent="0.25">
      <c r="A12" s="30"/>
      <c r="B12" s="37" t="s">
        <v>2436</v>
      </c>
      <c r="C12" s="37"/>
      <c r="D12" s="147">
        <f>-SUMIF(N2:N12,"&lt;0")</f>
        <v>141.9</v>
      </c>
      <c r="E12" s="137"/>
      <c r="F12" s="134"/>
      <c r="G12" s="38" t="str">
        <f t="shared" si="5"/>
        <v/>
      </c>
      <c r="H12" s="39"/>
      <c r="I12" s="107" t="str">
        <f t="shared" si="6"/>
        <v/>
      </c>
      <c r="J12" s="38" t="str">
        <f t="shared" si="7"/>
        <v/>
      </c>
      <c r="K12" s="39" t="str">
        <f t="array" ref="K12">IFERROR( INDEX( GBK!$B:$B, MATCH( I12, GBK!$C:$C, 0 ) ) &amp; " - " &amp; $D$3, "" )</f>
        <v/>
      </c>
      <c r="L12" s="41" t="str">
        <f t="shared" si="0"/>
        <v/>
      </c>
      <c r="M12" s="41" t="str">
        <f t="shared" si="1"/>
        <v/>
      </c>
      <c r="N12" s="41" t="str">
        <f t="shared" si="2"/>
        <v/>
      </c>
      <c r="O12" s="31"/>
      <c r="P12" s="31"/>
      <c r="Q12" s="43" t="str">
        <f t="shared" si="3"/>
        <v/>
      </c>
      <c r="R12" s="31"/>
      <c r="S12" s="31"/>
      <c r="T12" s="36"/>
      <c r="U12" s="31"/>
      <c r="V12" s="36"/>
      <c r="W12" s="148">
        <f>D14</f>
        <v>9.4600000000000009</v>
      </c>
      <c r="X12" s="149"/>
      <c r="Y12" s="150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</row>
    <row r="13" spans="1:71" ht="13.8" x14ac:dyDescent="0.25">
      <c r="A13" s="30"/>
      <c r="B13" s="37" t="s">
        <v>2437</v>
      </c>
      <c r="C13" s="37"/>
      <c r="D13" s="143">
        <f>COUNTIF(E:E,"&lt;&gt;")-1</f>
        <v>15</v>
      </c>
      <c r="E13" s="137"/>
      <c r="F13" s="134"/>
      <c r="G13" s="44"/>
      <c r="H13" s="31"/>
      <c r="I13" s="45"/>
      <c r="J13" s="46"/>
      <c r="K13" s="33"/>
      <c r="L13" s="43"/>
      <c r="M13" s="43"/>
      <c r="N13" s="43"/>
      <c r="O13" s="31"/>
      <c r="P13" s="31"/>
      <c r="Q13" s="31"/>
      <c r="R13" s="31"/>
      <c r="S13" s="31"/>
      <c r="T13" s="36"/>
      <c r="U13" s="31"/>
      <c r="V13" s="36"/>
      <c r="W13" s="151"/>
      <c r="X13" s="152"/>
      <c r="Y13" s="153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</row>
    <row r="14" spans="1:71" ht="13.8" x14ac:dyDescent="0.25">
      <c r="A14" s="30"/>
      <c r="B14" s="37" t="s">
        <v>2438</v>
      </c>
      <c r="C14" s="37"/>
      <c r="D14" s="143">
        <f>IFERROR(ROUNDUP(D12/D13,2),"")</f>
        <v>9.4600000000000009</v>
      </c>
      <c r="E14" s="137"/>
      <c r="F14" s="134"/>
      <c r="G14" s="38" t="str">
        <f t="shared" ref="G14:G15" si="8">IF($I14="","",$D$5)</f>
        <v>25/09/2021</v>
      </c>
      <c r="H14" s="39"/>
      <c r="I14" s="40">
        <f t="shared" ref="I14:I15" si="9">$D$2</f>
        <v>5099</v>
      </c>
      <c r="J14" s="38" t="str">
        <f t="shared" ref="J14:J15" si="10">IF($I14="","",$D$4)</f>
        <v>20.2.12</v>
      </c>
      <c r="K14" s="39" t="str">
        <f t="array" ref="K14">IFERROR( INDEX( GBK!$B:$B, MATCH( I14, GBK!$C:$C, 0 ) ) &amp; " - " &amp; $D$3, "" )</f>
        <v>Winst door afrondingsverschillen - SjaarschBBQ</v>
      </c>
      <c r="L14" s="41">
        <f>-IF(I14="","",SUMIFS($18:$18,$20:$20, "=" &amp; $I14,$17:$17, "=Afr" ))</f>
        <v>8.0000000000012506E-2</v>
      </c>
      <c r="M14" s="41">
        <f>0</f>
        <v>0</v>
      </c>
      <c r="N14" s="41">
        <f t="shared" ref="N14:N15" si="11">IF(I14="","",L14+M14)</f>
        <v>8.0000000000012506E-2</v>
      </c>
      <c r="O14" s="31"/>
      <c r="P14" s="31"/>
      <c r="Q14" s="31"/>
      <c r="R14" s="31"/>
      <c r="S14" s="31"/>
      <c r="T14" s="36"/>
      <c r="U14" s="31"/>
      <c r="V14" s="36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</row>
    <row r="15" spans="1:71" ht="13.8" x14ac:dyDescent="0.25">
      <c r="A15" s="30"/>
      <c r="B15" s="37" t="s">
        <v>2451</v>
      </c>
      <c r="C15" s="37"/>
      <c r="D15" s="143">
        <f>COUNTIF(Q24:Q231,"&gt;0")</f>
        <v>2</v>
      </c>
      <c r="E15" s="137"/>
      <c r="F15" s="135"/>
      <c r="G15" s="38" t="str">
        <f t="shared" si="8"/>
        <v>25/09/2021</v>
      </c>
      <c r="H15" s="39"/>
      <c r="I15" s="40">
        <f t="shared" si="9"/>
        <v>5099</v>
      </c>
      <c r="J15" s="38" t="str">
        <f t="shared" si="10"/>
        <v>20.2.12</v>
      </c>
      <c r="K15" s="39" t="str">
        <f t="array" ref="K15">IFERROR( INDEX( GBK!$B:$B, MATCH( I15, GBK!$C:$C, 0 ) ) &amp; " - " &amp; $D$3 &amp; " tegenboeking", "" )</f>
        <v>Winst door afrondingsverschillen - SjaarschBBQ tegenboeking</v>
      </c>
      <c r="L15" s="41">
        <v>0</v>
      </c>
      <c r="M15" s="41">
        <f>IF(L15="","",SUMIFS($18:$18,$20:$20, "=" &amp; $I15,$17:$17, "=Afr" ))</f>
        <v>-8.0000000000012506E-2</v>
      </c>
      <c r="N15" s="41">
        <f t="shared" si="11"/>
        <v>-8.0000000000012506E-2</v>
      </c>
      <c r="O15" s="31"/>
      <c r="P15" s="31"/>
      <c r="Q15" s="31"/>
      <c r="R15" s="31"/>
      <c r="S15" s="31"/>
      <c r="T15" s="36"/>
      <c r="U15" s="31"/>
      <c r="V15" s="36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</row>
    <row r="16" spans="1:71" ht="13.8" x14ac:dyDescent="0.25">
      <c r="A16" s="30"/>
      <c r="B16" s="31"/>
      <c r="C16" s="31"/>
      <c r="D16" s="36"/>
      <c r="E16" s="36"/>
      <c r="F16" s="31"/>
      <c r="G16" s="44"/>
      <c r="H16" s="31"/>
      <c r="I16" s="34"/>
      <c r="J16" s="33"/>
      <c r="K16" s="36"/>
      <c r="L16" s="35"/>
      <c r="M16" s="35"/>
      <c r="N16" s="35"/>
      <c r="O16" s="31"/>
      <c r="P16" s="31"/>
      <c r="Q16" s="47"/>
      <c r="R16" s="47"/>
      <c r="S16" s="47"/>
      <c r="T16" s="48"/>
      <c r="U16" s="31"/>
      <c r="V16" s="36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146"/>
      <c r="BI16" s="142"/>
      <c r="BJ16" s="142"/>
      <c r="BK16" s="142"/>
      <c r="BL16" s="142"/>
      <c r="BM16" s="142"/>
      <c r="BN16" s="142"/>
      <c r="BO16" s="137"/>
      <c r="BP16" s="31"/>
      <c r="BQ16" s="31"/>
      <c r="BR16" s="31"/>
      <c r="BS16" s="31"/>
    </row>
    <row r="17" spans="1:71" ht="13.8" x14ac:dyDescent="0.25">
      <c r="A17" s="30"/>
      <c r="B17" s="141" t="s">
        <v>2452</v>
      </c>
      <c r="C17" s="142"/>
      <c r="D17" s="142"/>
      <c r="E17" s="142"/>
      <c r="F17" s="142"/>
      <c r="G17" s="142"/>
      <c r="H17" s="142"/>
      <c r="I17" s="142"/>
      <c r="J17" s="142"/>
      <c r="K17" s="142"/>
      <c r="L17" s="142"/>
      <c r="M17" s="142"/>
      <c r="N17" s="137"/>
      <c r="O17" s="31"/>
      <c r="P17" s="49"/>
      <c r="Q17" s="50" t="s">
        <v>2439</v>
      </c>
      <c r="R17" s="51" t="s">
        <v>2453</v>
      </c>
      <c r="S17" s="50" t="s">
        <v>2440</v>
      </c>
      <c r="T17" s="52"/>
      <c r="U17" s="50" t="s">
        <v>2439</v>
      </c>
      <c r="V17" s="51" t="s">
        <v>2453</v>
      </c>
      <c r="W17" s="50" t="s">
        <v>2440</v>
      </c>
      <c r="X17" s="52"/>
      <c r="Y17" s="50" t="s">
        <v>2439</v>
      </c>
      <c r="Z17" s="51" t="s">
        <v>2453</v>
      </c>
      <c r="AA17" s="50" t="s">
        <v>2440</v>
      </c>
      <c r="AB17" s="52"/>
      <c r="AC17" s="50" t="s">
        <v>2439</v>
      </c>
      <c r="AD17" s="51" t="s">
        <v>2453</v>
      </c>
      <c r="AE17" s="50" t="s">
        <v>2440</v>
      </c>
      <c r="AF17" s="52"/>
      <c r="AG17" s="50" t="s">
        <v>2439</v>
      </c>
      <c r="AH17" s="51" t="s">
        <v>2453</v>
      </c>
      <c r="AI17" s="50" t="s">
        <v>2440</v>
      </c>
      <c r="AJ17" s="52"/>
      <c r="AK17" s="50" t="s">
        <v>2439</v>
      </c>
      <c r="AL17" s="51" t="s">
        <v>2453</v>
      </c>
      <c r="AM17" s="50" t="s">
        <v>2440</v>
      </c>
      <c r="AN17" s="52"/>
      <c r="AO17" s="50" t="s">
        <v>2439</v>
      </c>
      <c r="AP17" s="51" t="s">
        <v>2453</v>
      </c>
      <c r="AQ17" s="50" t="s">
        <v>2440</v>
      </c>
      <c r="AR17" s="52"/>
      <c r="AS17" s="50" t="s">
        <v>2439</v>
      </c>
      <c r="AT17" s="51" t="s">
        <v>2453</v>
      </c>
      <c r="AU17" s="50" t="s">
        <v>2440</v>
      </c>
      <c r="AV17" s="52"/>
      <c r="AW17" s="50" t="s">
        <v>2439</v>
      </c>
      <c r="AX17" s="51" t="s">
        <v>2453</v>
      </c>
      <c r="AY17" s="50" t="s">
        <v>2440</v>
      </c>
      <c r="AZ17" s="52"/>
      <c r="BA17" s="50" t="s">
        <v>2439</v>
      </c>
      <c r="BB17" s="51" t="s">
        <v>2453</v>
      </c>
      <c r="BC17" s="50" t="s">
        <v>2440</v>
      </c>
      <c r="BD17" s="52"/>
      <c r="BE17" s="50" t="s">
        <v>2439</v>
      </c>
      <c r="BF17" s="51" t="s">
        <v>2453</v>
      </c>
      <c r="BG17" s="50" t="s">
        <v>2440</v>
      </c>
      <c r="BH17" s="52"/>
      <c r="BI17" s="50" t="s">
        <v>2439</v>
      </c>
      <c r="BJ17" s="51" t="s">
        <v>2453</v>
      </c>
      <c r="BK17" s="50" t="s">
        <v>2440</v>
      </c>
      <c r="BL17" s="52"/>
      <c r="BM17" s="50" t="s">
        <v>2439</v>
      </c>
      <c r="BN17" s="51" t="s">
        <v>2453</v>
      </c>
      <c r="BO17" s="50" t="s">
        <v>2440</v>
      </c>
      <c r="BP17" s="52"/>
      <c r="BQ17" s="50" t="s">
        <v>2439</v>
      </c>
      <c r="BR17" s="51" t="s">
        <v>2453</v>
      </c>
      <c r="BS17" s="50" t="s">
        <v>2440</v>
      </c>
    </row>
    <row r="18" spans="1:71" ht="13.8" x14ac:dyDescent="0.25">
      <c r="A18" s="30"/>
      <c r="B18" s="141" t="s">
        <v>2454</v>
      </c>
      <c r="C18" s="142"/>
      <c r="D18" s="142"/>
      <c r="E18" s="142"/>
      <c r="F18" s="142"/>
      <c r="G18" s="142"/>
      <c r="H18" s="142"/>
      <c r="I18" s="142"/>
      <c r="J18" s="142"/>
      <c r="K18" s="142"/>
      <c r="L18" s="142"/>
      <c r="M18" s="142"/>
      <c r="N18" s="137"/>
      <c r="O18" s="31"/>
      <c r="P18" s="49"/>
      <c r="Q18" s="50">
        <f>ROUNDUP( SUM(Q24:Q231), 2)</f>
        <v>141.82</v>
      </c>
      <c r="R18" s="53">
        <f>(Q18+S18)</f>
        <v>-8.0000000000012506E-2</v>
      </c>
      <c r="S18" s="50">
        <f>ROUNDUP(SUM(S24:S231),2)</f>
        <v>-141.9</v>
      </c>
      <c r="T18" s="52"/>
      <c r="U18" s="50">
        <f>ROUNDUP( SUM(U24:U231), 2)</f>
        <v>0</v>
      </c>
      <c r="V18" s="53">
        <f>(U18+W18)</f>
        <v>0</v>
      </c>
      <c r="W18" s="50">
        <f>ROUNDUP(SUM(W24:W231),2)</f>
        <v>0</v>
      </c>
      <c r="X18" s="52"/>
      <c r="Y18" s="50">
        <f>ROUNDUP( SUM(Y24:Y231), 2)</f>
        <v>0</v>
      </c>
      <c r="Z18" s="53">
        <f>(Y18+AA18)</f>
        <v>0</v>
      </c>
      <c r="AA18" s="50">
        <f>ROUNDUP(SUM(AA24:AA231),2)</f>
        <v>0</v>
      </c>
      <c r="AB18" s="52"/>
      <c r="AC18" s="50">
        <f>ROUNDUP( SUM(AC24:AC231), 2)</f>
        <v>0</v>
      </c>
      <c r="AD18" s="53">
        <f>(AC18+AE18)</f>
        <v>0</v>
      </c>
      <c r="AE18" s="50">
        <f>ROUNDUP(SUM(AE24:AE231),2)</f>
        <v>0</v>
      </c>
      <c r="AF18" s="52"/>
      <c r="AG18" s="50">
        <f>ROUNDUP( SUM(AG24:AG231), 2)</f>
        <v>0</v>
      </c>
      <c r="AH18" s="53">
        <f>(AG18+AI18)</f>
        <v>0</v>
      </c>
      <c r="AI18" s="50">
        <f>ROUNDUP(SUM(AI24:AI231),2)</f>
        <v>0</v>
      </c>
      <c r="AJ18" s="52"/>
      <c r="AK18" s="50">
        <f>ROUNDUP( SUM(AK24:AK231), 2)</f>
        <v>0</v>
      </c>
      <c r="AL18" s="53">
        <f>(AK18+AM18)</f>
        <v>0</v>
      </c>
      <c r="AM18" s="50">
        <f>ROUNDUP(SUM(AM24:AM231),2)</f>
        <v>0</v>
      </c>
      <c r="AN18" s="52"/>
      <c r="AO18" s="50">
        <f>ROUNDUP( SUM(AO24:AO231), 2)</f>
        <v>0</v>
      </c>
      <c r="AP18" s="53">
        <f>(AO18+AQ18)</f>
        <v>0</v>
      </c>
      <c r="AQ18" s="50">
        <f>ROUNDUP(SUM(AQ24:AQ231),2)</f>
        <v>0</v>
      </c>
      <c r="AR18" s="52"/>
      <c r="AS18" s="50">
        <f>ROUNDUP( SUM(AS24:AS231), 2)</f>
        <v>0</v>
      </c>
      <c r="AT18" s="53">
        <f>(AS18+AU18)</f>
        <v>0</v>
      </c>
      <c r="AU18" s="50">
        <f>ROUNDUP(SUM(AU24:AU231),2)</f>
        <v>0</v>
      </c>
      <c r="AV18" s="52"/>
      <c r="AW18" s="50">
        <f>ROUNDUP( SUM(AW24:AW231), 2)</f>
        <v>0</v>
      </c>
      <c r="AX18" s="53">
        <f>(AW18+AY18)</f>
        <v>0</v>
      </c>
      <c r="AY18" s="50">
        <f>ROUNDUP(SUM(AY24:AY231),2)</f>
        <v>0</v>
      </c>
      <c r="AZ18" s="52"/>
      <c r="BA18" s="50">
        <f>ROUNDUP( SUM(BA24:BA231), 2)</f>
        <v>0</v>
      </c>
      <c r="BB18" s="53">
        <f>(BA18+BC18)</f>
        <v>0</v>
      </c>
      <c r="BC18" s="50">
        <f>ROUNDUP(SUM(BC24:BC231),2)</f>
        <v>0</v>
      </c>
      <c r="BD18" s="52"/>
      <c r="BE18" s="50">
        <f>ROUNDUP( SUM(BE24:BE231), 2)</f>
        <v>0</v>
      </c>
      <c r="BF18" s="53">
        <f>(BE18+BG18)</f>
        <v>0</v>
      </c>
      <c r="BG18" s="50">
        <f>ROUNDUP(SUM(BG24:BG231),2)</f>
        <v>0</v>
      </c>
      <c r="BH18" s="52"/>
      <c r="BI18" s="50">
        <f>ROUNDUP( SUM(BI24:BI231), 2)</f>
        <v>0</v>
      </c>
      <c r="BJ18" s="53">
        <f>(BI18+BK18)</f>
        <v>0</v>
      </c>
      <c r="BK18" s="50">
        <f>ROUNDUP(SUM(BK24:BK231),2)</f>
        <v>0</v>
      </c>
      <c r="BL18" s="52"/>
      <c r="BM18" s="50">
        <f>ROUNDUP( SUM(BM24:BM231), 2)</f>
        <v>0</v>
      </c>
      <c r="BN18" s="53">
        <f>(BM18+BO18)</f>
        <v>0</v>
      </c>
      <c r="BO18" s="50">
        <f>ROUNDUP(SUM(BO24:BO231),2)</f>
        <v>0</v>
      </c>
      <c r="BP18" s="52"/>
      <c r="BQ18" s="50">
        <f>ROUNDUP( SUM(BQ24:BQ231), 2)</f>
        <v>0</v>
      </c>
      <c r="BR18" s="53">
        <f>(BQ18+BS18)</f>
        <v>0</v>
      </c>
      <c r="BS18" s="50">
        <f>ROUNDUP(SUM(BS24:BS231),2)</f>
        <v>0</v>
      </c>
    </row>
    <row r="19" spans="1:71" ht="13.8" x14ac:dyDescent="0.25">
      <c r="A19" s="30"/>
      <c r="B19" s="141" t="s">
        <v>2455</v>
      </c>
      <c r="C19" s="142"/>
      <c r="D19" s="142"/>
      <c r="E19" s="142"/>
      <c r="F19" s="142"/>
      <c r="G19" s="142"/>
      <c r="H19" s="142"/>
      <c r="I19" s="142"/>
      <c r="J19" s="142"/>
      <c r="K19" s="142"/>
      <c r="L19" s="142"/>
      <c r="M19" s="142"/>
      <c r="N19" s="137"/>
      <c r="O19" s="31"/>
      <c r="P19" s="49"/>
      <c r="Q19" s="50"/>
      <c r="R19" s="54">
        <f>MAX(SUM(R24:R231),1)</f>
        <v>15</v>
      </c>
      <c r="S19" s="55"/>
      <c r="T19" s="52"/>
      <c r="U19" s="55"/>
      <c r="V19" s="54">
        <f>MAX(SUM(V24:V231),1)</f>
        <v>1</v>
      </c>
      <c r="W19" s="55"/>
      <c r="X19" s="52"/>
      <c r="Y19" s="55"/>
      <c r="Z19" s="54">
        <f>MAX(SUM(Z24:Z231),1)</f>
        <v>1</v>
      </c>
      <c r="AA19" s="55"/>
      <c r="AB19" s="52"/>
      <c r="AC19" s="55"/>
      <c r="AD19" s="54">
        <f>MAX(SUM(AD24:AD231),1)</f>
        <v>1</v>
      </c>
      <c r="AE19" s="55"/>
      <c r="AF19" s="52"/>
      <c r="AG19" s="55"/>
      <c r="AH19" s="54">
        <f>MAX(SUM(AH24:AH231),1)</f>
        <v>1</v>
      </c>
      <c r="AI19" s="55"/>
      <c r="AJ19" s="52"/>
      <c r="AK19" s="55"/>
      <c r="AL19" s="54">
        <f>MAX(SUM(AL24:AL231),1)</f>
        <v>1</v>
      </c>
      <c r="AM19" s="55"/>
      <c r="AN19" s="52"/>
      <c r="AO19" s="55"/>
      <c r="AP19" s="54">
        <f>MAX(SUM(AP24:AP231),1)</f>
        <v>1</v>
      </c>
      <c r="AQ19" s="55"/>
      <c r="AR19" s="52"/>
      <c r="AS19" s="55"/>
      <c r="AT19" s="54">
        <f>MAX(SUM(AT24:AT231),1)</f>
        <v>1</v>
      </c>
      <c r="AU19" s="55"/>
      <c r="AV19" s="52"/>
      <c r="AW19" s="55"/>
      <c r="AX19" s="54">
        <f>MAX(SUM(AX24:AX231),1)</f>
        <v>1</v>
      </c>
      <c r="AY19" s="55"/>
      <c r="AZ19" s="52"/>
      <c r="BA19" s="55"/>
      <c r="BB19" s="54">
        <f>MAX(SUM(BB24:BB231),1)</f>
        <v>1</v>
      </c>
      <c r="BC19" s="55"/>
      <c r="BD19" s="52"/>
      <c r="BE19" s="55"/>
      <c r="BF19" s="54">
        <f>MAX(SUM(BF24:BF231),1)</f>
        <v>1</v>
      </c>
      <c r="BG19" s="55"/>
      <c r="BH19" s="52"/>
      <c r="BI19" s="55"/>
      <c r="BJ19" s="54">
        <f>MAX(SUM(BJ24:BJ231),1)</f>
        <v>1</v>
      </c>
      <c r="BK19" s="55"/>
      <c r="BL19" s="52"/>
      <c r="BM19" s="55"/>
      <c r="BN19" s="54">
        <f>MAX(SUM(BN24:BN231),1)</f>
        <v>1</v>
      </c>
      <c r="BO19" s="55"/>
      <c r="BP19" s="52"/>
      <c r="BQ19" s="55"/>
      <c r="BR19" s="54">
        <f>MAX(SUM(BR24:BR231),1)</f>
        <v>1</v>
      </c>
      <c r="BS19" s="55"/>
    </row>
    <row r="20" spans="1:71" ht="13.8" x14ac:dyDescent="0.25">
      <c r="A20" s="30"/>
      <c r="B20" s="141" t="s">
        <v>2456</v>
      </c>
      <c r="C20" s="142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37"/>
      <c r="O20" s="31"/>
      <c r="P20" s="49"/>
      <c r="Q20" s="56">
        <v>4009</v>
      </c>
      <c r="R20" s="57">
        <f>$D$2</f>
        <v>5099</v>
      </c>
      <c r="S20" s="58">
        <v>8009</v>
      </c>
      <c r="T20" s="49"/>
      <c r="U20" s="56">
        <v>4009</v>
      </c>
      <c r="V20" s="57">
        <f>$D$2</f>
        <v>5099</v>
      </c>
      <c r="W20" s="58">
        <v>8009</v>
      </c>
      <c r="X20" s="59"/>
      <c r="Y20" s="56">
        <v>4009</v>
      </c>
      <c r="Z20" s="57">
        <f>$D$2</f>
        <v>5099</v>
      </c>
      <c r="AA20" s="58">
        <v>8009</v>
      </c>
      <c r="AB20" s="49"/>
      <c r="AC20" s="56">
        <v>4009</v>
      </c>
      <c r="AD20" s="57">
        <f>$D$2</f>
        <v>5099</v>
      </c>
      <c r="AE20" s="58">
        <v>8009</v>
      </c>
      <c r="AF20" s="49"/>
      <c r="AG20" s="56">
        <v>4009</v>
      </c>
      <c r="AH20" s="57">
        <f>$D$2</f>
        <v>5099</v>
      </c>
      <c r="AI20" s="58">
        <v>8009</v>
      </c>
      <c r="AJ20" s="49"/>
      <c r="AK20" s="56">
        <v>4009</v>
      </c>
      <c r="AL20" s="57">
        <f>$D$2</f>
        <v>5099</v>
      </c>
      <c r="AM20" s="58">
        <v>8009</v>
      </c>
      <c r="AN20" s="49"/>
      <c r="AO20" s="56">
        <v>4009</v>
      </c>
      <c r="AP20" s="57">
        <f>$D$2</f>
        <v>5099</v>
      </c>
      <c r="AQ20" s="58">
        <v>8009</v>
      </c>
      <c r="AR20" s="59"/>
      <c r="AS20" s="56">
        <v>4009</v>
      </c>
      <c r="AT20" s="57">
        <f>$D$2</f>
        <v>5099</v>
      </c>
      <c r="AU20" s="58">
        <v>8009</v>
      </c>
      <c r="AV20" s="59"/>
      <c r="AW20" s="56">
        <v>4009</v>
      </c>
      <c r="AX20" s="57">
        <f>$D$2</f>
        <v>5099</v>
      </c>
      <c r="AY20" s="58">
        <v>8009</v>
      </c>
      <c r="AZ20" s="59"/>
      <c r="BA20" s="56">
        <v>4009</v>
      </c>
      <c r="BB20" s="57">
        <f>$D$2</f>
        <v>5099</v>
      </c>
      <c r="BC20" s="58">
        <v>8009</v>
      </c>
      <c r="BD20" s="49"/>
      <c r="BE20" s="56">
        <v>4009</v>
      </c>
      <c r="BF20" s="57">
        <f>$D$2</f>
        <v>5099</v>
      </c>
      <c r="BG20" s="58">
        <v>8009</v>
      </c>
      <c r="BH20" s="49"/>
      <c r="BI20" s="56">
        <v>4009</v>
      </c>
      <c r="BJ20" s="57">
        <f>$D$2</f>
        <v>5099</v>
      </c>
      <c r="BK20" s="58">
        <v>8009</v>
      </c>
      <c r="BL20" s="59"/>
      <c r="BM20" s="56">
        <v>4009</v>
      </c>
      <c r="BN20" s="57">
        <f>$D$2</f>
        <v>5099</v>
      </c>
      <c r="BO20" s="58">
        <v>8009</v>
      </c>
      <c r="BP20" s="49"/>
      <c r="BQ20" s="56">
        <v>4009</v>
      </c>
      <c r="BR20" s="57">
        <f>$D$2</f>
        <v>5099</v>
      </c>
      <c r="BS20" s="58">
        <v>8009</v>
      </c>
    </row>
    <row r="21" spans="1:71" ht="15.75" customHeight="1" x14ac:dyDescent="0.25">
      <c r="A21" s="30"/>
      <c r="B21" s="141" t="s">
        <v>2457</v>
      </c>
      <c r="C21" s="142"/>
      <c r="D21" s="142"/>
      <c r="E21" s="142"/>
      <c r="F21" s="142"/>
      <c r="G21" s="142"/>
      <c r="H21" s="142"/>
      <c r="I21" s="142"/>
      <c r="J21" s="142"/>
      <c r="K21" s="142"/>
      <c r="L21" s="142"/>
      <c r="M21" s="142"/>
      <c r="N21" s="137"/>
      <c r="O21" s="31"/>
      <c r="P21" s="60"/>
      <c r="Q21" s="136" t="s">
        <v>2443</v>
      </c>
      <c r="R21" s="142"/>
      <c r="S21" s="137"/>
      <c r="T21" s="144"/>
      <c r="U21" s="142"/>
      <c r="V21" s="142"/>
      <c r="W21" s="145"/>
      <c r="X21" s="144"/>
      <c r="Y21" s="142"/>
      <c r="Z21" s="142"/>
      <c r="AA21" s="137"/>
      <c r="AB21" s="144"/>
      <c r="AC21" s="142"/>
      <c r="AD21" s="142"/>
      <c r="AE21" s="137"/>
      <c r="AF21" s="144"/>
      <c r="AG21" s="142"/>
      <c r="AH21" s="142"/>
      <c r="AI21" s="137"/>
      <c r="AJ21" s="144"/>
      <c r="AK21" s="142"/>
      <c r="AL21" s="142"/>
      <c r="AM21" s="137"/>
      <c r="AN21" s="144"/>
      <c r="AO21" s="142"/>
      <c r="AP21" s="142"/>
      <c r="AQ21" s="137"/>
      <c r="AR21" s="144"/>
      <c r="AS21" s="142"/>
      <c r="AT21" s="142"/>
      <c r="AU21" s="137"/>
      <c r="AV21" s="144"/>
      <c r="AW21" s="142"/>
      <c r="AX21" s="142"/>
      <c r="AY21" s="137"/>
      <c r="AZ21" s="144"/>
      <c r="BA21" s="142"/>
      <c r="BB21" s="142"/>
      <c r="BC21" s="137"/>
      <c r="BD21" s="144"/>
      <c r="BE21" s="142"/>
      <c r="BF21" s="142"/>
      <c r="BG21" s="137"/>
      <c r="BH21" s="144"/>
      <c r="BI21" s="142"/>
      <c r="BJ21" s="142"/>
      <c r="BK21" s="137"/>
      <c r="BL21" s="144"/>
      <c r="BM21" s="142"/>
      <c r="BN21" s="142"/>
      <c r="BO21" s="137"/>
      <c r="BP21" s="144"/>
      <c r="BQ21" s="142"/>
      <c r="BR21" s="142"/>
      <c r="BS21" s="137"/>
    </row>
    <row r="22" spans="1:71" ht="15.75" customHeight="1" x14ac:dyDescent="0.25">
      <c r="A22" s="30"/>
      <c r="B22" s="31"/>
      <c r="C22" s="33"/>
      <c r="D22" s="31"/>
      <c r="E22" s="31"/>
      <c r="F22" s="31"/>
      <c r="G22" s="46"/>
      <c r="H22" s="46"/>
      <c r="I22" s="45"/>
      <c r="J22" s="46"/>
      <c r="K22" s="46"/>
      <c r="L22" s="46"/>
      <c r="M22" s="46"/>
      <c r="N22" s="46"/>
      <c r="O22" s="31"/>
      <c r="P22" s="31"/>
      <c r="Q22" s="36"/>
      <c r="R22" s="36"/>
      <c r="S22" s="36"/>
      <c r="T22" s="61"/>
      <c r="U22" s="36"/>
      <c r="V22" s="36"/>
      <c r="W22" s="36"/>
      <c r="X22" s="61"/>
      <c r="Y22" s="36"/>
      <c r="Z22" s="36"/>
      <c r="AA22" s="36"/>
      <c r="AB22" s="61"/>
      <c r="AC22" s="36"/>
      <c r="AD22" s="36"/>
      <c r="AE22" s="36"/>
      <c r="AF22" s="61"/>
      <c r="AG22" s="36"/>
      <c r="AH22" s="36"/>
      <c r="AI22" s="36"/>
      <c r="AJ22" s="61"/>
      <c r="AK22" s="36"/>
      <c r="AL22" s="36"/>
      <c r="AM22" s="36"/>
      <c r="AN22" s="61"/>
      <c r="AO22" s="36"/>
      <c r="AP22" s="36"/>
      <c r="AQ22" s="36"/>
      <c r="AR22" s="61"/>
      <c r="AS22" s="36"/>
      <c r="AT22" s="36"/>
      <c r="AU22" s="36"/>
      <c r="AV22" s="61"/>
      <c r="AW22" s="36"/>
      <c r="AX22" s="36"/>
      <c r="AY22" s="36"/>
      <c r="AZ22" s="61"/>
      <c r="BA22" s="36"/>
      <c r="BB22" s="36"/>
      <c r="BC22" s="36"/>
      <c r="BD22" s="61"/>
      <c r="BE22" s="36"/>
      <c r="BF22" s="36"/>
      <c r="BG22" s="36"/>
      <c r="BH22" s="61"/>
      <c r="BI22" s="36"/>
      <c r="BJ22" s="36"/>
      <c r="BK22" s="36"/>
      <c r="BL22" s="61"/>
      <c r="BM22" s="36"/>
      <c r="BN22" s="36"/>
      <c r="BO22" s="36"/>
      <c r="BP22" s="61"/>
      <c r="BQ22" s="36"/>
      <c r="BR22" s="36"/>
      <c r="BS22" s="36"/>
    </row>
    <row r="23" spans="1:71" ht="15" customHeight="1" x14ac:dyDescent="0.25">
      <c r="A23" s="30"/>
      <c r="B23" s="60"/>
      <c r="C23" s="31"/>
      <c r="D23" s="31" t="s">
        <v>2458</v>
      </c>
      <c r="E23" s="31"/>
      <c r="F23" s="133" t="s">
        <v>2459</v>
      </c>
      <c r="G23" s="32" t="s">
        <v>2426</v>
      </c>
      <c r="H23" s="33" t="s">
        <v>2427</v>
      </c>
      <c r="I23" s="34" t="s">
        <v>2428</v>
      </c>
      <c r="J23" s="33" t="s">
        <v>2429</v>
      </c>
      <c r="K23" s="33" t="s">
        <v>2430</v>
      </c>
      <c r="L23" s="35" t="s">
        <v>2439</v>
      </c>
      <c r="M23" s="35" t="s">
        <v>2440</v>
      </c>
      <c r="N23" s="35" t="s">
        <v>2441</v>
      </c>
      <c r="O23" s="31"/>
      <c r="P23" s="33" t="s">
        <v>2460</v>
      </c>
      <c r="Q23" s="62" t="s">
        <v>2461</v>
      </c>
      <c r="R23" s="47"/>
      <c r="S23" s="62" t="s">
        <v>2462</v>
      </c>
      <c r="T23" s="63" t="s">
        <v>2460</v>
      </c>
      <c r="U23" s="62" t="s">
        <v>2461</v>
      </c>
      <c r="V23" s="64"/>
      <c r="W23" s="62" t="s">
        <v>2462</v>
      </c>
      <c r="X23" s="63" t="s">
        <v>2460</v>
      </c>
      <c r="Y23" s="62" t="s">
        <v>2461</v>
      </c>
      <c r="Z23" s="64"/>
      <c r="AA23" s="62" t="s">
        <v>2462</v>
      </c>
      <c r="AB23" s="63" t="s">
        <v>2460</v>
      </c>
      <c r="AC23" s="62" t="s">
        <v>2461</v>
      </c>
      <c r="AD23" s="64"/>
      <c r="AE23" s="62" t="s">
        <v>2462</v>
      </c>
      <c r="AF23" s="63" t="s">
        <v>2460</v>
      </c>
      <c r="AG23" s="62" t="s">
        <v>2461</v>
      </c>
      <c r="AH23" s="64"/>
      <c r="AI23" s="62" t="s">
        <v>2462</v>
      </c>
      <c r="AJ23" s="63" t="s">
        <v>2460</v>
      </c>
      <c r="AK23" s="62" t="s">
        <v>2461</v>
      </c>
      <c r="AL23" s="64"/>
      <c r="AM23" s="62" t="s">
        <v>2462</v>
      </c>
      <c r="AN23" s="63" t="s">
        <v>2460</v>
      </c>
      <c r="AO23" s="62" t="s">
        <v>2461</v>
      </c>
      <c r="AP23" s="64"/>
      <c r="AQ23" s="62" t="s">
        <v>2462</v>
      </c>
      <c r="AR23" s="63" t="s">
        <v>2460</v>
      </c>
      <c r="AS23" s="62" t="s">
        <v>2461</v>
      </c>
      <c r="AT23" s="64"/>
      <c r="AU23" s="62" t="s">
        <v>2462</v>
      </c>
      <c r="AV23" s="63" t="s">
        <v>2460</v>
      </c>
      <c r="AW23" s="62" t="s">
        <v>2461</v>
      </c>
      <c r="AX23" s="64"/>
      <c r="AY23" s="62" t="s">
        <v>2462</v>
      </c>
      <c r="AZ23" s="63" t="s">
        <v>2460</v>
      </c>
      <c r="BA23" s="62" t="s">
        <v>2461</v>
      </c>
      <c r="BB23" s="64"/>
      <c r="BC23" s="62" t="s">
        <v>2462</v>
      </c>
      <c r="BD23" s="63" t="s">
        <v>2460</v>
      </c>
      <c r="BE23" s="62" t="s">
        <v>2461</v>
      </c>
      <c r="BF23" s="64"/>
      <c r="BG23" s="62" t="s">
        <v>2462</v>
      </c>
      <c r="BH23" s="63" t="s">
        <v>2460</v>
      </c>
      <c r="BI23" s="62" t="s">
        <v>2461</v>
      </c>
      <c r="BJ23" s="64"/>
      <c r="BK23" s="62" t="s">
        <v>2462</v>
      </c>
      <c r="BL23" s="63" t="s">
        <v>2460</v>
      </c>
      <c r="BM23" s="62" t="s">
        <v>2461</v>
      </c>
      <c r="BN23" s="64"/>
      <c r="BO23" s="62" t="s">
        <v>2462</v>
      </c>
      <c r="BP23" s="63" t="s">
        <v>2460</v>
      </c>
      <c r="BQ23" s="62" t="s">
        <v>2461</v>
      </c>
      <c r="BR23" s="64"/>
      <c r="BS23" s="62" t="s">
        <v>2462</v>
      </c>
    </row>
    <row r="24" spans="1:71" ht="15.75" customHeight="1" x14ac:dyDescent="0.25">
      <c r="A24" s="30"/>
      <c r="B24" s="65"/>
      <c r="C24" s="31"/>
      <c r="D24" s="31" t="s">
        <v>2463</v>
      </c>
      <c r="E24" s="31"/>
      <c r="F24" s="134"/>
      <c r="G24" s="38" t="str">
        <f t="shared" ref="G24:G29" si="12">IF($I24="","",$D$5)</f>
        <v>25/09/2021</v>
      </c>
      <c r="H24" s="66"/>
      <c r="I24" s="40">
        <v>1800</v>
      </c>
      <c r="J24" s="38" t="str">
        <f t="shared" ref="J24:J29" si="13">IF($I24="","",$D$4)</f>
        <v>20.2.12</v>
      </c>
      <c r="K24" s="66" t="s">
        <v>2464</v>
      </c>
      <c r="L24" s="41">
        <f t="shared" ref="L24:L29" si="14">IF(I24="","",-SUMIFS(24:24,$17:$17,"=Credit"))</f>
        <v>0</v>
      </c>
      <c r="M24" s="41">
        <f t="shared" ref="M24:M29" si="15">IF(I24="","",-SUMIFS(24:24,$17:$17,"=Debit"))</f>
        <v>0</v>
      </c>
      <c r="N24" s="41">
        <f t="shared" ref="N24:N29" si="16">IF(I24="","",L24+M24)</f>
        <v>0</v>
      </c>
      <c r="O24" s="31"/>
      <c r="P24" s="67"/>
      <c r="Q24" s="68"/>
      <c r="R24" s="69"/>
      <c r="S24" s="41">
        <f t="shared" ref="S24:S29" si="17">-ROUNDUP( R24 * ( Q$18 / R$19 ), 2)</f>
        <v>0</v>
      </c>
      <c r="T24" s="70"/>
      <c r="U24" s="68"/>
      <c r="V24" s="71"/>
      <c r="W24" s="41">
        <f t="shared" ref="W24:W29" si="18">-ROUNDUP( V24 * ( U$18 / V$19 ), 2)</f>
        <v>0</v>
      </c>
      <c r="X24" s="70"/>
      <c r="Y24" s="68"/>
      <c r="Z24" s="71"/>
      <c r="AA24" s="41">
        <f t="shared" ref="AA24:AA29" si="19">-ROUNDUP( Z24 * ( Y$18 / Z$19 ), 2)</f>
        <v>0</v>
      </c>
      <c r="AB24" s="70"/>
      <c r="AC24" s="68"/>
      <c r="AD24" s="71"/>
      <c r="AE24" s="41">
        <f t="shared" ref="AE24:AE29" si="20">-ROUNDUP( AD24 * ( AC$18 / AD$19 ), 2)</f>
        <v>0</v>
      </c>
      <c r="AF24" s="70"/>
      <c r="AG24" s="68"/>
      <c r="AH24" s="71"/>
      <c r="AI24" s="41">
        <f t="shared" ref="AI24:AI29" si="21">-ROUNDUP( AH24 * ( AG$18 / AH$19 ), 2)</f>
        <v>0</v>
      </c>
      <c r="AJ24" s="70"/>
      <c r="AK24" s="68"/>
      <c r="AL24" s="71"/>
      <c r="AM24" s="41">
        <f t="shared" ref="AM24:AM29" si="22">-ROUNDUP( AL24 * ( AK$18 / AL$19 ), 2)</f>
        <v>0</v>
      </c>
      <c r="AN24" s="70"/>
      <c r="AO24" s="68"/>
      <c r="AP24" s="71"/>
      <c r="AQ24" s="41">
        <f t="shared" ref="AQ24:AQ29" si="23">-ROUNDUP( AP24 * ( AO$18 / AP$19 ), 2)</f>
        <v>0</v>
      </c>
      <c r="AR24" s="70"/>
      <c r="AS24" s="68"/>
      <c r="AT24" s="71"/>
      <c r="AU24" s="41">
        <f t="shared" ref="AU24:AU29" si="24">-ROUNDUP( AT24 * ( AS$18 / AT$19 ), 2)</f>
        <v>0</v>
      </c>
      <c r="AV24" s="70"/>
      <c r="AW24" s="68"/>
      <c r="AX24" s="71"/>
      <c r="AY24" s="41">
        <f t="shared" ref="AY24:AY29" si="25">-ROUNDUP( AX24 * ( AW$18 / AX$19 ), 2)</f>
        <v>0</v>
      </c>
      <c r="AZ24" s="70"/>
      <c r="BA24" s="68"/>
      <c r="BB24" s="71"/>
      <c r="BC24" s="41">
        <f t="shared" ref="BC24:BC29" si="26">-ROUNDUP( BB24 * ( BA$18 / BB$19 ), 2)</f>
        <v>0</v>
      </c>
      <c r="BD24" s="70"/>
      <c r="BE24" s="68"/>
      <c r="BF24" s="71"/>
      <c r="BG24" s="41">
        <f t="shared" ref="BG24:BG29" si="27">-ROUNDUP( BF24 * ( BE$18 / BF$19 ), 2)</f>
        <v>0</v>
      </c>
      <c r="BH24" s="70"/>
      <c r="BI24" s="68"/>
      <c r="BJ24" s="71"/>
      <c r="BK24" s="41">
        <f t="shared" ref="BK24:BK29" si="28">-ROUNDUP( BJ24 * ( BI$18 / BJ$19 ), 2)</f>
        <v>0</v>
      </c>
      <c r="BL24" s="70"/>
      <c r="BM24" s="68"/>
      <c r="BN24" s="71"/>
      <c r="BO24" s="41">
        <f t="shared" ref="BO24:BO29" si="29">-ROUNDUP( BN24 * ( BM$18 / BN$19 ), 2)</f>
        <v>0</v>
      </c>
      <c r="BP24" s="70"/>
      <c r="BQ24" s="68"/>
      <c r="BR24" s="71"/>
      <c r="BS24" s="41">
        <f t="shared" ref="BS24:BS29" si="30">-ROUNDUP( BR24 * ( BQ$18 / BR$19 ), 2)</f>
        <v>0</v>
      </c>
    </row>
    <row r="25" spans="1:71" ht="15.75" customHeight="1" x14ac:dyDescent="0.25">
      <c r="A25" s="30"/>
      <c r="B25" s="72"/>
      <c r="C25" s="31"/>
      <c r="D25" s="31" t="s">
        <v>2465</v>
      </c>
      <c r="E25" s="31"/>
      <c r="F25" s="134"/>
      <c r="G25" s="38" t="str">
        <f t="shared" si="12"/>
        <v>25/09/2021</v>
      </c>
      <c r="H25" s="66"/>
      <c r="I25" s="40">
        <v>1800</v>
      </c>
      <c r="J25" s="38" t="str">
        <f t="shared" si="13"/>
        <v>20.2.12</v>
      </c>
      <c r="K25" s="66" t="s">
        <v>2466</v>
      </c>
      <c r="L25" s="41">
        <f t="shared" si="14"/>
        <v>0</v>
      </c>
      <c r="M25" s="41">
        <f t="shared" si="15"/>
        <v>0</v>
      </c>
      <c r="N25" s="41">
        <f t="shared" si="16"/>
        <v>0</v>
      </c>
      <c r="O25" s="31"/>
      <c r="P25" s="67"/>
      <c r="Q25" s="68"/>
      <c r="R25" s="69"/>
      <c r="S25" s="41">
        <f t="shared" si="17"/>
        <v>0</v>
      </c>
      <c r="T25" s="70"/>
      <c r="U25" s="68"/>
      <c r="V25" s="71"/>
      <c r="W25" s="73">
        <f t="shared" si="18"/>
        <v>0</v>
      </c>
      <c r="X25" s="70"/>
      <c r="Y25" s="68"/>
      <c r="Z25" s="71"/>
      <c r="AA25" s="41">
        <f t="shared" si="19"/>
        <v>0</v>
      </c>
      <c r="AB25" s="70"/>
      <c r="AC25" s="68"/>
      <c r="AD25" s="71"/>
      <c r="AE25" s="41">
        <f t="shared" si="20"/>
        <v>0</v>
      </c>
      <c r="AF25" s="70"/>
      <c r="AG25" s="68"/>
      <c r="AH25" s="71"/>
      <c r="AI25" s="41">
        <f t="shared" si="21"/>
        <v>0</v>
      </c>
      <c r="AJ25" s="70"/>
      <c r="AK25" s="68"/>
      <c r="AL25" s="71"/>
      <c r="AM25" s="41">
        <f t="shared" si="22"/>
        <v>0</v>
      </c>
      <c r="AN25" s="70"/>
      <c r="AO25" s="68"/>
      <c r="AP25" s="71"/>
      <c r="AQ25" s="41">
        <f t="shared" si="23"/>
        <v>0</v>
      </c>
      <c r="AR25" s="70"/>
      <c r="AS25" s="68"/>
      <c r="AT25" s="71"/>
      <c r="AU25" s="41">
        <f t="shared" si="24"/>
        <v>0</v>
      </c>
      <c r="AV25" s="70"/>
      <c r="AW25" s="68"/>
      <c r="AX25" s="71"/>
      <c r="AY25" s="41">
        <f t="shared" si="25"/>
        <v>0</v>
      </c>
      <c r="AZ25" s="70"/>
      <c r="BA25" s="68"/>
      <c r="BB25" s="71"/>
      <c r="BC25" s="41">
        <f t="shared" si="26"/>
        <v>0</v>
      </c>
      <c r="BD25" s="70"/>
      <c r="BE25" s="68"/>
      <c r="BF25" s="71"/>
      <c r="BG25" s="41">
        <f t="shared" si="27"/>
        <v>0</v>
      </c>
      <c r="BH25" s="70"/>
      <c r="BI25" s="68"/>
      <c r="BJ25" s="71"/>
      <c r="BK25" s="41">
        <f t="shared" si="28"/>
        <v>0</v>
      </c>
      <c r="BL25" s="70"/>
      <c r="BM25" s="68"/>
      <c r="BN25" s="71"/>
      <c r="BO25" s="41">
        <f t="shared" si="29"/>
        <v>0</v>
      </c>
      <c r="BP25" s="70"/>
      <c r="BQ25" s="68"/>
      <c r="BR25" s="71"/>
      <c r="BS25" s="41">
        <f t="shared" si="30"/>
        <v>0</v>
      </c>
    </row>
    <row r="26" spans="1:71" ht="15.75" customHeight="1" x14ac:dyDescent="0.25">
      <c r="A26" s="30"/>
      <c r="B26" s="67"/>
      <c r="C26" s="31"/>
      <c r="D26" s="31" t="s">
        <v>2467</v>
      </c>
      <c r="E26" s="31"/>
      <c r="F26" s="134"/>
      <c r="G26" s="38" t="str">
        <f t="shared" si="12"/>
        <v>25/09/2021</v>
      </c>
      <c r="H26" s="60">
        <v>10002</v>
      </c>
      <c r="I26" s="74">
        <v>1300</v>
      </c>
      <c r="J26" s="38" t="str">
        <f t="shared" si="13"/>
        <v>20.2.12</v>
      </c>
      <c r="K26" s="60" t="s">
        <v>2468</v>
      </c>
      <c r="L26" s="41">
        <f t="shared" si="14"/>
        <v>0</v>
      </c>
      <c r="M26" s="41">
        <f t="shared" si="15"/>
        <v>0</v>
      </c>
      <c r="N26" s="41">
        <f t="shared" si="16"/>
        <v>0</v>
      </c>
      <c r="O26" s="31"/>
      <c r="P26" s="67"/>
      <c r="Q26" s="68"/>
      <c r="R26" s="69"/>
      <c r="S26" s="41">
        <f t="shared" si="17"/>
        <v>0</v>
      </c>
      <c r="T26" s="70"/>
      <c r="U26" s="68"/>
      <c r="V26" s="71"/>
      <c r="W26" s="41">
        <f t="shared" si="18"/>
        <v>0</v>
      </c>
      <c r="X26" s="70"/>
      <c r="Y26" s="68"/>
      <c r="Z26" s="71"/>
      <c r="AA26" s="41">
        <f t="shared" si="19"/>
        <v>0</v>
      </c>
      <c r="AB26" s="70"/>
      <c r="AC26" s="68"/>
      <c r="AD26" s="71"/>
      <c r="AE26" s="41">
        <f t="shared" si="20"/>
        <v>0</v>
      </c>
      <c r="AF26" s="70"/>
      <c r="AG26" s="68"/>
      <c r="AH26" s="71"/>
      <c r="AI26" s="41">
        <f t="shared" si="21"/>
        <v>0</v>
      </c>
      <c r="AJ26" s="70"/>
      <c r="AK26" s="68"/>
      <c r="AL26" s="71"/>
      <c r="AM26" s="41">
        <f t="shared" si="22"/>
        <v>0</v>
      </c>
      <c r="AN26" s="70"/>
      <c r="AO26" s="68"/>
      <c r="AP26" s="71"/>
      <c r="AQ26" s="41">
        <f t="shared" si="23"/>
        <v>0</v>
      </c>
      <c r="AR26" s="70"/>
      <c r="AS26" s="68"/>
      <c r="AT26" s="71"/>
      <c r="AU26" s="41">
        <f t="shared" si="24"/>
        <v>0</v>
      </c>
      <c r="AV26" s="70"/>
      <c r="AW26" s="68"/>
      <c r="AX26" s="71"/>
      <c r="AY26" s="41">
        <f t="shared" si="25"/>
        <v>0</v>
      </c>
      <c r="AZ26" s="70"/>
      <c r="BA26" s="68"/>
      <c r="BB26" s="71"/>
      <c r="BC26" s="41">
        <f t="shared" si="26"/>
        <v>0</v>
      </c>
      <c r="BD26" s="70"/>
      <c r="BE26" s="68"/>
      <c r="BF26" s="71"/>
      <c r="BG26" s="41">
        <f t="shared" si="27"/>
        <v>0</v>
      </c>
      <c r="BH26" s="70"/>
      <c r="BI26" s="68"/>
      <c r="BJ26" s="71"/>
      <c r="BK26" s="41">
        <f t="shared" si="28"/>
        <v>0</v>
      </c>
      <c r="BL26" s="70"/>
      <c r="BM26" s="68"/>
      <c r="BN26" s="71"/>
      <c r="BO26" s="41">
        <f t="shared" si="29"/>
        <v>0</v>
      </c>
      <c r="BP26" s="70"/>
      <c r="BQ26" s="68"/>
      <c r="BR26" s="71"/>
      <c r="BS26" s="41">
        <f t="shared" si="30"/>
        <v>0</v>
      </c>
    </row>
    <row r="27" spans="1:71" ht="15.75" customHeight="1" x14ac:dyDescent="0.25">
      <c r="A27" s="30"/>
      <c r="B27" s="75"/>
      <c r="C27" s="31"/>
      <c r="D27" s="31" t="s">
        <v>2469</v>
      </c>
      <c r="E27" s="31"/>
      <c r="F27" s="134"/>
      <c r="G27" s="38" t="str">
        <f t="shared" si="12"/>
        <v>25/09/2021</v>
      </c>
      <c r="H27" s="60"/>
      <c r="I27" s="74" t="s">
        <v>37</v>
      </c>
      <c r="J27" s="38" t="str">
        <f t="shared" si="13"/>
        <v>20.2.12</v>
      </c>
      <c r="K27" s="60" t="s">
        <v>2470</v>
      </c>
      <c r="L27" s="41">
        <f t="shared" si="14"/>
        <v>0</v>
      </c>
      <c r="M27" s="41">
        <f t="shared" si="15"/>
        <v>0</v>
      </c>
      <c r="N27" s="41">
        <f t="shared" si="16"/>
        <v>0</v>
      </c>
      <c r="O27" s="31"/>
      <c r="P27" s="67"/>
      <c r="Q27" s="68"/>
      <c r="R27" s="69"/>
      <c r="S27" s="41">
        <f t="shared" si="17"/>
        <v>0</v>
      </c>
      <c r="T27" s="70"/>
      <c r="U27" s="68"/>
      <c r="V27" s="71"/>
      <c r="W27" s="41">
        <f t="shared" si="18"/>
        <v>0</v>
      </c>
      <c r="X27" s="70"/>
      <c r="Y27" s="68"/>
      <c r="Z27" s="71"/>
      <c r="AA27" s="41">
        <f t="shared" si="19"/>
        <v>0</v>
      </c>
      <c r="AB27" s="70"/>
      <c r="AC27" s="68"/>
      <c r="AD27" s="71"/>
      <c r="AE27" s="41">
        <f t="shared" si="20"/>
        <v>0</v>
      </c>
      <c r="AF27" s="70"/>
      <c r="AG27" s="68"/>
      <c r="AH27" s="71"/>
      <c r="AI27" s="41">
        <f t="shared" si="21"/>
        <v>0</v>
      </c>
      <c r="AJ27" s="70"/>
      <c r="AK27" s="68"/>
      <c r="AL27" s="71"/>
      <c r="AM27" s="41">
        <f t="shared" si="22"/>
        <v>0</v>
      </c>
      <c r="AN27" s="70"/>
      <c r="AO27" s="68"/>
      <c r="AP27" s="71"/>
      <c r="AQ27" s="41">
        <f t="shared" si="23"/>
        <v>0</v>
      </c>
      <c r="AR27" s="70"/>
      <c r="AS27" s="68"/>
      <c r="AT27" s="71"/>
      <c r="AU27" s="41">
        <f t="shared" si="24"/>
        <v>0</v>
      </c>
      <c r="AV27" s="70"/>
      <c r="AW27" s="68"/>
      <c r="AX27" s="71"/>
      <c r="AY27" s="41">
        <f t="shared" si="25"/>
        <v>0</v>
      </c>
      <c r="AZ27" s="70"/>
      <c r="BA27" s="68"/>
      <c r="BB27" s="71"/>
      <c r="BC27" s="41">
        <f t="shared" si="26"/>
        <v>0</v>
      </c>
      <c r="BD27" s="70"/>
      <c r="BE27" s="68"/>
      <c r="BF27" s="71"/>
      <c r="BG27" s="41">
        <f t="shared" si="27"/>
        <v>0</v>
      </c>
      <c r="BH27" s="70"/>
      <c r="BI27" s="68"/>
      <c r="BJ27" s="71"/>
      <c r="BK27" s="41">
        <f t="shared" si="28"/>
        <v>0</v>
      </c>
      <c r="BL27" s="70"/>
      <c r="BM27" s="68"/>
      <c r="BN27" s="71"/>
      <c r="BO27" s="41">
        <f t="shared" si="29"/>
        <v>0</v>
      </c>
      <c r="BP27" s="70"/>
      <c r="BQ27" s="68"/>
      <c r="BR27" s="71"/>
      <c r="BS27" s="41">
        <f t="shared" si="30"/>
        <v>0</v>
      </c>
    </row>
    <row r="28" spans="1:71" ht="15" customHeight="1" x14ac:dyDescent="0.25">
      <c r="A28" s="30"/>
      <c r="B28" s="37"/>
      <c r="C28" s="31"/>
      <c r="D28" s="31" t="s">
        <v>2471</v>
      </c>
      <c r="E28" s="31"/>
      <c r="F28" s="134"/>
      <c r="G28" s="38" t="str">
        <f t="shared" si="12"/>
        <v/>
      </c>
      <c r="H28" s="60"/>
      <c r="I28" s="74"/>
      <c r="J28" s="38" t="str">
        <f t="shared" si="13"/>
        <v/>
      </c>
      <c r="K28" s="60"/>
      <c r="L28" s="41" t="str">
        <f t="shared" si="14"/>
        <v/>
      </c>
      <c r="M28" s="41" t="str">
        <f t="shared" si="15"/>
        <v/>
      </c>
      <c r="N28" s="41" t="str">
        <f t="shared" si="16"/>
        <v/>
      </c>
      <c r="O28" s="31"/>
      <c r="P28" s="67"/>
      <c r="Q28" s="68"/>
      <c r="R28" s="69"/>
      <c r="S28" s="41">
        <f t="shared" si="17"/>
        <v>0</v>
      </c>
      <c r="T28" s="70"/>
      <c r="U28" s="68"/>
      <c r="V28" s="71"/>
      <c r="W28" s="41">
        <f t="shared" si="18"/>
        <v>0</v>
      </c>
      <c r="X28" s="70"/>
      <c r="Y28" s="68"/>
      <c r="Z28" s="71"/>
      <c r="AA28" s="41">
        <f t="shared" si="19"/>
        <v>0</v>
      </c>
      <c r="AB28" s="70"/>
      <c r="AC28" s="68"/>
      <c r="AD28" s="71"/>
      <c r="AE28" s="41">
        <f t="shared" si="20"/>
        <v>0</v>
      </c>
      <c r="AF28" s="70"/>
      <c r="AG28" s="68"/>
      <c r="AH28" s="71"/>
      <c r="AI28" s="41">
        <f t="shared" si="21"/>
        <v>0</v>
      </c>
      <c r="AJ28" s="70"/>
      <c r="AK28" s="68"/>
      <c r="AL28" s="71"/>
      <c r="AM28" s="41">
        <f t="shared" si="22"/>
        <v>0</v>
      </c>
      <c r="AN28" s="70"/>
      <c r="AO28" s="68"/>
      <c r="AP28" s="71"/>
      <c r="AQ28" s="41">
        <f t="shared" si="23"/>
        <v>0</v>
      </c>
      <c r="AR28" s="70"/>
      <c r="AS28" s="68"/>
      <c r="AT28" s="71"/>
      <c r="AU28" s="41">
        <f t="shared" si="24"/>
        <v>0</v>
      </c>
      <c r="AV28" s="70"/>
      <c r="AW28" s="68"/>
      <c r="AX28" s="71"/>
      <c r="AY28" s="41">
        <f t="shared" si="25"/>
        <v>0</v>
      </c>
      <c r="AZ28" s="70"/>
      <c r="BA28" s="68"/>
      <c r="BB28" s="71"/>
      <c r="BC28" s="41">
        <f t="shared" si="26"/>
        <v>0</v>
      </c>
      <c r="BD28" s="70"/>
      <c r="BE28" s="68"/>
      <c r="BF28" s="71"/>
      <c r="BG28" s="41">
        <f t="shared" si="27"/>
        <v>0</v>
      </c>
      <c r="BH28" s="70"/>
      <c r="BI28" s="68"/>
      <c r="BJ28" s="71"/>
      <c r="BK28" s="41">
        <f t="shared" si="28"/>
        <v>0</v>
      </c>
      <c r="BL28" s="70"/>
      <c r="BM28" s="68"/>
      <c r="BN28" s="71"/>
      <c r="BO28" s="41">
        <f t="shared" si="29"/>
        <v>0</v>
      </c>
      <c r="BP28" s="70"/>
      <c r="BQ28" s="68"/>
      <c r="BR28" s="71"/>
      <c r="BS28" s="41">
        <f t="shared" si="30"/>
        <v>0</v>
      </c>
    </row>
    <row r="29" spans="1:71" ht="15.75" customHeight="1" x14ac:dyDescent="0.25">
      <c r="A29" s="30"/>
      <c r="B29" s="31"/>
      <c r="C29" s="31"/>
      <c r="D29" s="31"/>
      <c r="E29" s="31"/>
      <c r="F29" s="135"/>
      <c r="G29" s="38" t="str">
        <f t="shared" si="12"/>
        <v/>
      </c>
      <c r="H29" s="60"/>
      <c r="I29" s="74"/>
      <c r="J29" s="38" t="str">
        <f t="shared" si="13"/>
        <v/>
      </c>
      <c r="K29" s="60"/>
      <c r="L29" s="41" t="str">
        <f t="shared" si="14"/>
        <v/>
      </c>
      <c r="M29" s="41" t="str">
        <f t="shared" si="15"/>
        <v/>
      </c>
      <c r="N29" s="41" t="str">
        <f t="shared" si="16"/>
        <v/>
      </c>
      <c r="O29" s="31"/>
      <c r="P29" s="67"/>
      <c r="Q29" s="68"/>
      <c r="R29" s="69"/>
      <c r="S29" s="41">
        <f t="shared" si="17"/>
        <v>0</v>
      </c>
      <c r="T29" s="70"/>
      <c r="U29" s="68"/>
      <c r="V29" s="71"/>
      <c r="W29" s="41">
        <f t="shared" si="18"/>
        <v>0</v>
      </c>
      <c r="X29" s="70"/>
      <c r="Y29" s="68"/>
      <c r="Z29" s="71"/>
      <c r="AA29" s="41">
        <f t="shared" si="19"/>
        <v>0</v>
      </c>
      <c r="AB29" s="70"/>
      <c r="AC29" s="68"/>
      <c r="AD29" s="71"/>
      <c r="AE29" s="41">
        <f t="shared" si="20"/>
        <v>0</v>
      </c>
      <c r="AF29" s="70"/>
      <c r="AG29" s="68"/>
      <c r="AH29" s="71"/>
      <c r="AI29" s="41">
        <f t="shared" si="21"/>
        <v>0</v>
      </c>
      <c r="AJ29" s="70"/>
      <c r="AK29" s="68"/>
      <c r="AL29" s="71"/>
      <c r="AM29" s="41">
        <f t="shared" si="22"/>
        <v>0</v>
      </c>
      <c r="AN29" s="70"/>
      <c r="AO29" s="68"/>
      <c r="AP29" s="71"/>
      <c r="AQ29" s="41">
        <f t="shared" si="23"/>
        <v>0</v>
      </c>
      <c r="AR29" s="70"/>
      <c r="AS29" s="68"/>
      <c r="AT29" s="71"/>
      <c r="AU29" s="41">
        <f t="shared" si="24"/>
        <v>0</v>
      </c>
      <c r="AV29" s="70"/>
      <c r="AW29" s="68"/>
      <c r="AX29" s="71"/>
      <c r="AY29" s="41">
        <f t="shared" si="25"/>
        <v>0</v>
      </c>
      <c r="AZ29" s="70"/>
      <c r="BA29" s="68"/>
      <c r="BB29" s="71"/>
      <c r="BC29" s="41">
        <f t="shared" si="26"/>
        <v>0</v>
      </c>
      <c r="BD29" s="70"/>
      <c r="BE29" s="68"/>
      <c r="BF29" s="71"/>
      <c r="BG29" s="41">
        <f t="shared" si="27"/>
        <v>0</v>
      </c>
      <c r="BH29" s="70"/>
      <c r="BI29" s="68"/>
      <c r="BJ29" s="71"/>
      <c r="BK29" s="41">
        <f t="shared" si="28"/>
        <v>0</v>
      </c>
      <c r="BL29" s="70"/>
      <c r="BM29" s="68"/>
      <c r="BN29" s="71"/>
      <c r="BO29" s="41">
        <f t="shared" si="29"/>
        <v>0</v>
      </c>
      <c r="BP29" s="70"/>
      <c r="BQ29" s="68"/>
      <c r="BR29" s="71"/>
      <c r="BS29" s="41">
        <f t="shared" si="30"/>
        <v>0</v>
      </c>
    </row>
    <row r="30" spans="1:71" ht="15.75" customHeight="1" x14ac:dyDescent="0.25">
      <c r="A30" s="30"/>
      <c r="B30" s="31"/>
      <c r="C30" s="31"/>
      <c r="D30" s="31"/>
      <c r="E30" s="31"/>
      <c r="F30" s="76"/>
      <c r="G30" s="44"/>
      <c r="H30" s="31"/>
      <c r="I30" s="45"/>
      <c r="J30" s="44"/>
      <c r="K30" s="31"/>
      <c r="L30" s="43"/>
      <c r="M30" s="43"/>
      <c r="N30" s="43"/>
      <c r="O30" s="31"/>
      <c r="P30" s="31"/>
      <c r="Q30" s="43"/>
      <c r="R30" s="77"/>
      <c r="S30" s="43"/>
      <c r="T30" s="78"/>
      <c r="U30" s="43"/>
      <c r="V30" s="79"/>
      <c r="W30" s="43"/>
      <c r="X30" s="78"/>
      <c r="Y30" s="43"/>
      <c r="Z30" s="79"/>
      <c r="AA30" s="43"/>
      <c r="AB30" s="78"/>
      <c r="AC30" s="43"/>
      <c r="AD30" s="79"/>
      <c r="AE30" s="43"/>
      <c r="AF30" s="78"/>
      <c r="AG30" s="43"/>
      <c r="AH30" s="79"/>
      <c r="AI30" s="43"/>
      <c r="AJ30" s="78"/>
      <c r="AK30" s="43"/>
      <c r="AL30" s="79"/>
      <c r="AM30" s="43"/>
      <c r="AN30" s="78"/>
      <c r="AO30" s="43"/>
      <c r="AP30" s="79"/>
      <c r="AQ30" s="43"/>
      <c r="AR30" s="78"/>
      <c r="AS30" s="43"/>
      <c r="AT30" s="79"/>
      <c r="AU30" s="43"/>
      <c r="AV30" s="78"/>
      <c r="AW30" s="43"/>
      <c r="AX30" s="79"/>
      <c r="AY30" s="43"/>
      <c r="AZ30" s="78"/>
      <c r="BA30" s="43"/>
      <c r="BB30" s="79"/>
      <c r="BC30" s="43"/>
      <c r="BD30" s="78"/>
      <c r="BE30" s="43"/>
      <c r="BF30" s="79"/>
      <c r="BG30" s="43"/>
      <c r="BH30" s="78"/>
      <c r="BI30" s="43"/>
      <c r="BJ30" s="79"/>
      <c r="BK30" s="43"/>
      <c r="BL30" s="78"/>
      <c r="BM30" s="43"/>
      <c r="BN30" s="79"/>
      <c r="BO30" s="43"/>
      <c r="BP30" s="78"/>
      <c r="BQ30" s="43"/>
      <c r="BR30" s="79"/>
      <c r="BS30" s="43"/>
    </row>
    <row r="31" spans="1:71" ht="15.75" customHeight="1" x14ac:dyDescent="0.25">
      <c r="A31" s="30"/>
      <c r="B31" s="33" t="s">
        <v>2472</v>
      </c>
      <c r="C31" s="31"/>
      <c r="D31" s="31"/>
      <c r="E31" s="33" t="s">
        <v>2473</v>
      </c>
      <c r="F31" s="80"/>
      <c r="G31" s="32" t="s">
        <v>2426</v>
      </c>
      <c r="H31" s="33" t="s">
        <v>2427</v>
      </c>
      <c r="I31" s="34" t="s">
        <v>2428</v>
      </c>
      <c r="J31" s="33" t="s">
        <v>2429</v>
      </c>
      <c r="K31" s="33" t="s">
        <v>2430</v>
      </c>
      <c r="L31" s="35" t="s">
        <v>2439</v>
      </c>
      <c r="M31" s="35" t="s">
        <v>2440</v>
      </c>
      <c r="N31" s="35" t="s">
        <v>2441</v>
      </c>
      <c r="O31" s="31"/>
      <c r="P31" s="31"/>
      <c r="Q31" s="43"/>
      <c r="R31" s="77"/>
      <c r="S31" s="43"/>
      <c r="T31" s="78"/>
      <c r="U31" s="43"/>
      <c r="V31" s="79"/>
      <c r="W31" s="43"/>
      <c r="X31" s="78"/>
      <c r="Y31" s="43"/>
      <c r="Z31" s="79"/>
      <c r="AA31" s="43"/>
      <c r="AB31" s="78"/>
      <c r="AC31" s="43"/>
      <c r="AD31" s="79"/>
      <c r="AE31" s="43"/>
      <c r="AF31" s="78"/>
      <c r="AG31" s="43"/>
      <c r="AH31" s="79"/>
      <c r="AI31" s="43"/>
      <c r="AJ31" s="78"/>
      <c r="AK31" s="43"/>
      <c r="AL31" s="79"/>
      <c r="AM31" s="43"/>
      <c r="AN31" s="78"/>
      <c r="AO31" s="43"/>
      <c r="AP31" s="79"/>
      <c r="AQ31" s="43"/>
      <c r="AR31" s="78"/>
      <c r="AS31" s="43"/>
      <c r="AT31" s="79"/>
      <c r="AU31" s="43"/>
      <c r="AV31" s="78"/>
      <c r="AW31" s="43"/>
      <c r="AX31" s="79"/>
      <c r="AY31" s="43"/>
      <c r="AZ31" s="78"/>
      <c r="BA31" s="43"/>
      <c r="BB31" s="79"/>
      <c r="BC31" s="43"/>
      <c r="BD31" s="78"/>
      <c r="BE31" s="43"/>
      <c r="BF31" s="79"/>
      <c r="BG31" s="43"/>
      <c r="BH31" s="78"/>
      <c r="BI31" s="43"/>
      <c r="BJ31" s="79"/>
      <c r="BK31" s="43"/>
      <c r="BL31" s="78"/>
      <c r="BM31" s="43"/>
      <c r="BN31" s="79"/>
      <c r="BO31" s="43"/>
      <c r="BP31" s="78"/>
      <c r="BQ31" s="43"/>
      <c r="BR31" s="79"/>
      <c r="BS31" s="43"/>
    </row>
    <row r="32" spans="1:71" ht="15" customHeight="1" x14ac:dyDescent="0.25">
      <c r="A32" s="81">
        <v>1</v>
      </c>
      <c r="B32" s="82" t="s">
        <v>2474</v>
      </c>
      <c r="C32" s="31"/>
      <c r="D32" s="37">
        <v>1</v>
      </c>
      <c r="E32" s="83">
        <v>1128</v>
      </c>
      <c r="F32" s="133" t="s">
        <v>2475</v>
      </c>
      <c r="G32" s="38" t="str">
        <f t="shared" ref="G32:G231" si="31">IF($I32="","",$D$5)</f>
        <v>25/09/2021</v>
      </c>
      <c r="H32" s="39" t="str">
        <f t="array" ref="H32">IF(I32="","",IFERROR(INDEX(Lid!$F:$F,MATCH($E32,Lid!$A:$A,0)),""))</f>
        <v>9181128D</v>
      </c>
      <c r="I32" s="84">
        <f t="shared" ref="I32:I231" si="32">IF(E32="","",1300)</f>
        <v>1300</v>
      </c>
      <c r="J32" s="38" t="str">
        <f t="shared" ref="J32:J231" si="33">IF($I32="","",$D$4)</f>
        <v>20.2.12</v>
      </c>
      <c r="K32" s="39" t="str">
        <f>IF(I32="","",IFERROR($D$3 &amp; " " &amp;LEFT(INDEX(Lid!$B:$B,MATCH($E32,Lid!$A:$A,0)), 1)&amp;MID(INDEX(Lid!$B:$B,MATCH($E32,Lid!$A:$A,0)),FIND(" ", INDEX(Lid!$B:$B,MATCH($E32,Lid!$A:$A,0))),256),""))</f>
        <v>SjaarschBBQ I Heeling</v>
      </c>
      <c r="L32" s="41">
        <f t="shared" ref="L32:L231" si="34">IF(I32="","",-SUMIFS(32:32,$17:$17,"=Credit"))</f>
        <v>9.4599999999999991</v>
      </c>
      <c r="M32" s="41">
        <f t="shared" ref="M32:M231" si="35">IF(I32="","",-SUMIFS(32:32,$17:$17,"=Debit"))</f>
        <v>0</v>
      </c>
      <c r="N32" s="41">
        <f t="shared" ref="N32:N231" si="36">IF(I32="","",L32+M32)</f>
        <v>9.4599999999999991</v>
      </c>
      <c r="O32" s="31"/>
      <c r="P32" s="67"/>
      <c r="Q32" s="68"/>
      <c r="R32" s="85">
        <v>1</v>
      </c>
      <c r="S32" s="41">
        <f t="shared" ref="S32:S231" si="37">-ROUNDUP( R32 * ( Q$18 / R$19 ), 2)</f>
        <v>-9.4599999999999991</v>
      </c>
      <c r="T32" s="70"/>
      <c r="U32" s="68"/>
      <c r="V32" s="71"/>
      <c r="W32" s="41">
        <f t="shared" ref="W32:W231" si="38">-ROUNDUP( V32 * ( U$18 / V$19 ), 2)</f>
        <v>0</v>
      </c>
      <c r="X32" s="70"/>
      <c r="Y32" s="68"/>
      <c r="Z32" s="71"/>
      <c r="AA32" s="41">
        <f t="shared" ref="AA32:AA231" si="39">-ROUNDUP( Z32 * ( Y$18 / Z$19 ), 2)</f>
        <v>0</v>
      </c>
      <c r="AB32" s="70"/>
      <c r="AC32" s="68"/>
      <c r="AD32" s="71"/>
      <c r="AE32" s="41">
        <f t="shared" ref="AE32:AE231" si="40">-ROUNDUP( AD32 * ( AC$18 / AD$19 ), 2)</f>
        <v>0</v>
      </c>
      <c r="AF32" s="70"/>
      <c r="AG32" s="68"/>
      <c r="AH32" s="71"/>
      <c r="AI32" s="41">
        <f t="shared" ref="AI32:AI231" si="41">-ROUNDUP( AH32 * ( AG$18 / AH$19 ), 2)</f>
        <v>0</v>
      </c>
      <c r="AJ32" s="70"/>
      <c r="AK32" s="68"/>
      <c r="AL32" s="71"/>
      <c r="AM32" s="41">
        <f t="shared" ref="AM32:AM231" si="42">-ROUNDUP( AL32 * ( AK$18 / AL$19 ), 2)</f>
        <v>0</v>
      </c>
      <c r="AN32" s="70"/>
      <c r="AO32" s="68"/>
      <c r="AP32" s="71"/>
      <c r="AQ32" s="41">
        <f t="shared" ref="AQ32:AQ231" si="43">-ROUNDUP( AP32 * ( AO$18 / AP$19 ), 2)</f>
        <v>0</v>
      </c>
      <c r="AR32" s="70"/>
      <c r="AS32" s="68"/>
      <c r="AT32" s="71"/>
      <c r="AU32" s="41">
        <f t="shared" ref="AU32:AU231" si="44">-ROUNDUP( AT32 * ( AS$18 / AT$19 ), 2)</f>
        <v>0</v>
      </c>
      <c r="AV32" s="70"/>
      <c r="AW32" s="68"/>
      <c r="AX32" s="71"/>
      <c r="AY32" s="41">
        <f t="shared" ref="AY32:AY231" si="45">-ROUNDUP( AX32 * ( AW$18 / AX$19 ), 2)</f>
        <v>0</v>
      </c>
      <c r="AZ32" s="70"/>
      <c r="BA32" s="68"/>
      <c r="BB32" s="71"/>
      <c r="BC32" s="41">
        <f t="shared" ref="BC32:BC231" si="46">-ROUNDUP( BB32 * ( BA$18 / BB$19 ), 2)</f>
        <v>0</v>
      </c>
      <c r="BD32" s="70"/>
      <c r="BE32" s="68"/>
      <c r="BF32" s="71"/>
      <c r="BG32" s="41">
        <f t="shared" ref="BG32:BG231" si="47">-ROUNDUP( BF32 * ( BE$18 / BF$19 ), 2)</f>
        <v>0</v>
      </c>
      <c r="BH32" s="70"/>
      <c r="BI32" s="68"/>
      <c r="BJ32" s="71"/>
      <c r="BK32" s="41">
        <f t="shared" ref="BK32:BK231" si="48">-ROUNDUP( BJ32 * ( BI$18 / BJ$19 ), 2)</f>
        <v>0</v>
      </c>
      <c r="BL32" s="70"/>
      <c r="BM32" s="68"/>
      <c r="BN32" s="71"/>
      <c r="BO32" s="41">
        <f t="shared" ref="BO32:BO231" si="49">-ROUNDUP( BN32 * ( BM$18 / BN$19 ), 2)</f>
        <v>0</v>
      </c>
      <c r="BP32" s="70"/>
      <c r="BQ32" s="68"/>
      <c r="BR32" s="71"/>
      <c r="BS32" s="41">
        <f t="shared" ref="BS32:BS231" si="50">-ROUNDUP( BR32 * ( BQ$18 / BR$19 ), 2)</f>
        <v>0</v>
      </c>
    </row>
    <row r="33" spans="1:71" ht="15.75" customHeight="1" x14ac:dyDescent="0.25">
      <c r="A33" s="86">
        <f t="shared" ref="A33:A44" ca="1" si="51">IFERROR(MATCH("*"&amp;$B$32&amp;"*",INDIRECT("Lid!B" &amp; A32 + 1 &amp;":B99999"),0)+A32,"")</f>
        <v>287</v>
      </c>
      <c r="B33" s="87" t="str">
        <f t="array" aca="1" ref="B33" ca="1">IFERROR(INDEX(Lid!A:A,A33) &amp; " - " &amp; INDEX(Lid!B:B,A33),"")</f>
        <v>910 - Joep Meij</v>
      </c>
      <c r="C33" s="31"/>
      <c r="D33" s="37">
        <v>2</v>
      </c>
      <c r="E33" s="83">
        <v>1249</v>
      </c>
      <c r="F33" s="134"/>
      <c r="G33" s="38" t="str">
        <f t="shared" si="31"/>
        <v>25/09/2021</v>
      </c>
      <c r="H33" s="39" t="str">
        <f t="array" ref="H33">IF(I33="","",IFERROR(INDEX(Lid!$F:$F,MATCH($E33,Lid!$A:$A,0)),""))</f>
        <v>9211249D</v>
      </c>
      <c r="I33" s="84">
        <f t="shared" si="32"/>
        <v>1300</v>
      </c>
      <c r="J33" s="38" t="str">
        <f t="shared" si="33"/>
        <v>20.2.12</v>
      </c>
      <c r="K33" s="39" t="str">
        <f>IF(I33="","",IFERROR($D$3 &amp; " " &amp;LEFT(INDEX(Lid!$B:$B,MATCH($E33,Lid!$A:$A,0)), 1)&amp;MID(INDEX(Lid!$B:$B,MATCH($E33,Lid!$A:$A,0)),FIND(" ", INDEX(Lid!$B:$B,MATCH($E33,Lid!$A:$A,0))),256),""))</f>
        <v>SjaarschBBQ S van Rossum</v>
      </c>
      <c r="L33" s="41">
        <f t="shared" si="34"/>
        <v>9.4599999999999991</v>
      </c>
      <c r="M33" s="41">
        <f t="shared" si="35"/>
        <v>0</v>
      </c>
      <c r="N33" s="41">
        <f t="shared" si="36"/>
        <v>9.4599999999999991</v>
      </c>
      <c r="O33" s="31"/>
      <c r="P33" s="67"/>
      <c r="Q33" s="68"/>
      <c r="R33" s="85">
        <v>1</v>
      </c>
      <c r="S33" s="41">
        <f t="shared" si="37"/>
        <v>-9.4599999999999991</v>
      </c>
      <c r="T33" s="70"/>
      <c r="U33" s="68"/>
      <c r="V33" s="71"/>
      <c r="W33" s="41">
        <f t="shared" si="38"/>
        <v>0</v>
      </c>
      <c r="X33" s="70"/>
      <c r="Y33" s="68"/>
      <c r="Z33" s="71"/>
      <c r="AA33" s="41">
        <f t="shared" si="39"/>
        <v>0</v>
      </c>
      <c r="AB33" s="70"/>
      <c r="AC33" s="68"/>
      <c r="AD33" s="71"/>
      <c r="AE33" s="41">
        <f t="shared" si="40"/>
        <v>0</v>
      </c>
      <c r="AF33" s="70"/>
      <c r="AG33" s="68"/>
      <c r="AH33" s="71"/>
      <c r="AI33" s="41">
        <f t="shared" si="41"/>
        <v>0</v>
      </c>
      <c r="AJ33" s="70"/>
      <c r="AK33" s="68"/>
      <c r="AL33" s="71"/>
      <c r="AM33" s="41">
        <f t="shared" si="42"/>
        <v>0</v>
      </c>
      <c r="AN33" s="70"/>
      <c r="AO33" s="68"/>
      <c r="AP33" s="71"/>
      <c r="AQ33" s="41">
        <f t="shared" si="43"/>
        <v>0</v>
      </c>
      <c r="AR33" s="70"/>
      <c r="AS33" s="68"/>
      <c r="AT33" s="71"/>
      <c r="AU33" s="41">
        <f t="shared" si="44"/>
        <v>0</v>
      </c>
      <c r="AV33" s="70"/>
      <c r="AW33" s="68"/>
      <c r="AX33" s="71"/>
      <c r="AY33" s="41">
        <f t="shared" si="45"/>
        <v>0</v>
      </c>
      <c r="AZ33" s="70"/>
      <c r="BA33" s="68"/>
      <c r="BB33" s="71"/>
      <c r="BC33" s="41">
        <f t="shared" si="46"/>
        <v>0</v>
      </c>
      <c r="BD33" s="70"/>
      <c r="BE33" s="68"/>
      <c r="BF33" s="71"/>
      <c r="BG33" s="41">
        <f t="shared" si="47"/>
        <v>0</v>
      </c>
      <c r="BH33" s="70"/>
      <c r="BI33" s="68"/>
      <c r="BJ33" s="71"/>
      <c r="BK33" s="41">
        <f t="shared" si="48"/>
        <v>0</v>
      </c>
      <c r="BL33" s="70"/>
      <c r="BM33" s="68"/>
      <c r="BN33" s="71"/>
      <c r="BO33" s="41">
        <f t="shared" si="49"/>
        <v>0</v>
      </c>
      <c r="BP33" s="70"/>
      <c r="BQ33" s="68"/>
      <c r="BR33" s="71"/>
      <c r="BS33" s="41">
        <f t="shared" si="50"/>
        <v>0</v>
      </c>
    </row>
    <row r="34" spans="1:71" ht="15.75" customHeight="1" x14ac:dyDescent="0.25">
      <c r="A34" s="86">
        <f t="shared" ca="1" si="51"/>
        <v>462</v>
      </c>
      <c r="B34" s="87" t="str">
        <f t="array" aca="1" ref="B34" ca="1">IFERROR(INDEX(Lid!A:A,A34) &amp; " - " &amp; INDEX(Lid!B:B,A34),"")</f>
        <v>1131 - Joep Huijbregts</v>
      </c>
      <c r="C34" s="31"/>
      <c r="D34" s="37">
        <v>3</v>
      </c>
      <c r="E34" s="83">
        <v>1247</v>
      </c>
      <c r="F34" s="134"/>
      <c r="G34" s="38" t="str">
        <f t="shared" si="31"/>
        <v>25/09/2021</v>
      </c>
      <c r="H34" s="39" t="str">
        <f t="array" ref="H34">IF(I34="","",IFERROR(INDEX(Lid!$F:$F,MATCH($E34,Lid!$A:$A,0)),""))</f>
        <v>9211247D</v>
      </c>
      <c r="I34" s="84">
        <f t="shared" si="32"/>
        <v>1300</v>
      </c>
      <c r="J34" s="38" t="str">
        <f t="shared" si="33"/>
        <v>20.2.12</v>
      </c>
      <c r="K34" s="39" t="str">
        <f>IF(I34="","",IFERROR($D$3 &amp; " " &amp;LEFT(INDEX(Lid!$B:$B,MATCH($E34,Lid!$A:$A,0)), 1)&amp;MID(INDEX(Lid!$B:$B,MATCH($E34,Lid!$A:$A,0)),FIND(" ", INDEX(Lid!$B:$B,MATCH($E34,Lid!$A:$A,0))),256),""))</f>
        <v>SjaarschBBQ B Hooijer</v>
      </c>
      <c r="L34" s="41">
        <f t="shared" si="34"/>
        <v>9.4599999999999991</v>
      </c>
      <c r="M34" s="41">
        <f t="shared" si="35"/>
        <v>0</v>
      </c>
      <c r="N34" s="41">
        <f t="shared" si="36"/>
        <v>9.4599999999999991</v>
      </c>
      <c r="O34" s="31"/>
      <c r="P34" s="67"/>
      <c r="Q34" s="68"/>
      <c r="R34" s="85">
        <v>1</v>
      </c>
      <c r="S34" s="41">
        <f t="shared" si="37"/>
        <v>-9.4599999999999991</v>
      </c>
      <c r="T34" s="70"/>
      <c r="U34" s="68"/>
      <c r="V34" s="71"/>
      <c r="W34" s="41">
        <f t="shared" si="38"/>
        <v>0</v>
      </c>
      <c r="X34" s="70"/>
      <c r="Y34" s="68"/>
      <c r="Z34" s="71"/>
      <c r="AA34" s="41">
        <f t="shared" si="39"/>
        <v>0</v>
      </c>
      <c r="AB34" s="70"/>
      <c r="AC34" s="68"/>
      <c r="AD34" s="71"/>
      <c r="AE34" s="41">
        <f t="shared" si="40"/>
        <v>0</v>
      </c>
      <c r="AF34" s="70"/>
      <c r="AG34" s="68"/>
      <c r="AH34" s="71"/>
      <c r="AI34" s="41">
        <f t="shared" si="41"/>
        <v>0</v>
      </c>
      <c r="AJ34" s="70"/>
      <c r="AK34" s="68"/>
      <c r="AL34" s="71"/>
      <c r="AM34" s="41">
        <f t="shared" si="42"/>
        <v>0</v>
      </c>
      <c r="AN34" s="70"/>
      <c r="AO34" s="68"/>
      <c r="AP34" s="71"/>
      <c r="AQ34" s="41">
        <f t="shared" si="43"/>
        <v>0</v>
      </c>
      <c r="AR34" s="70"/>
      <c r="AS34" s="68"/>
      <c r="AT34" s="71"/>
      <c r="AU34" s="41">
        <f t="shared" si="44"/>
        <v>0</v>
      </c>
      <c r="AV34" s="70"/>
      <c r="AW34" s="68"/>
      <c r="AX34" s="71"/>
      <c r="AY34" s="41">
        <f t="shared" si="45"/>
        <v>0</v>
      </c>
      <c r="AZ34" s="70"/>
      <c r="BA34" s="68"/>
      <c r="BB34" s="71"/>
      <c r="BC34" s="41">
        <f t="shared" si="46"/>
        <v>0</v>
      </c>
      <c r="BD34" s="70"/>
      <c r="BE34" s="68"/>
      <c r="BF34" s="71"/>
      <c r="BG34" s="41">
        <f t="shared" si="47"/>
        <v>0</v>
      </c>
      <c r="BH34" s="70"/>
      <c r="BI34" s="68"/>
      <c r="BJ34" s="71"/>
      <c r="BK34" s="41">
        <f t="shared" si="48"/>
        <v>0</v>
      </c>
      <c r="BL34" s="70"/>
      <c r="BM34" s="68"/>
      <c r="BN34" s="71"/>
      <c r="BO34" s="41">
        <f t="shared" si="49"/>
        <v>0</v>
      </c>
      <c r="BP34" s="70"/>
      <c r="BQ34" s="68"/>
      <c r="BR34" s="71"/>
      <c r="BS34" s="41">
        <f t="shared" si="50"/>
        <v>0</v>
      </c>
    </row>
    <row r="35" spans="1:71" ht="15.75" customHeight="1" x14ac:dyDescent="0.25">
      <c r="A35" s="86">
        <f t="shared" ca="1" si="51"/>
        <v>557</v>
      </c>
      <c r="B35" s="87" t="str">
        <f t="array" aca="1" ref="B35" ca="1">IFERROR(INDEX(Lid!A:A,A35) &amp; " - " &amp; INDEX(Lid!B:B,A35),"")</f>
        <v>1232 - Joep Dols</v>
      </c>
      <c r="C35" s="31"/>
      <c r="D35" s="37">
        <v>4</v>
      </c>
      <c r="E35" s="83">
        <v>1253</v>
      </c>
      <c r="F35" s="134"/>
      <c r="G35" s="38" t="str">
        <f t="shared" si="31"/>
        <v>25/09/2021</v>
      </c>
      <c r="H35" s="39" t="str">
        <f t="array" ref="H35">IF(I35="","",IFERROR(INDEX(Lid!$F:$F,MATCH($E35,Lid!$A:$A,0)),""))</f>
        <v>9211253D</v>
      </c>
      <c r="I35" s="84">
        <f t="shared" si="32"/>
        <v>1300</v>
      </c>
      <c r="J35" s="38" t="str">
        <f t="shared" si="33"/>
        <v>20.2.12</v>
      </c>
      <c r="K35" s="39" t="str">
        <f>IF(I35="","",IFERROR($D$3 &amp; " " &amp;LEFT(INDEX(Lid!$B:$B,MATCH($E35,Lid!$A:$A,0)), 1)&amp;MID(INDEX(Lid!$B:$B,MATCH($E35,Lid!$A:$A,0)),FIND(" ", INDEX(Lid!$B:$B,MATCH($E35,Lid!$A:$A,0))),256),""))</f>
        <v>SjaarschBBQ T Groenescheij</v>
      </c>
      <c r="L35" s="41">
        <f t="shared" si="34"/>
        <v>9.4599999999999991</v>
      </c>
      <c r="M35" s="41">
        <f t="shared" si="35"/>
        <v>0</v>
      </c>
      <c r="N35" s="41">
        <f t="shared" si="36"/>
        <v>9.4599999999999991</v>
      </c>
      <c r="O35" s="31"/>
      <c r="P35" s="67"/>
      <c r="Q35" s="68"/>
      <c r="R35" s="85">
        <v>1</v>
      </c>
      <c r="S35" s="41">
        <f t="shared" si="37"/>
        <v>-9.4599999999999991</v>
      </c>
      <c r="T35" s="70"/>
      <c r="U35" s="68"/>
      <c r="V35" s="71"/>
      <c r="W35" s="41">
        <f t="shared" si="38"/>
        <v>0</v>
      </c>
      <c r="X35" s="70"/>
      <c r="Y35" s="68"/>
      <c r="Z35" s="71"/>
      <c r="AA35" s="41">
        <f t="shared" si="39"/>
        <v>0</v>
      </c>
      <c r="AB35" s="70"/>
      <c r="AC35" s="68"/>
      <c r="AD35" s="71"/>
      <c r="AE35" s="41">
        <f t="shared" si="40"/>
        <v>0</v>
      </c>
      <c r="AF35" s="70"/>
      <c r="AG35" s="68"/>
      <c r="AH35" s="71"/>
      <c r="AI35" s="41">
        <f t="shared" si="41"/>
        <v>0</v>
      </c>
      <c r="AJ35" s="70"/>
      <c r="AK35" s="68"/>
      <c r="AL35" s="71"/>
      <c r="AM35" s="41">
        <f t="shared" si="42"/>
        <v>0</v>
      </c>
      <c r="AN35" s="70"/>
      <c r="AO35" s="68"/>
      <c r="AP35" s="71"/>
      <c r="AQ35" s="41">
        <f t="shared" si="43"/>
        <v>0</v>
      </c>
      <c r="AR35" s="70"/>
      <c r="AS35" s="68"/>
      <c r="AT35" s="71"/>
      <c r="AU35" s="41">
        <f t="shared" si="44"/>
        <v>0</v>
      </c>
      <c r="AV35" s="70"/>
      <c r="AW35" s="68"/>
      <c r="AX35" s="71"/>
      <c r="AY35" s="41">
        <f t="shared" si="45"/>
        <v>0</v>
      </c>
      <c r="AZ35" s="70"/>
      <c r="BA35" s="68"/>
      <c r="BB35" s="71"/>
      <c r="BC35" s="41">
        <f t="shared" si="46"/>
        <v>0</v>
      </c>
      <c r="BD35" s="70"/>
      <c r="BE35" s="68"/>
      <c r="BF35" s="71"/>
      <c r="BG35" s="41">
        <f t="shared" si="47"/>
        <v>0</v>
      </c>
      <c r="BH35" s="70"/>
      <c r="BI35" s="68"/>
      <c r="BJ35" s="71"/>
      <c r="BK35" s="41">
        <f t="shared" si="48"/>
        <v>0</v>
      </c>
      <c r="BL35" s="70"/>
      <c r="BM35" s="68"/>
      <c r="BN35" s="71"/>
      <c r="BO35" s="41">
        <f t="shared" si="49"/>
        <v>0</v>
      </c>
      <c r="BP35" s="70"/>
      <c r="BQ35" s="68"/>
      <c r="BR35" s="71"/>
      <c r="BS35" s="41">
        <f t="shared" si="50"/>
        <v>0</v>
      </c>
    </row>
    <row r="36" spans="1:71" ht="15.75" customHeight="1" x14ac:dyDescent="0.25">
      <c r="A36" s="86" t="str">
        <f t="shared" ca="1" si="51"/>
        <v/>
      </c>
      <c r="B36" s="87" t="str">
        <f t="array" aca="1" ref="B36" ca="1">IFERROR(INDEX(Lid!A:A,A36) &amp; " - " &amp; INDEX(Lid!B:B,A36),"")</f>
        <v/>
      </c>
      <c r="C36" s="31"/>
      <c r="D36" s="37">
        <v>5</v>
      </c>
      <c r="E36" s="83">
        <v>1263</v>
      </c>
      <c r="F36" s="134"/>
      <c r="G36" s="38" t="str">
        <f t="shared" si="31"/>
        <v>25/09/2021</v>
      </c>
      <c r="H36" s="39" t="str">
        <f t="array" ref="H36">IF(I36="","",IFERROR(INDEX(Lid!$F:$F,MATCH($E36,Lid!$A:$A,0)),""))</f>
        <v>9211263D</v>
      </c>
      <c r="I36" s="84">
        <f t="shared" si="32"/>
        <v>1300</v>
      </c>
      <c r="J36" s="38" t="str">
        <f t="shared" si="33"/>
        <v>20.2.12</v>
      </c>
      <c r="K36" s="39" t="str">
        <f>IF(I36="","",IFERROR($D$3 &amp; " " &amp;LEFT(INDEX(Lid!$B:$B,MATCH($E36,Lid!$A:$A,0)), 1)&amp;MID(INDEX(Lid!$B:$B,MATCH($E36,Lid!$A:$A,0)),FIND(" ", INDEX(Lid!$B:$B,MATCH($E36,Lid!$A:$A,0))),256),""))</f>
        <v>SjaarschBBQ S Dollé</v>
      </c>
      <c r="L36" s="41">
        <f t="shared" si="34"/>
        <v>9.4599999999999991</v>
      </c>
      <c r="M36" s="41">
        <f t="shared" si="35"/>
        <v>0</v>
      </c>
      <c r="N36" s="41">
        <f t="shared" si="36"/>
        <v>9.4599999999999991</v>
      </c>
      <c r="O36" s="31"/>
      <c r="P36" s="67"/>
      <c r="Q36" s="68"/>
      <c r="R36" s="85">
        <v>1</v>
      </c>
      <c r="S36" s="41">
        <f t="shared" si="37"/>
        <v>-9.4599999999999991</v>
      </c>
      <c r="T36" s="70"/>
      <c r="U36" s="68"/>
      <c r="V36" s="71"/>
      <c r="W36" s="41">
        <f t="shared" si="38"/>
        <v>0</v>
      </c>
      <c r="X36" s="70"/>
      <c r="Y36" s="68"/>
      <c r="Z36" s="71"/>
      <c r="AA36" s="41">
        <f t="shared" si="39"/>
        <v>0</v>
      </c>
      <c r="AB36" s="70"/>
      <c r="AC36" s="68"/>
      <c r="AD36" s="71"/>
      <c r="AE36" s="41">
        <f t="shared" si="40"/>
        <v>0</v>
      </c>
      <c r="AF36" s="70"/>
      <c r="AG36" s="68"/>
      <c r="AH36" s="71"/>
      <c r="AI36" s="41">
        <f t="shared" si="41"/>
        <v>0</v>
      </c>
      <c r="AJ36" s="70"/>
      <c r="AK36" s="68"/>
      <c r="AL36" s="71"/>
      <c r="AM36" s="41">
        <f t="shared" si="42"/>
        <v>0</v>
      </c>
      <c r="AN36" s="70"/>
      <c r="AO36" s="68"/>
      <c r="AP36" s="71"/>
      <c r="AQ36" s="41">
        <f t="shared" si="43"/>
        <v>0</v>
      </c>
      <c r="AR36" s="70"/>
      <c r="AS36" s="68"/>
      <c r="AT36" s="71"/>
      <c r="AU36" s="41">
        <f t="shared" si="44"/>
        <v>0</v>
      </c>
      <c r="AV36" s="70"/>
      <c r="AW36" s="68"/>
      <c r="AX36" s="71"/>
      <c r="AY36" s="41">
        <f t="shared" si="45"/>
        <v>0</v>
      </c>
      <c r="AZ36" s="70"/>
      <c r="BA36" s="68"/>
      <c r="BB36" s="71"/>
      <c r="BC36" s="41">
        <f t="shared" si="46"/>
        <v>0</v>
      </c>
      <c r="BD36" s="70"/>
      <c r="BE36" s="68"/>
      <c r="BF36" s="71"/>
      <c r="BG36" s="41">
        <f t="shared" si="47"/>
        <v>0</v>
      </c>
      <c r="BH36" s="70"/>
      <c r="BI36" s="68"/>
      <c r="BJ36" s="71"/>
      <c r="BK36" s="41">
        <f t="shared" si="48"/>
        <v>0</v>
      </c>
      <c r="BL36" s="70"/>
      <c r="BM36" s="68"/>
      <c r="BN36" s="71"/>
      <c r="BO36" s="41">
        <f t="shared" si="49"/>
        <v>0</v>
      </c>
      <c r="BP36" s="70"/>
      <c r="BQ36" s="68"/>
      <c r="BR36" s="71"/>
      <c r="BS36" s="41">
        <f t="shared" si="50"/>
        <v>0</v>
      </c>
    </row>
    <row r="37" spans="1:71" ht="15.75" customHeight="1" x14ac:dyDescent="0.25">
      <c r="A37" s="86" t="str">
        <f t="shared" ca="1" si="51"/>
        <v/>
      </c>
      <c r="B37" s="87" t="str">
        <f t="array" aca="1" ref="B37" ca="1">IFERROR(INDEX(Lid!A:A,A37) &amp; " - " &amp; INDEX(Lid!B:B,A37),"")</f>
        <v/>
      </c>
      <c r="C37" s="31"/>
      <c r="D37" s="37">
        <v>6</v>
      </c>
      <c r="E37" s="83">
        <v>1284</v>
      </c>
      <c r="F37" s="134"/>
      <c r="G37" s="38" t="str">
        <f t="shared" si="31"/>
        <v>25/09/2021</v>
      </c>
      <c r="H37" s="39" t="str">
        <f t="array" ref="H37">IF(I37="","",IFERROR(INDEX(Lid!$F:$F,MATCH($E37,Lid!$A:$A,0)),""))</f>
        <v>9211284D</v>
      </c>
      <c r="I37" s="84">
        <f t="shared" si="32"/>
        <v>1300</v>
      </c>
      <c r="J37" s="38" t="str">
        <f t="shared" si="33"/>
        <v>20.2.12</v>
      </c>
      <c r="K37" s="39" t="str">
        <f>IF(I37="","",IFERROR($D$3 &amp; " " &amp;LEFT(INDEX(Lid!$B:$B,MATCH($E37,Lid!$A:$A,0)), 1)&amp;MID(INDEX(Lid!$B:$B,MATCH($E37,Lid!$A:$A,0)),FIND(" ", INDEX(Lid!$B:$B,MATCH($E37,Lid!$A:$A,0))),256),""))</f>
        <v>SjaarschBBQ S Wink</v>
      </c>
      <c r="L37" s="41">
        <f t="shared" si="34"/>
        <v>9.4599999999999991</v>
      </c>
      <c r="M37" s="41">
        <f t="shared" si="35"/>
        <v>0</v>
      </c>
      <c r="N37" s="41">
        <f t="shared" si="36"/>
        <v>9.4599999999999991</v>
      </c>
      <c r="O37" s="31"/>
      <c r="P37" s="67"/>
      <c r="Q37" s="68"/>
      <c r="R37" s="85">
        <v>1</v>
      </c>
      <c r="S37" s="41">
        <f t="shared" si="37"/>
        <v>-9.4599999999999991</v>
      </c>
      <c r="T37" s="70"/>
      <c r="U37" s="68"/>
      <c r="V37" s="71"/>
      <c r="W37" s="41">
        <f t="shared" si="38"/>
        <v>0</v>
      </c>
      <c r="X37" s="70"/>
      <c r="Y37" s="68"/>
      <c r="Z37" s="71"/>
      <c r="AA37" s="41">
        <f t="shared" si="39"/>
        <v>0</v>
      </c>
      <c r="AB37" s="70"/>
      <c r="AC37" s="68"/>
      <c r="AD37" s="71"/>
      <c r="AE37" s="41">
        <f t="shared" si="40"/>
        <v>0</v>
      </c>
      <c r="AF37" s="70"/>
      <c r="AG37" s="68"/>
      <c r="AH37" s="71"/>
      <c r="AI37" s="41">
        <f t="shared" si="41"/>
        <v>0</v>
      </c>
      <c r="AJ37" s="70"/>
      <c r="AK37" s="68"/>
      <c r="AL37" s="71"/>
      <c r="AM37" s="41">
        <f t="shared" si="42"/>
        <v>0</v>
      </c>
      <c r="AN37" s="70"/>
      <c r="AO37" s="68"/>
      <c r="AP37" s="71"/>
      <c r="AQ37" s="41">
        <f t="shared" si="43"/>
        <v>0</v>
      </c>
      <c r="AR37" s="70"/>
      <c r="AS37" s="68"/>
      <c r="AT37" s="71"/>
      <c r="AU37" s="41">
        <f t="shared" si="44"/>
        <v>0</v>
      </c>
      <c r="AV37" s="70"/>
      <c r="AW37" s="68"/>
      <c r="AX37" s="71"/>
      <c r="AY37" s="41">
        <f t="shared" si="45"/>
        <v>0</v>
      </c>
      <c r="AZ37" s="70"/>
      <c r="BA37" s="68"/>
      <c r="BB37" s="71"/>
      <c r="BC37" s="41">
        <f t="shared" si="46"/>
        <v>0</v>
      </c>
      <c r="BD37" s="70"/>
      <c r="BE37" s="68"/>
      <c r="BF37" s="71"/>
      <c r="BG37" s="41">
        <f t="shared" si="47"/>
        <v>0</v>
      </c>
      <c r="BH37" s="70"/>
      <c r="BI37" s="68"/>
      <c r="BJ37" s="71"/>
      <c r="BK37" s="41">
        <f t="shared" si="48"/>
        <v>0</v>
      </c>
      <c r="BL37" s="70"/>
      <c r="BM37" s="68"/>
      <c r="BN37" s="71"/>
      <c r="BO37" s="41">
        <f t="shared" si="49"/>
        <v>0</v>
      </c>
      <c r="BP37" s="70"/>
      <c r="BQ37" s="68"/>
      <c r="BR37" s="71"/>
      <c r="BS37" s="41">
        <f t="shared" si="50"/>
        <v>0</v>
      </c>
    </row>
    <row r="38" spans="1:71" ht="15.75" customHeight="1" x14ac:dyDescent="0.25">
      <c r="A38" s="86" t="str">
        <f t="shared" ca="1" si="51"/>
        <v/>
      </c>
      <c r="B38" s="87" t="str">
        <f t="array" aca="1" ref="B38" ca="1">IFERROR(INDEX(Lid!A:A,A38) &amp; " - " &amp; INDEX(Lid!B:B,A38),"")</f>
        <v/>
      </c>
      <c r="C38" s="31"/>
      <c r="D38" s="37">
        <v>7</v>
      </c>
      <c r="E38" s="83">
        <v>1270</v>
      </c>
      <c r="F38" s="134"/>
      <c r="G38" s="38" t="str">
        <f t="shared" si="31"/>
        <v>25/09/2021</v>
      </c>
      <c r="H38" s="39" t="str">
        <f t="array" ref="H38">IF(I38="","",IFERROR(INDEX(Lid!$F:$F,MATCH($E38,Lid!$A:$A,0)),""))</f>
        <v>9211270D</v>
      </c>
      <c r="I38" s="84">
        <f t="shared" si="32"/>
        <v>1300</v>
      </c>
      <c r="J38" s="38" t="str">
        <f t="shared" si="33"/>
        <v>20.2.12</v>
      </c>
      <c r="K38" s="39" t="str">
        <f>IF(I38="","",IFERROR($D$3 &amp; " " &amp;LEFT(INDEX(Lid!$B:$B,MATCH($E38,Lid!$A:$A,0)), 1)&amp;MID(INDEX(Lid!$B:$B,MATCH($E38,Lid!$A:$A,0)),FIND(" ", INDEX(Lid!$B:$B,MATCH($E38,Lid!$A:$A,0))),256),""))</f>
        <v>SjaarschBBQ B Bosch</v>
      </c>
      <c r="L38" s="41">
        <f t="shared" si="34"/>
        <v>9.4599999999999991</v>
      </c>
      <c r="M38" s="41">
        <f t="shared" si="35"/>
        <v>0</v>
      </c>
      <c r="N38" s="41">
        <f t="shared" si="36"/>
        <v>9.4599999999999991</v>
      </c>
      <c r="O38" s="31"/>
      <c r="P38" s="67"/>
      <c r="Q38" s="68"/>
      <c r="R38" s="85">
        <v>1</v>
      </c>
      <c r="S38" s="41">
        <f t="shared" si="37"/>
        <v>-9.4599999999999991</v>
      </c>
      <c r="T38" s="70"/>
      <c r="U38" s="68"/>
      <c r="V38" s="71"/>
      <c r="W38" s="41">
        <f t="shared" si="38"/>
        <v>0</v>
      </c>
      <c r="X38" s="70"/>
      <c r="Y38" s="68"/>
      <c r="Z38" s="71"/>
      <c r="AA38" s="41">
        <f t="shared" si="39"/>
        <v>0</v>
      </c>
      <c r="AB38" s="70"/>
      <c r="AC38" s="68"/>
      <c r="AD38" s="71"/>
      <c r="AE38" s="41">
        <f t="shared" si="40"/>
        <v>0</v>
      </c>
      <c r="AF38" s="70"/>
      <c r="AG38" s="68"/>
      <c r="AH38" s="71"/>
      <c r="AI38" s="41">
        <f t="shared" si="41"/>
        <v>0</v>
      </c>
      <c r="AJ38" s="70"/>
      <c r="AK38" s="68"/>
      <c r="AL38" s="71"/>
      <c r="AM38" s="41">
        <f t="shared" si="42"/>
        <v>0</v>
      </c>
      <c r="AN38" s="70"/>
      <c r="AO38" s="68"/>
      <c r="AP38" s="71"/>
      <c r="AQ38" s="41">
        <f t="shared" si="43"/>
        <v>0</v>
      </c>
      <c r="AR38" s="70"/>
      <c r="AS38" s="68"/>
      <c r="AT38" s="71"/>
      <c r="AU38" s="41">
        <f t="shared" si="44"/>
        <v>0</v>
      </c>
      <c r="AV38" s="70"/>
      <c r="AW38" s="68"/>
      <c r="AX38" s="71"/>
      <c r="AY38" s="41">
        <f t="shared" si="45"/>
        <v>0</v>
      </c>
      <c r="AZ38" s="70"/>
      <c r="BA38" s="68"/>
      <c r="BB38" s="71"/>
      <c r="BC38" s="41">
        <f t="shared" si="46"/>
        <v>0</v>
      </c>
      <c r="BD38" s="70"/>
      <c r="BE38" s="68"/>
      <c r="BF38" s="71"/>
      <c r="BG38" s="41">
        <f t="shared" si="47"/>
        <v>0</v>
      </c>
      <c r="BH38" s="70"/>
      <c r="BI38" s="68"/>
      <c r="BJ38" s="71"/>
      <c r="BK38" s="41">
        <f t="shared" si="48"/>
        <v>0</v>
      </c>
      <c r="BL38" s="70"/>
      <c r="BM38" s="68"/>
      <c r="BN38" s="71"/>
      <c r="BO38" s="41">
        <f t="shared" si="49"/>
        <v>0</v>
      </c>
      <c r="BP38" s="70"/>
      <c r="BQ38" s="68"/>
      <c r="BR38" s="71"/>
      <c r="BS38" s="41">
        <f t="shared" si="50"/>
        <v>0</v>
      </c>
    </row>
    <row r="39" spans="1:71" ht="15" customHeight="1" x14ac:dyDescent="0.25">
      <c r="A39" s="86" t="str">
        <f t="shared" ca="1" si="51"/>
        <v/>
      </c>
      <c r="B39" s="87" t="str">
        <f t="array" aca="1" ref="B39" ca="1">IFERROR(INDEX(Lid!A:A,A39) &amp; " - " &amp; INDEX(Lid!B:B,A39),"")</f>
        <v/>
      </c>
      <c r="C39" s="31"/>
      <c r="D39" s="37">
        <v>8</v>
      </c>
      <c r="E39" s="83">
        <v>1269</v>
      </c>
      <c r="F39" s="134"/>
      <c r="G39" s="38" t="str">
        <f t="shared" si="31"/>
        <v>25/09/2021</v>
      </c>
      <c r="H39" s="39" t="str">
        <f t="array" ref="H39">IF(I39="","",IFERROR(INDEX(Lid!$F:$F,MATCH($E39,Lid!$A:$A,0)),""))</f>
        <v>9211269D</v>
      </c>
      <c r="I39" s="84">
        <f t="shared" si="32"/>
        <v>1300</v>
      </c>
      <c r="J39" s="38" t="str">
        <f t="shared" si="33"/>
        <v>20.2.12</v>
      </c>
      <c r="K39" s="39" t="str">
        <f>IF(I39="","",IFERROR($D$3 &amp; " " &amp;LEFT(INDEX(Lid!$B:$B,MATCH($E39,Lid!$A:$A,0)), 1)&amp;MID(INDEX(Lid!$B:$B,MATCH($E39,Lid!$A:$A,0)),FIND(" ", INDEX(Lid!$B:$B,MATCH($E39,Lid!$A:$A,0))),256),""))</f>
        <v>SjaarschBBQ T Osinga</v>
      </c>
      <c r="L39" s="41">
        <f t="shared" si="34"/>
        <v>9.4599999999999991</v>
      </c>
      <c r="M39" s="41">
        <f t="shared" si="35"/>
        <v>0</v>
      </c>
      <c r="N39" s="41">
        <f t="shared" si="36"/>
        <v>9.4599999999999991</v>
      </c>
      <c r="O39" s="31"/>
      <c r="P39" s="67"/>
      <c r="Q39" s="68"/>
      <c r="R39" s="85">
        <v>1</v>
      </c>
      <c r="S39" s="41">
        <f t="shared" si="37"/>
        <v>-9.4599999999999991</v>
      </c>
      <c r="T39" s="70"/>
      <c r="U39" s="68"/>
      <c r="V39" s="71"/>
      <c r="W39" s="41">
        <f t="shared" si="38"/>
        <v>0</v>
      </c>
      <c r="X39" s="70"/>
      <c r="Y39" s="68"/>
      <c r="Z39" s="71"/>
      <c r="AA39" s="41">
        <f t="shared" si="39"/>
        <v>0</v>
      </c>
      <c r="AB39" s="70"/>
      <c r="AC39" s="68"/>
      <c r="AD39" s="71"/>
      <c r="AE39" s="41">
        <f t="shared" si="40"/>
        <v>0</v>
      </c>
      <c r="AF39" s="70"/>
      <c r="AG39" s="68"/>
      <c r="AH39" s="71"/>
      <c r="AI39" s="41">
        <f t="shared" si="41"/>
        <v>0</v>
      </c>
      <c r="AJ39" s="70"/>
      <c r="AK39" s="68"/>
      <c r="AL39" s="71"/>
      <c r="AM39" s="41">
        <f t="shared" si="42"/>
        <v>0</v>
      </c>
      <c r="AN39" s="70"/>
      <c r="AO39" s="68"/>
      <c r="AP39" s="71"/>
      <c r="AQ39" s="41">
        <f t="shared" si="43"/>
        <v>0</v>
      </c>
      <c r="AR39" s="70"/>
      <c r="AS39" s="68"/>
      <c r="AT39" s="71"/>
      <c r="AU39" s="41">
        <f t="shared" si="44"/>
        <v>0</v>
      </c>
      <c r="AV39" s="70"/>
      <c r="AW39" s="68"/>
      <c r="AX39" s="71"/>
      <c r="AY39" s="41">
        <f t="shared" si="45"/>
        <v>0</v>
      </c>
      <c r="AZ39" s="70"/>
      <c r="BA39" s="68"/>
      <c r="BB39" s="71"/>
      <c r="BC39" s="41">
        <f t="shared" si="46"/>
        <v>0</v>
      </c>
      <c r="BD39" s="70"/>
      <c r="BE39" s="68"/>
      <c r="BF39" s="71"/>
      <c r="BG39" s="41">
        <f t="shared" si="47"/>
        <v>0</v>
      </c>
      <c r="BH39" s="70"/>
      <c r="BI39" s="68"/>
      <c r="BJ39" s="71"/>
      <c r="BK39" s="41">
        <f t="shared" si="48"/>
        <v>0</v>
      </c>
      <c r="BL39" s="70"/>
      <c r="BM39" s="68"/>
      <c r="BN39" s="71"/>
      <c r="BO39" s="41">
        <f t="shared" si="49"/>
        <v>0</v>
      </c>
      <c r="BP39" s="70"/>
      <c r="BQ39" s="68"/>
      <c r="BR39" s="71"/>
      <c r="BS39" s="41">
        <f t="shared" si="50"/>
        <v>0</v>
      </c>
    </row>
    <row r="40" spans="1:71" ht="15.75" customHeight="1" x14ac:dyDescent="0.25">
      <c r="A40" s="86" t="str">
        <f t="shared" ca="1" si="51"/>
        <v/>
      </c>
      <c r="B40" s="87" t="str">
        <f t="array" aca="1" ref="B40" ca="1">IFERROR(INDEX(Lid!A:A,A40) &amp; " - " &amp; INDEX(Lid!B:B,A40),"")</f>
        <v/>
      </c>
      <c r="C40" s="31"/>
      <c r="D40" s="37">
        <v>9</v>
      </c>
      <c r="E40" s="83">
        <v>1261</v>
      </c>
      <c r="F40" s="134"/>
      <c r="G40" s="38" t="str">
        <f t="shared" si="31"/>
        <v>25/09/2021</v>
      </c>
      <c r="H40" s="39" t="str">
        <f t="array" ref="H40">IF(I40="","",IFERROR(INDEX(Lid!$F:$F,MATCH($E40,Lid!$A:$A,0)),""))</f>
        <v>9211261D</v>
      </c>
      <c r="I40" s="84">
        <f t="shared" si="32"/>
        <v>1300</v>
      </c>
      <c r="J40" s="38" t="str">
        <f t="shared" si="33"/>
        <v>20.2.12</v>
      </c>
      <c r="K40" s="39" t="str">
        <f>IF(I40="","",IFERROR($D$3 &amp; " " &amp;LEFT(INDEX(Lid!$B:$B,MATCH($E40,Lid!$A:$A,0)), 1)&amp;MID(INDEX(Lid!$B:$B,MATCH($E40,Lid!$A:$A,0)),FIND(" ", INDEX(Lid!$B:$B,MATCH($E40,Lid!$A:$A,0))),256),""))</f>
        <v>SjaarschBBQ J den Dekker</v>
      </c>
      <c r="L40" s="41">
        <f t="shared" si="34"/>
        <v>9.4599999999999991</v>
      </c>
      <c r="M40" s="41">
        <f t="shared" si="35"/>
        <v>0</v>
      </c>
      <c r="N40" s="41">
        <f t="shared" si="36"/>
        <v>9.4599999999999991</v>
      </c>
      <c r="O40" s="31"/>
      <c r="P40" s="67"/>
      <c r="Q40" s="68"/>
      <c r="R40" s="85">
        <v>1</v>
      </c>
      <c r="S40" s="41">
        <f t="shared" si="37"/>
        <v>-9.4599999999999991</v>
      </c>
      <c r="T40" s="70"/>
      <c r="U40" s="68"/>
      <c r="V40" s="71"/>
      <c r="W40" s="41">
        <f t="shared" si="38"/>
        <v>0</v>
      </c>
      <c r="X40" s="70"/>
      <c r="Y40" s="68"/>
      <c r="Z40" s="71"/>
      <c r="AA40" s="41">
        <f t="shared" si="39"/>
        <v>0</v>
      </c>
      <c r="AB40" s="70"/>
      <c r="AC40" s="68"/>
      <c r="AD40" s="71"/>
      <c r="AE40" s="41">
        <f t="shared" si="40"/>
        <v>0</v>
      </c>
      <c r="AF40" s="70"/>
      <c r="AG40" s="68"/>
      <c r="AH40" s="71"/>
      <c r="AI40" s="41">
        <f t="shared" si="41"/>
        <v>0</v>
      </c>
      <c r="AJ40" s="70"/>
      <c r="AK40" s="68"/>
      <c r="AL40" s="71"/>
      <c r="AM40" s="41">
        <f t="shared" si="42"/>
        <v>0</v>
      </c>
      <c r="AN40" s="70"/>
      <c r="AO40" s="68"/>
      <c r="AP40" s="71"/>
      <c r="AQ40" s="41">
        <f t="shared" si="43"/>
        <v>0</v>
      </c>
      <c r="AR40" s="70"/>
      <c r="AS40" s="68"/>
      <c r="AT40" s="71"/>
      <c r="AU40" s="41">
        <f t="shared" si="44"/>
        <v>0</v>
      </c>
      <c r="AV40" s="70"/>
      <c r="AW40" s="68"/>
      <c r="AX40" s="71"/>
      <c r="AY40" s="41">
        <f t="shared" si="45"/>
        <v>0</v>
      </c>
      <c r="AZ40" s="70"/>
      <c r="BA40" s="68"/>
      <c r="BB40" s="71"/>
      <c r="BC40" s="41">
        <f t="shared" si="46"/>
        <v>0</v>
      </c>
      <c r="BD40" s="70"/>
      <c r="BE40" s="68"/>
      <c r="BF40" s="71"/>
      <c r="BG40" s="41">
        <f t="shared" si="47"/>
        <v>0</v>
      </c>
      <c r="BH40" s="70"/>
      <c r="BI40" s="68"/>
      <c r="BJ40" s="71"/>
      <c r="BK40" s="41">
        <f t="shared" si="48"/>
        <v>0</v>
      </c>
      <c r="BL40" s="70"/>
      <c r="BM40" s="68"/>
      <c r="BN40" s="71"/>
      <c r="BO40" s="41">
        <f t="shared" si="49"/>
        <v>0</v>
      </c>
      <c r="BP40" s="70"/>
      <c r="BQ40" s="68"/>
      <c r="BR40" s="71"/>
      <c r="BS40" s="41">
        <f t="shared" si="50"/>
        <v>0</v>
      </c>
    </row>
    <row r="41" spans="1:71" ht="15.75" customHeight="1" x14ac:dyDescent="0.25">
      <c r="A41" s="86" t="str">
        <f t="shared" ca="1" si="51"/>
        <v/>
      </c>
      <c r="B41" s="87" t="str">
        <f t="array" aca="1" ref="B41" ca="1">IFERROR(INDEX(Lid!A:A,A41) &amp; " - " &amp; INDEX(Lid!B:B,A41),"")</f>
        <v/>
      </c>
      <c r="C41" s="31"/>
      <c r="D41" s="37">
        <v>10</v>
      </c>
      <c r="E41" s="83">
        <v>1131</v>
      </c>
      <c r="F41" s="134"/>
      <c r="G41" s="38" t="str">
        <f t="shared" si="31"/>
        <v>25/09/2021</v>
      </c>
      <c r="H41" s="39" t="str">
        <f t="array" ref="H41">IF(I41="","",IFERROR(INDEX(Lid!$F:$F,MATCH($E41,Lid!$A:$A,0)),""))</f>
        <v>9181131D</v>
      </c>
      <c r="I41" s="84">
        <f t="shared" si="32"/>
        <v>1300</v>
      </c>
      <c r="J41" s="38" t="str">
        <f t="shared" si="33"/>
        <v>20.2.12</v>
      </c>
      <c r="K41" s="39" t="str">
        <f>IF(I41="","",IFERROR($D$3 &amp; " " &amp;LEFT(INDEX(Lid!$B:$B,MATCH($E41,Lid!$A:$A,0)), 1)&amp;MID(INDEX(Lid!$B:$B,MATCH($E41,Lid!$A:$A,0)),FIND(" ", INDEX(Lid!$B:$B,MATCH($E41,Lid!$A:$A,0))),256),""))</f>
        <v>SjaarschBBQ J Huijbregts</v>
      </c>
      <c r="L41" s="41">
        <f t="shared" si="34"/>
        <v>9.4599999999999991</v>
      </c>
      <c r="M41" s="41">
        <f t="shared" si="35"/>
        <v>0</v>
      </c>
      <c r="N41" s="41">
        <f t="shared" si="36"/>
        <v>9.4599999999999991</v>
      </c>
      <c r="O41" s="31"/>
      <c r="P41" s="67"/>
      <c r="Q41" s="68"/>
      <c r="R41" s="85">
        <v>1</v>
      </c>
      <c r="S41" s="41">
        <f t="shared" si="37"/>
        <v>-9.4599999999999991</v>
      </c>
      <c r="T41" s="70"/>
      <c r="U41" s="68"/>
      <c r="V41" s="71"/>
      <c r="W41" s="41">
        <f t="shared" si="38"/>
        <v>0</v>
      </c>
      <c r="X41" s="70"/>
      <c r="Y41" s="68"/>
      <c r="Z41" s="71"/>
      <c r="AA41" s="41">
        <f t="shared" si="39"/>
        <v>0</v>
      </c>
      <c r="AB41" s="70"/>
      <c r="AC41" s="68"/>
      <c r="AD41" s="71"/>
      <c r="AE41" s="41">
        <f t="shared" si="40"/>
        <v>0</v>
      </c>
      <c r="AF41" s="70"/>
      <c r="AG41" s="68"/>
      <c r="AH41" s="71"/>
      <c r="AI41" s="41">
        <f t="shared" si="41"/>
        <v>0</v>
      </c>
      <c r="AJ41" s="70"/>
      <c r="AK41" s="68"/>
      <c r="AL41" s="71"/>
      <c r="AM41" s="41">
        <f t="shared" si="42"/>
        <v>0</v>
      </c>
      <c r="AN41" s="70"/>
      <c r="AO41" s="68"/>
      <c r="AP41" s="71"/>
      <c r="AQ41" s="41">
        <f t="shared" si="43"/>
        <v>0</v>
      </c>
      <c r="AR41" s="70"/>
      <c r="AS41" s="68"/>
      <c r="AT41" s="71"/>
      <c r="AU41" s="41">
        <f t="shared" si="44"/>
        <v>0</v>
      </c>
      <c r="AV41" s="70"/>
      <c r="AW41" s="68"/>
      <c r="AX41" s="71"/>
      <c r="AY41" s="41">
        <f t="shared" si="45"/>
        <v>0</v>
      </c>
      <c r="AZ41" s="70"/>
      <c r="BA41" s="68"/>
      <c r="BB41" s="71"/>
      <c r="BC41" s="41">
        <f t="shared" si="46"/>
        <v>0</v>
      </c>
      <c r="BD41" s="70"/>
      <c r="BE41" s="68"/>
      <c r="BF41" s="71"/>
      <c r="BG41" s="41">
        <f t="shared" si="47"/>
        <v>0</v>
      </c>
      <c r="BH41" s="70"/>
      <c r="BI41" s="68"/>
      <c r="BJ41" s="71"/>
      <c r="BK41" s="41">
        <f t="shared" si="48"/>
        <v>0</v>
      </c>
      <c r="BL41" s="70"/>
      <c r="BM41" s="68"/>
      <c r="BN41" s="71"/>
      <c r="BO41" s="41">
        <f t="shared" si="49"/>
        <v>0</v>
      </c>
      <c r="BP41" s="70"/>
      <c r="BQ41" s="68"/>
      <c r="BR41" s="71"/>
      <c r="BS41" s="41">
        <f t="shared" si="50"/>
        <v>0</v>
      </c>
    </row>
    <row r="42" spans="1:71" ht="15.75" customHeight="1" x14ac:dyDescent="0.25">
      <c r="A42" s="86" t="str">
        <f t="shared" ca="1" si="51"/>
        <v/>
      </c>
      <c r="B42" s="87" t="str">
        <f t="array" aca="1" ref="B42" ca="1">IFERROR(INDEX(Lid!A:A,A42) &amp; " - " &amp; INDEX(Lid!B:B,A42),"")</f>
        <v/>
      </c>
      <c r="C42" s="31"/>
      <c r="D42" s="37">
        <v>11</v>
      </c>
      <c r="E42" s="83">
        <v>1256</v>
      </c>
      <c r="F42" s="134"/>
      <c r="G42" s="38" t="str">
        <f t="shared" si="31"/>
        <v>25/09/2021</v>
      </c>
      <c r="H42" s="39" t="str">
        <f t="array" ref="H42">IF(I42="","",IFERROR(INDEX(Lid!$F:$F,MATCH($E42,Lid!$A:$A,0)),""))</f>
        <v>9211256D</v>
      </c>
      <c r="I42" s="84">
        <f t="shared" si="32"/>
        <v>1300</v>
      </c>
      <c r="J42" s="38" t="str">
        <f t="shared" si="33"/>
        <v>20.2.12</v>
      </c>
      <c r="K42" s="39" t="str">
        <f>IF(I42="","",IFERROR($D$3 &amp; " " &amp;LEFT(INDEX(Lid!$B:$B,MATCH($E42,Lid!$A:$A,0)), 1)&amp;MID(INDEX(Lid!$B:$B,MATCH($E42,Lid!$A:$A,0)),FIND(" ", INDEX(Lid!$B:$B,MATCH($E42,Lid!$A:$A,0))),256),""))</f>
        <v>SjaarschBBQ E de Boer</v>
      </c>
      <c r="L42" s="41">
        <f t="shared" si="34"/>
        <v>9.4599999999999991</v>
      </c>
      <c r="M42" s="41">
        <f t="shared" si="35"/>
        <v>0</v>
      </c>
      <c r="N42" s="41">
        <f t="shared" si="36"/>
        <v>9.4599999999999991</v>
      </c>
      <c r="O42" s="31"/>
      <c r="P42" s="67"/>
      <c r="Q42" s="68"/>
      <c r="R42" s="85">
        <v>1</v>
      </c>
      <c r="S42" s="41">
        <f t="shared" si="37"/>
        <v>-9.4599999999999991</v>
      </c>
      <c r="T42" s="70"/>
      <c r="U42" s="68"/>
      <c r="V42" s="71"/>
      <c r="W42" s="41">
        <f t="shared" si="38"/>
        <v>0</v>
      </c>
      <c r="X42" s="70"/>
      <c r="Y42" s="68"/>
      <c r="Z42" s="71"/>
      <c r="AA42" s="41">
        <f t="shared" si="39"/>
        <v>0</v>
      </c>
      <c r="AB42" s="70"/>
      <c r="AC42" s="68"/>
      <c r="AD42" s="71"/>
      <c r="AE42" s="41">
        <f t="shared" si="40"/>
        <v>0</v>
      </c>
      <c r="AF42" s="70"/>
      <c r="AG42" s="68"/>
      <c r="AH42" s="71"/>
      <c r="AI42" s="41">
        <f t="shared" si="41"/>
        <v>0</v>
      </c>
      <c r="AJ42" s="70"/>
      <c r="AK42" s="68"/>
      <c r="AL42" s="71"/>
      <c r="AM42" s="41">
        <f t="shared" si="42"/>
        <v>0</v>
      </c>
      <c r="AN42" s="70"/>
      <c r="AO42" s="68"/>
      <c r="AP42" s="71"/>
      <c r="AQ42" s="41">
        <f t="shared" si="43"/>
        <v>0</v>
      </c>
      <c r="AR42" s="70"/>
      <c r="AS42" s="68"/>
      <c r="AT42" s="71"/>
      <c r="AU42" s="41">
        <f t="shared" si="44"/>
        <v>0</v>
      </c>
      <c r="AV42" s="70"/>
      <c r="AW42" s="68"/>
      <c r="AX42" s="71"/>
      <c r="AY42" s="41">
        <f t="shared" si="45"/>
        <v>0</v>
      </c>
      <c r="AZ42" s="70"/>
      <c r="BA42" s="68"/>
      <c r="BB42" s="71"/>
      <c r="BC42" s="41">
        <f t="shared" si="46"/>
        <v>0</v>
      </c>
      <c r="BD42" s="70"/>
      <c r="BE42" s="68"/>
      <c r="BF42" s="71"/>
      <c r="BG42" s="41">
        <f t="shared" si="47"/>
        <v>0</v>
      </c>
      <c r="BH42" s="70"/>
      <c r="BI42" s="68"/>
      <c r="BJ42" s="71"/>
      <c r="BK42" s="41">
        <f t="shared" si="48"/>
        <v>0</v>
      </c>
      <c r="BL42" s="70"/>
      <c r="BM42" s="68"/>
      <c r="BN42" s="71"/>
      <c r="BO42" s="41">
        <f t="shared" si="49"/>
        <v>0</v>
      </c>
      <c r="BP42" s="70"/>
      <c r="BQ42" s="68"/>
      <c r="BR42" s="71"/>
      <c r="BS42" s="41">
        <f t="shared" si="50"/>
        <v>0</v>
      </c>
    </row>
    <row r="43" spans="1:71" ht="15.75" customHeight="1" x14ac:dyDescent="0.25">
      <c r="A43" s="86" t="str">
        <f t="shared" ca="1" si="51"/>
        <v/>
      </c>
      <c r="B43" s="87" t="str">
        <f t="array" aca="1" ref="B43" ca="1">IFERROR(INDEX(Lid!A:A,A43) &amp; " - " &amp; INDEX(Lid!B:B,A43),"")</f>
        <v/>
      </c>
      <c r="C43" s="31"/>
      <c r="D43" s="37">
        <v>12</v>
      </c>
      <c r="E43" s="83">
        <v>1251</v>
      </c>
      <c r="F43" s="134"/>
      <c r="G43" s="38" t="str">
        <f t="shared" si="31"/>
        <v>25/09/2021</v>
      </c>
      <c r="H43" s="39" t="str">
        <f t="array" ref="H43">IF(I43="","",IFERROR(INDEX(Lid!$F:$F,MATCH($E43,Lid!$A:$A,0)),""))</f>
        <v>9211251D</v>
      </c>
      <c r="I43" s="84">
        <f t="shared" si="32"/>
        <v>1300</v>
      </c>
      <c r="J43" s="38" t="str">
        <f t="shared" si="33"/>
        <v>20.2.12</v>
      </c>
      <c r="K43" s="39" t="str">
        <f>IF(I43="","",IFERROR($D$3 &amp; " " &amp;LEFT(INDEX(Lid!$B:$B,MATCH($E43,Lid!$A:$A,0)), 1)&amp;MID(INDEX(Lid!$B:$B,MATCH($E43,Lid!$A:$A,0)),FIND(" ", INDEX(Lid!$B:$B,MATCH($E43,Lid!$A:$A,0))),256),""))</f>
        <v>SjaarschBBQ E Meulenbeld</v>
      </c>
      <c r="L43" s="41">
        <f t="shared" si="34"/>
        <v>9.4599999999999991</v>
      </c>
      <c r="M43" s="41">
        <f t="shared" si="35"/>
        <v>0</v>
      </c>
      <c r="N43" s="41">
        <f t="shared" si="36"/>
        <v>9.4599999999999991</v>
      </c>
      <c r="O43" s="31"/>
      <c r="P43" s="67"/>
      <c r="Q43" s="68"/>
      <c r="R43" s="85">
        <v>1</v>
      </c>
      <c r="S43" s="41">
        <f t="shared" si="37"/>
        <v>-9.4599999999999991</v>
      </c>
      <c r="T43" s="70"/>
      <c r="U43" s="68"/>
      <c r="V43" s="71"/>
      <c r="W43" s="41">
        <f t="shared" si="38"/>
        <v>0</v>
      </c>
      <c r="X43" s="70"/>
      <c r="Y43" s="68"/>
      <c r="Z43" s="71"/>
      <c r="AA43" s="41">
        <f t="shared" si="39"/>
        <v>0</v>
      </c>
      <c r="AB43" s="70"/>
      <c r="AC43" s="68"/>
      <c r="AD43" s="71"/>
      <c r="AE43" s="41">
        <f t="shared" si="40"/>
        <v>0</v>
      </c>
      <c r="AF43" s="70"/>
      <c r="AG43" s="68"/>
      <c r="AH43" s="71"/>
      <c r="AI43" s="41">
        <f t="shared" si="41"/>
        <v>0</v>
      </c>
      <c r="AJ43" s="70"/>
      <c r="AK43" s="68"/>
      <c r="AL43" s="71"/>
      <c r="AM43" s="41">
        <f t="shared" si="42"/>
        <v>0</v>
      </c>
      <c r="AN43" s="70"/>
      <c r="AO43" s="68"/>
      <c r="AP43" s="71"/>
      <c r="AQ43" s="41">
        <f t="shared" si="43"/>
        <v>0</v>
      </c>
      <c r="AR43" s="70"/>
      <c r="AS43" s="68"/>
      <c r="AT43" s="71"/>
      <c r="AU43" s="41">
        <f t="shared" si="44"/>
        <v>0</v>
      </c>
      <c r="AV43" s="70"/>
      <c r="AW43" s="68"/>
      <c r="AX43" s="71"/>
      <c r="AY43" s="41">
        <f t="shared" si="45"/>
        <v>0</v>
      </c>
      <c r="AZ43" s="70"/>
      <c r="BA43" s="68"/>
      <c r="BB43" s="71"/>
      <c r="BC43" s="41">
        <f t="shared" si="46"/>
        <v>0</v>
      </c>
      <c r="BD43" s="70"/>
      <c r="BE43" s="68"/>
      <c r="BF43" s="71"/>
      <c r="BG43" s="41">
        <f t="shared" si="47"/>
        <v>0</v>
      </c>
      <c r="BH43" s="70"/>
      <c r="BI43" s="68"/>
      <c r="BJ43" s="71"/>
      <c r="BK43" s="41">
        <f t="shared" si="48"/>
        <v>0</v>
      </c>
      <c r="BL43" s="70"/>
      <c r="BM43" s="68"/>
      <c r="BN43" s="71"/>
      <c r="BO43" s="41">
        <f t="shared" si="49"/>
        <v>0</v>
      </c>
      <c r="BP43" s="70"/>
      <c r="BQ43" s="68"/>
      <c r="BR43" s="71"/>
      <c r="BS43" s="41">
        <f t="shared" si="50"/>
        <v>0</v>
      </c>
    </row>
    <row r="44" spans="1:71" ht="15.75" customHeight="1" x14ac:dyDescent="0.25">
      <c r="A44" s="86" t="str">
        <f t="shared" ca="1" si="51"/>
        <v/>
      </c>
      <c r="B44" s="87" t="str">
        <f t="array" aca="1" ref="B44" ca="1">IFERROR(INDEX(Lid!A:A,A44) &amp; " - " &amp; INDEX(Lid!B:B,A44),"")</f>
        <v/>
      </c>
      <c r="C44" s="31"/>
      <c r="D44" s="37">
        <v>13</v>
      </c>
      <c r="E44" s="83">
        <v>1283</v>
      </c>
      <c r="F44" s="134"/>
      <c r="G44" s="38" t="str">
        <f t="shared" si="31"/>
        <v>25/09/2021</v>
      </c>
      <c r="H44" s="39" t="str">
        <f t="array" ref="H44">IF(I44="","",IFERROR(INDEX(Lid!$F:$F,MATCH($E44,Lid!$A:$A,0)),""))</f>
        <v>9211283D</v>
      </c>
      <c r="I44" s="84">
        <f t="shared" si="32"/>
        <v>1300</v>
      </c>
      <c r="J44" s="38" t="str">
        <f t="shared" si="33"/>
        <v>20.2.12</v>
      </c>
      <c r="K44" s="39" t="str">
        <f>IF(I44="","",IFERROR($D$3 &amp; " " &amp;LEFT(INDEX(Lid!$B:$B,MATCH($E44,Lid!$A:$A,0)), 1)&amp;MID(INDEX(Lid!$B:$B,MATCH($E44,Lid!$A:$A,0)),FIND(" ", INDEX(Lid!$B:$B,MATCH($E44,Lid!$A:$A,0))),256),""))</f>
        <v>SjaarschBBQ R Geijer</v>
      </c>
      <c r="L44" s="41">
        <f t="shared" si="34"/>
        <v>9.4599999999999991</v>
      </c>
      <c r="M44" s="41">
        <f t="shared" si="35"/>
        <v>0</v>
      </c>
      <c r="N44" s="41">
        <f t="shared" si="36"/>
        <v>9.4599999999999991</v>
      </c>
      <c r="O44" s="31"/>
      <c r="P44" s="67"/>
      <c r="Q44" s="68"/>
      <c r="R44" s="85">
        <v>1</v>
      </c>
      <c r="S44" s="41">
        <f t="shared" si="37"/>
        <v>-9.4599999999999991</v>
      </c>
      <c r="T44" s="70"/>
      <c r="U44" s="68"/>
      <c r="V44" s="71"/>
      <c r="W44" s="41">
        <f t="shared" si="38"/>
        <v>0</v>
      </c>
      <c r="X44" s="70"/>
      <c r="Y44" s="68"/>
      <c r="Z44" s="71"/>
      <c r="AA44" s="41">
        <f t="shared" si="39"/>
        <v>0</v>
      </c>
      <c r="AB44" s="70"/>
      <c r="AC44" s="68"/>
      <c r="AD44" s="71"/>
      <c r="AE44" s="41">
        <f t="shared" si="40"/>
        <v>0</v>
      </c>
      <c r="AF44" s="70"/>
      <c r="AG44" s="68"/>
      <c r="AH44" s="71"/>
      <c r="AI44" s="41">
        <f t="shared" si="41"/>
        <v>0</v>
      </c>
      <c r="AJ44" s="70"/>
      <c r="AK44" s="68"/>
      <c r="AL44" s="71"/>
      <c r="AM44" s="41">
        <f t="shared" si="42"/>
        <v>0</v>
      </c>
      <c r="AN44" s="70"/>
      <c r="AO44" s="68"/>
      <c r="AP44" s="71"/>
      <c r="AQ44" s="41">
        <f t="shared" si="43"/>
        <v>0</v>
      </c>
      <c r="AR44" s="70"/>
      <c r="AS44" s="68"/>
      <c r="AT44" s="71"/>
      <c r="AU44" s="41">
        <f t="shared" si="44"/>
        <v>0</v>
      </c>
      <c r="AV44" s="70"/>
      <c r="AW44" s="68"/>
      <c r="AX44" s="71"/>
      <c r="AY44" s="41">
        <f t="shared" si="45"/>
        <v>0</v>
      </c>
      <c r="AZ44" s="70"/>
      <c r="BA44" s="68"/>
      <c r="BB44" s="71"/>
      <c r="BC44" s="41">
        <f t="shared" si="46"/>
        <v>0</v>
      </c>
      <c r="BD44" s="70"/>
      <c r="BE44" s="68"/>
      <c r="BF44" s="71"/>
      <c r="BG44" s="41">
        <f t="shared" si="47"/>
        <v>0</v>
      </c>
      <c r="BH44" s="70"/>
      <c r="BI44" s="68"/>
      <c r="BJ44" s="71"/>
      <c r="BK44" s="41">
        <f t="shared" si="48"/>
        <v>0</v>
      </c>
      <c r="BL44" s="70"/>
      <c r="BM44" s="68"/>
      <c r="BN44" s="71"/>
      <c r="BO44" s="41">
        <f t="shared" si="49"/>
        <v>0</v>
      </c>
      <c r="BP44" s="70"/>
      <c r="BQ44" s="68"/>
      <c r="BR44" s="71"/>
      <c r="BS44" s="41">
        <f t="shared" si="50"/>
        <v>0</v>
      </c>
    </row>
    <row r="45" spans="1:71" ht="15.75" customHeight="1" x14ac:dyDescent="0.25">
      <c r="A45" s="86">
        <f ca="1">COUNTIF(Lid!B:B,"=*"&amp;$B$32&amp;"*") -COUNTIF(B33:B44,"&gt;''")</f>
        <v>0</v>
      </c>
      <c r="B45" s="88" t="str">
        <f ca="1">IF( A45 = 0, "", "Another " &amp; A45 &amp; " results … ")</f>
        <v/>
      </c>
      <c r="C45" s="31"/>
      <c r="D45" s="37">
        <v>14</v>
      </c>
      <c r="E45" s="83">
        <v>1188</v>
      </c>
      <c r="F45" s="134"/>
      <c r="G45" s="38" t="str">
        <f t="shared" si="31"/>
        <v>25/09/2021</v>
      </c>
      <c r="H45" s="39" t="str">
        <f t="array" ref="H45">IF(I45="","",IFERROR(INDEX(Lid!$F:$F,MATCH($E45,Lid!$A:$A,0)),""))</f>
        <v>9161188D</v>
      </c>
      <c r="I45" s="84">
        <f t="shared" si="32"/>
        <v>1300</v>
      </c>
      <c r="J45" s="38" t="str">
        <f t="shared" si="33"/>
        <v>20.2.12</v>
      </c>
      <c r="K45" s="39" t="str">
        <f>IF(I45="","",IFERROR($D$3 &amp; " " &amp;LEFT(INDEX(Lid!$B:$B,MATCH($E45,Lid!$A:$A,0)), 1)&amp;MID(INDEX(Lid!$B:$B,MATCH($E45,Lid!$A:$A,0)),FIND(" ", INDEX(Lid!$B:$B,MATCH($E45,Lid!$A:$A,0))),256),""))</f>
        <v>SjaarschBBQ T van Leeuwen</v>
      </c>
      <c r="L45" s="41">
        <f t="shared" si="34"/>
        <v>9.4599999999999991</v>
      </c>
      <c r="M45" s="41">
        <f t="shared" si="35"/>
        <v>-6.5</v>
      </c>
      <c r="N45" s="41">
        <f t="shared" si="36"/>
        <v>2.9599999999999991</v>
      </c>
      <c r="O45" s="31"/>
      <c r="P45" s="89">
        <v>3</v>
      </c>
      <c r="Q45" s="90">
        <v>6.5</v>
      </c>
      <c r="R45" s="85">
        <v>1</v>
      </c>
      <c r="S45" s="41">
        <f t="shared" si="37"/>
        <v>-9.4599999999999991</v>
      </c>
      <c r="T45" s="70"/>
      <c r="U45" s="68"/>
      <c r="V45" s="71"/>
      <c r="W45" s="41">
        <f t="shared" si="38"/>
        <v>0</v>
      </c>
      <c r="X45" s="70"/>
      <c r="Y45" s="68"/>
      <c r="Z45" s="71"/>
      <c r="AA45" s="41">
        <f t="shared" si="39"/>
        <v>0</v>
      </c>
      <c r="AB45" s="70"/>
      <c r="AC45" s="68"/>
      <c r="AD45" s="71"/>
      <c r="AE45" s="41">
        <f t="shared" si="40"/>
        <v>0</v>
      </c>
      <c r="AF45" s="70"/>
      <c r="AG45" s="68"/>
      <c r="AH45" s="71"/>
      <c r="AI45" s="41">
        <f t="shared" si="41"/>
        <v>0</v>
      </c>
      <c r="AJ45" s="70"/>
      <c r="AK45" s="68"/>
      <c r="AL45" s="71"/>
      <c r="AM45" s="41">
        <f t="shared" si="42"/>
        <v>0</v>
      </c>
      <c r="AN45" s="70"/>
      <c r="AO45" s="68"/>
      <c r="AP45" s="71"/>
      <c r="AQ45" s="41">
        <f t="shared" si="43"/>
        <v>0</v>
      </c>
      <c r="AR45" s="70"/>
      <c r="AS45" s="68"/>
      <c r="AT45" s="71"/>
      <c r="AU45" s="41">
        <f t="shared" si="44"/>
        <v>0</v>
      </c>
      <c r="AV45" s="70"/>
      <c r="AW45" s="68"/>
      <c r="AX45" s="71"/>
      <c r="AY45" s="41">
        <f t="shared" si="45"/>
        <v>0</v>
      </c>
      <c r="AZ45" s="70"/>
      <c r="BA45" s="68"/>
      <c r="BB45" s="71"/>
      <c r="BC45" s="41">
        <f t="shared" si="46"/>
        <v>0</v>
      </c>
      <c r="BD45" s="70"/>
      <c r="BE45" s="68"/>
      <c r="BF45" s="71"/>
      <c r="BG45" s="41">
        <f t="shared" si="47"/>
        <v>0</v>
      </c>
      <c r="BH45" s="70"/>
      <c r="BI45" s="68"/>
      <c r="BJ45" s="71"/>
      <c r="BK45" s="41">
        <f t="shared" si="48"/>
        <v>0</v>
      </c>
      <c r="BL45" s="70"/>
      <c r="BM45" s="68"/>
      <c r="BN45" s="71"/>
      <c r="BO45" s="41">
        <f t="shared" si="49"/>
        <v>0</v>
      </c>
      <c r="BP45" s="70"/>
      <c r="BQ45" s="68"/>
      <c r="BR45" s="71"/>
      <c r="BS45" s="41">
        <f t="shared" si="50"/>
        <v>0</v>
      </c>
    </row>
    <row r="46" spans="1:71" ht="15" customHeight="1" x14ac:dyDescent="0.25">
      <c r="A46" s="30"/>
      <c r="B46" s="31"/>
      <c r="C46" s="31"/>
      <c r="D46" s="37">
        <v>15</v>
      </c>
      <c r="E46" s="83">
        <v>1132</v>
      </c>
      <c r="F46" s="134"/>
      <c r="G46" s="38" t="str">
        <f t="shared" si="31"/>
        <v>25/09/2021</v>
      </c>
      <c r="H46" s="39" t="str">
        <f t="array" ref="H46">IF(I46="","",IFERROR(INDEX(Lid!$F:$F,MATCH($E46,Lid!$A:$A,0)),""))</f>
        <v>9181132D</v>
      </c>
      <c r="I46" s="84">
        <f t="shared" si="32"/>
        <v>1300</v>
      </c>
      <c r="J46" s="38" t="str">
        <f t="shared" si="33"/>
        <v>20.2.12</v>
      </c>
      <c r="K46" s="39" t="str">
        <f>IF(I46="","",IFERROR($D$3 &amp; " " &amp;LEFT(INDEX(Lid!$B:$B,MATCH($E46,Lid!$A:$A,0)), 1)&amp;MID(INDEX(Lid!$B:$B,MATCH($E46,Lid!$A:$A,0)),FIND(" ", INDEX(Lid!$B:$B,MATCH($E46,Lid!$A:$A,0))),256),""))</f>
        <v>SjaarschBBQ J de Ruiter</v>
      </c>
      <c r="L46" s="41">
        <f t="shared" si="34"/>
        <v>9.4599999999999991</v>
      </c>
      <c r="M46" s="41">
        <f t="shared" si="35"/>
        <v>-135.32</v>
      </c>
      <c r="N46" s="41">
        <f t="shared" si="36"/>
        <v>-125.86</v>
      </c>
      <c r="O46" s="31"/>
      <c r="P46" s="89" t="s">
        <v>2476</v>
      </c>
      <c r="Q46" s="90">
        <f>24.16+111.16</f>
        <v>135.32</v>
      </c>
      <c r="R46" s="85">
        <v>1</v>
      </c>
      <c r="S46" s="41">
        <f t="shared" si="37"/>
        <v>-9.4599999999999991</v>
      </c>
      <c r="T46" s="70"/>
      <c r="U46" s="68"/>
      <c r="V46" s="71"/>
      <c r="W46" s="41">
        <f t="shared" si="38"/>
        <v>0</v>
      </c>
      <c r="X46" s="70"/>
      <c r="Y46" s="68"/>
      <c r="Z46" s="71"/>
      <c r="AA46" s="41">
        <f t="shared" si="39"/>
        <v>0</v>
      </c>
      <c r="AB46" s="70"/>
      <c r="AC46" s="68"/>
      <c r="AD46" s="71"/>
      <c r="AE46" s="41">
        <f t="shared" si="40"/>
        <v>0</v>
      </c>
      <c r="AF46" s="70"/>
      <c r="AG46" s="68"/>
      <c r="AH46" s="71"/>
      <c r="AI46" s="41">
        <f t="shared" si="41"/>
        <v>0</v>
      </c>
      <c r="AJ46" s="70"/>
      <c r="AK46" s="68"/>
      <c r="AL46" s="71"/>
      <c r="AM46" s="41">
        <f t="shared" si="42"/>
        <v>0</v>
      </c>
      <c r="AN46" s="70"/>
      <c r="AO46" s="68"/>
      <c r="AP46" s="71"/>
      <c r="AQ46" s="41">
        <f t="shared" si="43"/>
        <v>0</v>
      </c>
      <c r="AR46" s="70"/>
      <c r="AS46" s="68"/>
      <c r="AT46" s="71"/>
      <c r="AU46" s="41">
        <f t="shared" si="44"/>
        <v>0</v>
      </c>
      <c r="AV46" s="70"/>
      <c r="AW46" s="68"/>
      <c r="AX46" s="71"/>
      <c r="AY46" s="41">
        <f t="shared" si="45"/>
        <v>0</v>
      </c>
      <c r="AZ46" s="70"/>
      <c r="BA46" s="68"/>
      <c r="BB46" s="71"/>
      <c r="BC46" s="41">
        <f t="shared" si="46"/>
        <v>0</v>
      </c>
      <c r="BD46" s="70"/>
      <c r="BE46" s="68"/>
      <c r="BF46" s="71"/>
      <c r="BG46" s="41">
        <f t="shared" si="47"/>
        <v>0</v>
      </c>
      <c r="BH46" s="70"/>
      <c r="BI46" s="68"/>
      <c r="BJ46" s="71"/>
      <c r="BK46" s="41">
        <f t="shared" si="48"/>
        <v>0</v>
      </c>
      <c r="BL46" s="70"/>
      <c r="BM46" s="68"/>
      <c r="BN46" s="71"/>
      <c r="BO46" s="41">
        <f t="shared" si="49"/>
        <v>0</v>
      </c>
      <c r="BP46" s="70"/>
      <c r="BQ46" s="68"/>
      <c r="BR46" s="71"/>
      <c r="BS46" s="41">
        <f t="shared" si="50"/>
        <v>0</v>
      </c>
    </row>
    <row r="47" spans="1:71" ht="15.75" customHeight="1" x14ac:dyDescent="0.25">
      <c r="A47" s="30"/>
      <c r="B47" s="33" t="s">
        <v>2477</v>
      </c>
      <c r="C47" s="31"/>
      <c r="D47" s="37">
        <v>16</v>
      </c>
      <c r="E47" s="60"/>
      <c r="F47" s="134"/>
      <c r="G47" s="38" t="str">
        <f t="shared" si="31"/>
        <v/>
      </c>
      <c r="H47" s="39" t="str">
        <f t="array" ref="H47">IF(I47="","",IFERROR(INDEX(Lid!$F:$F,MATCH($E47,Lid!$A:$A,0)),""))</f>
        <v/>
      </c>
      <c r="I47" s="84" t="str">
        <f t="shared" si="32"/>
        <v/>
      </c>
      <c r="J47" s="38" t="str">
        <f t="shared" si="33"/>
        <v/>
      </c>
      <c r="K47" s="39" t="str">
        <f t="array" ref="K47">IF(I47="","",IFERROR($D$3 &amp; " kosten " &amp;INDEX(Lid!$B:$B,MATCH($E47,Lid!$A:$A,0)),""))</f>
        <v/>
      </c>
      <c r="L47" s="41" t="str">
        <f t="shared" si="34"/>
        <v/>
      </c>
      <c r="M47" s="41" t="str">
        <f t="shared" si="35"/>
        <v/>
      </c>
      <c r="N47" s="41" t="str">
        <f t="shared" si="36"/>
        <v/>
      </c>
      <c r="O47" s="31"/>
      <c r="P47" s="67"/>
      <c r="Q47" s="68"/>
      <c r="R47" s="69"/>
      <c r="S47" s="41">
        <f t="shared" si="37"/>
        <v>0</v>
      </c>
      <c r="T47" s="70"/>
      <c r="U47" s="68"/>
      <c r="V47" s="71"/>
      <c r="W47" s="41">
        <f t="shared" si="38"/>
        <v>0</v>
      </c>
      <c r="X47" s="70"/>
      <c r="Y47" s="68"/>
      <c r="Z47" s="71"/>
      <c r="AA47" s="41">
        <f t="shared" si="39"/>
        <v>0</v>
      </c>
      <c r="AB47" s="70"/>
      <c r="AC47" s="68"/>
      <c r="AD47" s="71"/>
      <c r="AE47" s="41">
        <f t="shared" si="40"/>
        <v>0</v>
      </c>
      <c r="AF47" s="70"/>
      <c r="AG47" s="68"/>
      <c r="AH47" s="71"/>
      <c r="AI47" s="41">
        <f t="shared" si="41"/>
        <v>0</v>
      </c>
      <c r="AJ47" s="70"/>
      <c r="AK47" s="68"/>
      <c r="AL47" s="71"/>
      <c r="AM47" s="41">
        <f t="shared" si="42"/>
        <v>0</v>
      </c>
      <c r="AN47" s="70"/>
      <c r="AO47" s="68"/>
      <c r="AP47" s="71"/>
      <c r="AQ47" s="41">
        <f t="shared" si="43"/>
        <v>0</v>
      </c>
      <c r="AR47" s="70"/>
      <c r="AS47" s="68"/>
      <c r="AT47" s="71"/>
      <c r="AU47" s="41">
        <f t="shared" si="44"/>
        <v>0</v>
      </c>
      <c r="AV47" s="70"/>
      <c r="AW47" s="68"/>
      <c r="AX47" s="71"/>
      <c r="AY47" s="41">
        <f t="shared" si="45"/>
        <v>0</v>
      </c>
      <c r="AZ47" s="70"/>
      <c r="BA47" s="68"/>
      <c r="BB47" s="71"/>
      <c r="BC47" s="41">
        <f t="shared" si="46"/>
        <v>0</v>
      </c>
      <c r="BD47" s="70"/>
      <c r="BE47" s="68"/>
      <c r="BF47" s="71"/>
      <c r="BG47" s="41">
        <f t="shared" si="47"/>
        <v>0</v>
      </c>
      <c r="BH47" s="70"/>
      <c r="BI47" s="68"/>
      <c r="BJ47" s="71"/>
      <c r="BK47" s="41">
        <f t="shared" si="48"/>
        <v>0</v>
      </c>
      <c r="BL47" s="70"/>
      <c r="BM47" s="68"/>
      <c r="BN47" s="71"/>
      <c r="BO47" s="41">
        <f t="shared" si="49"/>
        <v>0</v>
      </c>
      <c r="BP47" s="70"/>
      <c r="BQ47" s="68"/>
      <c r="BR47" s="71"/>
      <c r="BS47" s="41">
        <f t="shared" si="50"/>
        <v>0</v>
      </c>
    </row>
    <row r="48" spans="1:71" ht="15.75" customHeight="1" x14ac:dyDescent="0.25">
      <c r="A48" s="81">
        <v>1</v>
      </c>
      <c r="B48" s="91" t="s">
        <v>2478</v>
      </c>
      <c r="C48" s="31"/>
      <c r="D48" s="37">
        <v>17</v>
      </c>
      <c r="E48" s="60"/>
      <c r="F48" s="134"/>
      <c r="G48" s="38" t="str">
        <f t="shared" si="31"/>
        <v/>
      </c>
      <c r="H48" s="39" t="str">
        <f t="array" ref="H48">IF(I48="","",IFERROR(INDEX(Lid!$F:$F,MATCH($E48,Lid!$A:$A,0)),""))</f>
        <v/>
      </c>
      <c r="I48" s="84" t="str">
        <f t="shared" si="32"/>
        <v/>
      </c>
      <c r="J48" s="38" t="str">
        <f t="shared" si="33"/>
        <v/>
      </c>
      <c r="K48" s="39" t="str">
        <f t="array" ref="K48">IF(I48="","",IFERROR($D$3 &amp; " kosten " &amp;INDEX(Lid!$B:$B,MATCH($E48,Lid!$A:$A,0)),""))</f>
        <v/>
      </c>
      <c r="L48" s="41" t="str">
        <f t="shared" si="34"/>
        <v/>
      </c>
      <c r="M48" s="41" t="str">
        <f t="shared" si="35"/>
        <v/>
      </c>
      <c r="N48" s="41" t="str">
        <f t="shared" si="36"/>
        <v/>
      </c>
      <c r="O48" s="31"/>
      <c r="P48" s="67"/>
      <c r="Q48" s="68"/>
      <c r="R48" s="69"/>
      <c r="S48" s="41">
        <f t="shared" si="37"/>
        <v>0</v>
      </c>
      <c r="T48" s="70"/>
      <c r="U48" s="68"/>
      <c r="V48" s="71"/>
      <c r="W48" s="41">
        <f t="shared" si="38"/>
        <v>0</v>
      </c>
      <c r="X48" s="70"/>
      <c r="Y48" s="68"/>
      <c r="Z48" s="71"/>
      <c r="AA48" s="41">
        <f t="shared" si="39"/>
        <v>0</v>
      </c>
      <c r="AB48" s="70"/>
      <c r="AC48" s="68"/>
      <c r="AD48" s="71"/>
      <c r="AE48" s="41">
        <f t="shared" si="40"/>
        <v>0</v>
      </c>
      <c r="AF48" s="70"/>
      <c r="AG48" s="68"/>
      <c r="AH48" s="71"/>
      <c r="AI48" s="41">
        <f t="shared" si="41"/>
        <v>0</v>
      </c>
      <c r="AJ48" s="70"/>
      <c r="AK48" s="68"/>
      <c r="AL48" s="71"/>
      <c r="AM48" s="41">
        <f t="shared" si="42"/>
        <v>0</v>
      </c>
      <c r="AN48" s="70"/>
      <c r="AO48" s="68"/>
      <c r="AP48" s="71"/>
      <c r="AQ48" s="41">
        <f t="shared" si="43"/>
        <v>0</v>
      </c>
      <c r="AR48" s="70"/>
      <c r="AS48" s="68"/>
      <c r="AT48" s="71"/>
      <c r="AU48" s="41">
        <f t="shared" si="44"/>
        <v>0</v>
      </c>
      <c r="AV48" s="70"/>
      <c r="AW48" s="68"/>
      <c r="AX48" s="71"/>
      <c r="AY48" s="41">
        <f t="shared" si="45"/>
        <v>0</v>
      </c>
      <c r="AZ48" s="70"/>
      <c r="BA48" s="68"/>
      <c r="BB48" s="71"/>
      <c r="BC48" s="41">
        <f t="shared" si="46"/>
        <v>0</v>
      </c>
      <c r="BD48" s="70"/>
      <c r="BE48" s="68"/>
      <c r="BF48" s="71"/>
      <c r="BG48" s="41">
        <f t="shared" si="47"/>
        <v>0</v>
      </c>
      <c r="BH48" s="70"/>
      <c r="BI48" s="68"/>
      <c r="BJ48" s="71"/>
      <c r="BK48" s="41">
        <f t="shared" si="48"/>
        <v>0</v>
      </c>
      <c r="BL48" s="70"/>
      <c r="BM48" s="68"/>
      <c r="BN48" s="71"/>
      <c r="BO48" s="41">
        <f t="shared" si="49"/>
        <v>0</v>
      </c>
      <c r="BP48" s="70"/>
      <c r="BQ48" s="68"/>
      <c r="BR48" s="71"/>
      <c r="BS48" s="41">
        <f t="shared" si="50"/>
        <v>0</v>
      </c>
    </row>
    <row r="49" spans="1:71" ht="15.75" customHeight="1" x14ac:dyDescent="0.25">
      <c r="A49" s="86">
        <f t="shared" ref="A49:A65" ca="1" si="52">IFERROR(MATCH("*"&amp;$B$48&amp;"*",INDIRECT("GBK!B" &amp; A48 + 1 &amp;":B99999"),0)+A48,"")</f>
        <v>58</v>
      </c>
      <c r="B49" s="87" t="str">
        <f t="array" aca="1" ref="B49" ca="1">IFERROR(INDEX(GBK!A:A,A49) &amp; " - " &amp; INDEX(GBK!B:B,A49),"")</f>
        <v>4101 - Lasten Weekend Bushuur</v>
      </c>
      <c r="C49" s="31"/>
      <c r="D49" s="37">
        <v>18</v>
      </c>
      <c r="E49" s="60"/>
      <c r="F49" s="134"/>
      <c r="G49" s="38" t="str">
        <f t="shared" si="31"/>
        <v/>
      </c>
      <c r="H49" s="39" t="str">
        <f t="array" ref="H49">IF(I49="","",IFERROR(INDEX(Lid!$F:$F,MATCH($E49,Lid!$A:$A,0)),""))</f>
        <v/>
      </c>
      <c r="I49" s="84" t="str">
        <f t="shared" si="32"/>
        <v/>
      </c>
      <c r="J49" s="38" t="str">
        <f t="shared" si="33"/>
        <v/>
      </c>
      <c r="K49" s="39" t="str">
        <f t="array" ref="K49">IF(I49="","",IFERROR($D$3 &amp; " kosten " &amp;INDEX(Lid!$B:$B,MATCH($E49,Lid!$A:$A,0)),""))</f>
        <v/>
      </c>
      <c r="L49" s="41" t="str">
        <f t="shared" si="34"/>
        <v/>
      </c>
      <c r="M49" s="41" t="str">
        <f t="shared" si="35"/>
        <v/>
      </c>
      <c r="N49" s="41" t="str">
        <f t="shared" si="36"/>
        <v/>
      </c>
      <c r="O49" s="31"/>
      <c r="P49" s="67"/>
      <c r="Q49" s="68"/>
      <c r="R49" s="69"/>
      <c r="S49" s="41">
        <f t="shared" si="37"/>
        <v>0</v>
      </c>
      <c r="T49" s="70"/>
      <c r="U49" s="68"/>
      <c r="V49" s="71"/>
      <c r="W49" s="41">
        <f t="shared" si="38"/>
        <v>0</v>
      </c>
      <c r="X49" s="70"/>
      <c r="Y49" s="68"/>
      <c r="Z49" s="71"/>
      <c r="AA49" s="41">
        <f t="shared" si="39"/>
        <v>0</v>
      </c>
      <c r="AB49" s="70"/>
      <c r="AC49" s="68"/>
      <c r="AD49" s="71"/>
      <c r="AE49" s="41">
        <f t="shared" si="40"/>
        <v>0</v>
      </c>
      <c r="AF49" s="70"/>
      <c r="AG49" s="68"/>
      <c r="AH49" s="71"/>
      <c r="AI49" s="41">
        <f t="shared" si="41"/>
        <v>0</v>
      </c>
      <c r="AJ49" s="70"/>
      <c r="AK49" s="68"/>
      <c r="AL49" s="71"/>
      <c r="AM49" s="41">
        <f t="shared" si="42"/>
        <v>0</v>
      </c>
      <c r="AN49" s="70"/>
      <c r="AO49" s="68"/>
      <c r="AP49" s="71"/>
      <c r="AQ49" s="41">
        <f t="shared" si="43"/>
        <v>0</v>
      </c>
      <c r="AR49" s="70"/>
      <c r="AS49" s="68"/>
      <c r="AT49" s="71"/>
      <c r="AU49" s="41">
        <f t="shared" si="44"/>
        <v>0</v>
      </c>
      <c r="AV49" s="70"/>
      <c r="AW49" s="68"/>
      <c r="AX49" s="71"/>
      <c r="AY49" s="41">
        <f t="shared" si="45"/>
        <v>0</v>
      </c>
      <c r="AZ49" s="70"/>
      <c r="BA49" s="68"/>
      <c r="BB49" s="71"/>
      <c r="BC49" s="41">
        <f t="shared" si="46"/>
        <v>0</v>
      </c>
      <c r="BD49" s="70"/>
      <c r="BE49" s="68"/>
      <c r="BF49" s="71"/>
      <c r="BG49" s="41">
        <f t="shared" si="47"/>
        <v>0</v>
      </c>
      <c r="BH49" s="70"/>
      <c r="BI49" s="68"/>
      <c r="BJ49" s="71"/>
      <c r="BK49" s="41">
        <f t="shared" si="48"/>
        <v>0</v>
      </c>
      <c r="BL49" s="70"/>
      <c r="BM49" s="68"/>
      <c r="BN49" s="71"/>
      <c r="BO49" s="41">
        <f t="shared" si="49"/>
        <v>0</v>
      </c>
      <c r="BP49" s="70"/>
      <c r="BQ49" s="68"/>
      <c r="BR49" s="71"/>
      <c r="BS49" s="41">
        <f t="shared" si="50"/>
        <v>0</v>
      </c>
    </row>
    <row r="50" spans="1:71" ht="15.75" customHeight="1" x14ac:dyDescent="0.25">
      <c r="A50" s="86">
        <f t="shared" ca="1" si="52"/>
        <v>59</v>
      </c>
      <c r="B50" s="87" t="str">
        <f t="array" aca="1" ref="B50" ca="1">IFERROR(INDEX(GBK!A:A,A50) &amp; " - " &amp; INDEX(GBK!B:B,A50),"")</f>
        <v>4102 - Lasten Weekend Diesel</v>
      </c>
      <c r="C50" s="31"/>
      <c r="D50" s="37">
        <v>19</v>
      </c>
      <c r="E50" s="60"/>
      <c r="F50" s="134"/>
      <c r="G50" s="38" t="str">
        <f t="shared" si="31"/>
        <v/>
      </c>
      <c r="H50" s="39" t="str">
        <f t="array" ref="H50">IF(I50="","",IFERROR(INDEX(Lid!$F:$F,MATCH($E50,Lid!$A:$A,0)),""))</f>
        <v/>
      </c>
      <c r="I50" s="84" t="str">
        <f t="shared" si="32"/>
        <v/>
      </c>
      <c r="J50" s="38" t="str">
        <f t="shared" si="33"/>
        <v/>
      </c>
      <c r="K50" s="39" t="str">
        <f t="array" ref="K50">IF(I50="","",IFERROR($D$3 &amp; " kosten " &amp;INDEX(Lid!$B:$B,MATCH($E50,Lid!$A:$A,0)),""))</f>
        <v/>
      </c>
      <c r="L50" s="41" t="str">
        <f t="shared" si="34"/>
        <v/>
      </c>
      <c r="M50" s="41" t="str">
        <f t="shared" si="35"/>
        <v/>
      </c>
      <c r="N50" s="41" t="str">
        <f t="shared" si="36"/>
        <v/>
      </c>
      <c r="O50" s="31"/>
      <c r="P50" s="67"/>
      <c r="Q50" s="68"/>
      <c r="R50" s="69"/>
      <c r="S50" s="41">
        <f t="shared" si="37"/>
        <v>0</v>
      </c>
      <c r="T50" s="70"/>
      <c r="U50" s="68"/>
      <c r="V50" s="71"/>
      <c r="W50" s="41">
        <f t="shared" si="38"/>
        <v>0</v>
      </c>
      <c r="X50" s="70"/>
      <c r="Y50" s="68"/>
      <c r="Z50" s="71"/>
      <c r="AA50" s="41">
        <f t="shared" si="39"/>
        <v>0</v>
      </c>
      <c r="AB50" s="70"/>
      <c r="AC50" s="68"/>
      <c r="AD50" s="71"/>
      <c r="AE50" s="41">
        <f t="shared" si="40"/>
        <v>0</v>
      </c>
      <c r="AF50" s="70"/>
      <c r="AG50" s="68"/>
      <c r="AH50" s="71"/>
      <c r="AI50" s="41">
        <f t="shared" si="41"/>
        <v>0</v>
      </c>
      <c r="AJ50" s="70"/>
      <c r="AK50" s="68"/>
      <c r="AL50" s="71"/>
      <c r="AM50" s="41">
        <f t="shared" si="42"/>
        <v>0</v>
      </c>
      <c r="AN50" s="70"/>
      <c r="AO50" s="68"/>
      <c r="AP50" s="71"/>
      <c r="AQ50" s="41">
        <f t="shared" si="43"/>
        <v>0</v>
      </c>
      <c r="AR50" s="70"/>
      <c r="AS50" s="68"/>
      <c r="AT50" s="71"/>
      <c r="AU50" s="41">
        <f t="shared" si="44"/>
        <v>0</v>
      </c>
      <c r="AV50" s="70"/>
      <c r="AW50" s="68"/>
      <c r="AX50" s="71"/>
      <c r="AY50" s="41">
        <f t="shared" si="45"/>
        <v>0</v>
      </c>
      <c r="AZ50" s="70"/>
      <c r="BA50" s="68"/>
      <c r="BB50" s="71"/>
      <c r="BC50" s="41">
        <f t="shared" si="46"/>
        <v>0</v>
      </c>
      <c r="BD50" s="70"/>
      <c r="BE50" s="68"/>
      <c r="BF50" s="71"/>
      <c r="BG50" s="41">
        <f t="shared" si="47"/>
        <v>0</v>
      </c>
      <c r="BH50" s="70"/>
      <c r="BI50" s="68"/>
      <c r="BJ50" s="71"/>
      <c r="BK50" s="41">
        <f t="shared" si="48"/>
        <v>0</v>
      </c>
      <c r="BL50" s="70"/>
      <c r="BM50" s="68"/>
      <c r="BN50" s="71"/>
      <c r="BO50" s="41">
        <f t="shared" si="49"/>
        <v>0</v>
      </c>
      <c r="BP50" s="70"/>
      <c r="BQ50" s="68"/>
      <c r="BR50" s="71"/>
      <c r="BS50" s="41">
        <f t="shared" si="50"/>
        <v>0</v>
      </c>
    </row>
    <row r="51" spans="1:71" ht="15.75" customHeight="1" x14ac:dyDescent="0.25">
      <c r="A51" s="86">
        <f t="shared" ca="1" si="52"/>
        <v>60</v>
      </c>
      <c r="B51" s="87" t="str">
        <f t="array" aca="1" ref="B51" ca="1">IFERROR(INDEX(GBK!A:A,A51) &amp; " - " &amp; INDEX(GBK!B:B,A51),"")</f>
        <v>4103 - Lasten Weekend Eten</v>
      </c>
      <c r="C51" s="31"/>
      <c r="D51" s="37">
        <v>20</v>
      </c>
      <c r="E51" s="60"/>
      <c r="F51" s="134"/>
      <c r="G51" s="38" t="str">
        <f t="shared" si="31"/>
        <v/>
      </c>
      <c r="H51" s="39" t="str">
        <f t="array" ref="H51">IF(I51="","",IFERROR(INDEX(Lid!$F:$F,MATCH($E51,Lid!$A:$A,0)),""))</f>
        <v/>
      </c>
      <c r="I51" s="84" t="str">
        <f t="shared" si="32"/>
        <v/>
      </c>
      <c r="J51" s="38" t="str">
        <f t="shared" si="33"/>
        <v/>
      </c>
      <c r="K51" s="39" t="str">
        <f t="array" ref="K51">IF(I51="","",IFERROR($D$3 &amp; " kosten " &amp;INDEX(Lid!$B:$B,MATCH($E51,Lid!$A:$A,0)),""))</f>
        <v/>
      </c>
      <c r="L51" s="41" t="str">
        <f t="shared" si="34"/>
        <v/>
      </c>
      <c r="M51" s="41" t="str">
        <f t="shared" si="35"/>
        <v/>
      </c>
      <c r="N51" s="41" t="str">
        <f t="shared" si="36"/>
        <v/>
      </c>
      <c r="O51" s="31"/>
      <c r="P51" s="67"/>
      <c r="Q51" s="68"/>
      <c r="R51" s="69"/>
      <c r="S51" s="41">
        <f t="shared" si="37"/>
        <v>0</v>
      </c>
      <c r="T51" s="70"/>
      <c r="U51" s="68"/>
      <c r="V51" s="71"/>
      <c r="W51" s="41">
        <f t="shared" si="38"/>
        <v>0</v>
      </c>
      <c r="X51" s="70"/>
      <c r="Y51" s="68"/>
      <c r="Z51" s="71"/>
      <c r="AA51" s="41">
        <f t="shared" si="39"/>
        <v>0</v>
      </c>
      <c r="AB51" s="70"/>
      <c r="AC51" s="68"/>
      <c r="AD51" s="71"/>
      <c r="AE51" s="41">
        <f t="shared" si="40"/>
        <v>0</v>
      </c>
      <c r="AF51" s="70"/>
      <c r="AG51" s="68"/>
      <c r="AH51" s="71"/>
      <c r="AI51" s="41">
        <f t="shared" si="41"/>
        <v>0</v>
      </c>
      <c r="AJ51" s="70"/>
      <c r="AK51" s="68"/>
      <c r="AL51" s="71"/>
      <c r="AM51" s="41">
        <f t="shared" si="42"/>
        <v>0</v>
      </c>
      <c r="AN51" s="70"/>
      <c r="AO51" s="68"/>
      <c r="AP51" s="71"/>
      <c r="AQ51" s="41">
        <f t="shared" si="43"/>
        <v>0</v>
      </c>
      <c r="AR51" s="70"/>
      <c r="AS51" s="68"/>
      <c r="AT51" s="71"/>
      <c r="AU51" s="41">
        <f t="shared" si="44"/>
        <v>0</v>
      </c>
      <c r="AV51" s="70"/>
      <c r="AW51" s="68"/>
      <c r="AX51" s="71"/>
      <c r="AY51" s="41">
        <f t="shared" si="45"/>
        <v>0</v>
      </c>
      <c r="AZ51" s="70"/>
      <c r="BA51" s="68"/>
      <c r="BB51" s="71"/>
      <c r="BC51" s="41">
        <f t="shared" si="46"/>
        <v>0</v>
      </c>
      <c r="BD51" s="70"/>
      <c r="BE51" s="68"/>
      <c r="BF51" s="71"/>
      <c r="BG51" s="41">
        <f t="shared" si="47"/>
        <v>0</v>
      </c>
      <c r="BH51" s="70"/>
      <c r="BI51" s="68"/>
      <c r="BJ51" s="71"/>
      <c r="BK51" s="41">
        <f t="shared" si="48"/>
        <v>0</v>
      </c>
      <c r="BL51" s="70"/>
      <c r="BM51" s="68"/>
      <c r="BN51" s="71"/>
      <c r="BO51" s="41">
        <f t="shared" si="49"/>
        <v>0</v>
      </c>
      <c r="BP51" s="70"/>
      <c r="BQ51" s="68"/>
      <c r="BR51" s="71"/>
      <c r="BS51" s="41">
        <f t="shared" si="50"/>
        <v>0</v>
      </c>
    </row>
    <row r="52" spans="1:71" ht="15.75" customHeight="1" x14ac:dyDescent="0.25">
      <c r="A52" s="86">
        <f t="shared" ca="1" si="52"/>
        <v>61</v>
      </c>
      <c r="B52" s="87" t="str">
        <f t="array" aca="1" ref="B52" ca="1">IFERROR(INDEX(GBK!A:A,A52) &amp; " - " &amp; INDEX(GBK!B:B,A52),"")</f>
        <v>4104 - Lasten Weekend Camping</v>
      </c>
      <c r="C52" s="31"/>
      <c r="D52" s="37">
        <v>21</v>
      </c>
      <c r="E52" s="60"/>
      <c r="F52" s="134"/>
      <c r="G52" s="38" t="str">
        <f t="shared" si="31"/>
        <v/>
      </c>
      <c r="H52" s="39" t="str">
        <f t="array" ref="H52">IF(I52="","",IFERROR(INDEX(Lid!$F:$F,MATCH($E52,Lid!$A:$A,0)),""))</f>
        <v/>
      </c>
      <c r="I52" s="84" t="str">
        <f t="shared" si="32"/>
        <v/>
      </c>
      <c r="J52" s="38" t="str">
        <f t="shared" si="33"/>
        <v/>
      </c>
      <c r="K52" s="39" t="str">
        <f t="array" ref="K52">IF(I52="","",IFERROR($D$3 &amp; " kosten " &amp;INDEX(Lid!$B:$B,MATCH($E52,Lid!$A:$A,0)),""))</f>
        <v/>
      </c>
      <c r="L52" s="41" t="str">
        <f t="shared" si="34"/>
        <v/>
      </c>
      <c r="M52" s="41" t="str">
        <f t="shared" si="35"/>
        <v/>
      </c>
      <c r="N52" s="41" t="str">
        <f t="shared" si="36"/>
        <v/>
      </c>
      <c r="O52" s="31"/>
      <c r="P52" s="67"/>
      <c r="Q52" s="68"/>
      <c r="R52" s="69"/>
      <c r="S52" s="41">
        <f t="shared" si="37"/>
        <v>0</v>
      </c>
      <c r="T52" s="70"/>
      <c r="U52" s="68"/>
      <c r="V52" s="71"/>
      <c r="W52" s="41">
        <f t="shared" si="38"/>
        <v>0</v>
      </c>
      <c r="X52" s="70"/>
      <c r="Y52" s="68"/>
      <c r="Z52" s="71"/>
      <c r="AA52" s="41">
        <f t="shared" si="39"/>
        <v>0</v>
      </c>
      <c r="AB52" s="70"/>
      <c r="AC52" s="68"/>
      <c r="AD52" s="71"/>
      <c r="AE52" s="41">
        <f t="shared" si="40"/>
        <v>0</v>
      </c>
      <c r="AF52" s="70"/>
      <c r="AG52" s="68"/>
      <c r="AH52" s="71"/>
      <c r="AI52" s="41">
        <f t="shared" si="41"/>
        <v>0</v>
      </c>
      <c r="AJ52" s="70"/>
      <c r="AK52" s="68"/>
      <c r="AL52" s="71"/>
      <c r="AM52" s="41">
        <f t="shared" si="42"/>
        <v>0</v>
      </c>
      <c r="AN52" s="70"/>
      <c r="AO52" s="68"/>
      <c r="AP52" s="71"/>
      <c r="AQ52" s="41">
        <f t="shared" si="43"/>
        <v>0</v>
      </c>
      <c r="AR52" s="70"/>
      <c r="AS52" s="68"/>
      <c r="AT52" s="71"/>
      <c r="AU52" s="41">
        <f t="shared" si="44"/>
        <v>0</v>
      </c>
      <c r="AV52" s="70"/>
      <c r="AW52" s="68"/>
      <c r="AX52" s="71"/>
      <c r="AY52" s="41">
        <f t="shared" si="45"/>
        <v>0</v>
      </c>
      <c r="AZ52" s="70"/>
      <c r="BA52" s="68"/>
      <c r="BB52" s="71"/>
      <c r="BC52" s="41">
        <f t="shared" si="46"/>
        <v>0</v>
      </c>
      <c r="BD52" s="70"/>
      <c r="BE52" s="68"/>
      <c r="BF52" s="71"/>
      <c r="BG52" s="41">
        <f t="shared" si="47"/>
        <v>0</v>
      </c>
      <c r="BH52" s="70"/>
      <c r="BI52" s="68"/>
      <c r="BJ52" s="71"/>
      <c r="BK52" s="41">
        <f t="shared" si="48"/>
        <v>0</v>
      </c>
      <c r="BL52" s="70"/>
      <c r="BM52" s="68"/>
      <c r="BN52" s="71"/>
      <c r="BO52" s="41">
        <f t="shared" si="49"/>
        <v>0</v>
      </c>
      <c r="BP52" s="70"/>
      <c r="BQ52" s="68"/>
      <c r="BR52" s="71"/>
      <c r="BS52" s="41">
        <f t="shared" si="50"/>
        <v>0</v>
      </c>
    </row>
    <row r="53" spans="1:71" ht="15.75" customHeight="1" x14ac:dyDescent="0.25">
      <c r="A53" s="86">
        <f t="shared" ca="1" si="52"/>
        <v>63</v>
      </c>
      <c r="B53" s="87" t="str">
        <f t="array" aca="1" ref="B53" ca="1">IFERROR(INDEX(GBK!A:A,A53) &amp; " - " &amp; INDEX(GBK!B:B,A53),"")</f>
        <v>4199 - Lasten Weekend Overige</v>
      </c>
      <c r="C53" s="31"/>
      <c r="D53" s="37">
        <v>22</v>
      </c>
      <c r="E53" s="60"/>
      <c r="F53" s="134"/>
      <c r="G53" s="38" t="str">
        <f t="shared" si="31"/>
        <v/>
      </c>
      <c r="H53" s="39" t="str">
        <f t="array" ref="H53">IF(I53="","",IFERROR(INDEX(Lid!$F:$F,MATCH($E53,Lid!$A:$A,0)),""))</f>
        <v/>
      </c>
      <c r="I53" s="84" t="str">
        <f t="shared" si="32"/>
        <v/>
      </c>
      <c r="J53" s="38" t="str">
        <f t="shared" si="33"/>
        <v/>
      </c>
      <c r="K53" s="39" t="str">
        <f t="array" ref="K53">IF(I53="","",IFERROR($D$3 &amp; " kosten " &amp;INDEX(Lid!$B:$B,MATCH($E53,Lid!$A:$A,0)),""))</f>
        <v/>
      </c>
      <c r="L53" s="41" t="str">
        <f t="shared" si="34"/>
        <v/>
      </c>
      <c r="M53" s="41" t="str">
        <f t="shared" si="35"/>
        <v/>
      </c>
      <c r="N53" s="41" t="str">
        <f t="shared" si="36"/>
        <v/>
      </c>
      <c r="O53" s="31"/>
      <c r="P53" s="67"/>
      <c r="Q53" s="68"/>
      <c r="R53" s="69"/>
      <c r="S53" s="41">
        <f t="shared" si="37"/>
        <v>0</v>
      </c>
      <c r="T53" s="70"/>
      <c r="U53" s="68"/>
      <c r="V53" s="71"/>
      <c r="W53" s="41">
        <f t="shared" si="38"/>
        <v>0</v>
      </c>
      <c r="X53" s="70"/>
      <c r="Y53" s="68"/>
      <c r="Z53" s="71"/>
      <c r="AA53" s="41">
        <f t="shared" si="39"/>
        <v>0</v>
      </c>
      <c r="AB53" s="70"/>
      <c r="AC53" s="68"/>
      <c r="AD53" s="71"/>
      <c r="AE53" s="41">
        <f t="shared" si="40"/>
        <v>0</v>
      </c>
      <c r="AF53" s="70"/>
      <c r="AG53" s="68"/>
      <c r="AH53" s="71"/>
      <c r="AI53" s="41">
        <f t="shared" si="41"/>
        <v>0</v>
      </c>
      <c r="AJ53" s="70"/>
      <c r="AK53" s="68"/>
      <c r="AL53" s="71"/>
      <c r="AM53" s="41">
        <f t="shared" si="42"/>
        <v>0</v>
      </c>
      <c r="AN53" s="70"/>
      <c r="AO53" s="68"/>
      <c r="AP53" s="71"/>
      <c r="AQ53" s="41">
        <f t="shared" si="43"/>
        <v>0</v>
      </c>
      <c r="AR53" s="70"/>
      <c r="AS53" s="68"/>
      <c r="AT53" s="71"/>
      <c r="AU53" s="41">
        <f t="shared" si="44"/>
        <v>0</v>
      </c>
      <c r="AV53" s="70"/>
      <c r="AW53" s="68"/>
      <c r="AX53" s="71"/>
      <c r="AY53" s="41">
        <f t="shared" si="45"/>
        <v>0</v>
      </c>
      <c r="AZ53" s="70"/>
      <c r="BA53" s="68"/>
      <c r="BB53" s="71"/>
      <c r="BC53" s="41">
        <f t="shared" si="46"/>
        <v>0</v>
      </c>
      <c r="BD53" s="70"/>
      <c r="BE53" s="68"/>
      <c r="BF53" s="71"/>
      <c r="BG53" s="41">
        <f t="shared" si="47"/>
        <v>0</v>
      </c>
      <c r="BH53" s="70"/>
      <c r="BI53" s="68"/>
      <c r="BJ53" s="71"/>
      <c r="BK53" s="41">
        <f t="shared" si="48"/>
        <v>0</v>
      </c>
      <c r="BL53" s="70"/>
      <c r="BM53" s="68"/>
      <c r="BN53" s="71"/>
      <c r="BO53" s="41">
        <f t="shared" si="49"/>
        <v>0</v>
      </c>
      <c r="BP53" s="70"/>
      <c r="BQ53" s="68"/>
      <c r="BR53" s="71"/>
      <c r="BS53" s="41">
        <f t="shared" si="50"/>
        <v>0</v>
      </c>
    </row>
    <row r="54" spans="1:71" ht="15.75" customHeight="1" x14ac:dyDescent="0.25">
      <c r="A54" s="86">
        <f t="shared" ca="1" si="52"/>
        <v>81</v>
      </c>
      <c r="B54" s="87" t="str">
        <f t="array" aca="1" ref="B54" ca="1">IFERROR(INDEX(GBK!A:A,A54) &amp; " - " &amp; INDEX(GBK!B:B,A54),"")</f>
        <v>5065 - Weekend Klimsubsidie Yeti</v>
      </c>
      <c r="C54" s="31"/>
      <c r="D54" s="37">
        <v>23</v>
      </c>
      <c r="E54" s="60"/>
      <c r="F54" s="134"/>
      <c r="G54" s="38" t="str">
        <f t="shared" si="31"/>
        <v/>
      </c>
      <c r="H54" s="39" t="str">
        <f t="array" ref="H54">IF(I54="","",IFERROR(INDEX(Lid!$F:$F,MATCH($E54,Lid!$A:$A,0)),""))</f>
        <v/>
      </c>
      <c r="I54" s="84" t="str">
        <f t="shared" si="32"/>
        <v/>
      </c>
      <c r="J54" s="38" t="str">
        <f t="shared" si="33"/>
        <v/>
      </c>
      <c r="K54" s="39" t="str">
        <f t="array" ref="K54">IF(I54="","",IFERROR($D$3 &amp; " kosten " &amp;INDEX(Lid!$B:$B,MATCH($E54,Lid!$A:$A,0)),""))</f>
        <v/>
      </c>
      <c r="L54" s="41" t="str">
        <f t="shared" si="34"/>
        <v/>
      </c>
      <c r="M54" s="41" t="str">
        <f t="shared" si="35"/>
        <v/>
      </c>
      <c r="N54" s="41" t="str">
        <f t="shared" si="36"/>
        <v/>
      </c>
      <c r="O54" s="31"/>
      <c r="P54" s="67"/>
      <c r="Q54" s="68"/>
      <c r="R54" s="69"/>
      <c r="S54" s="41">
        <f t="shared" si="37"/>
        <v>0</v>
      </c>
      <c r="T54" s="70"/>
      <c r="U54" s="68"/>
      <c r="V54" s="71"/>
      <c r="W54" s="41">
        <f t="shared" si="38"/>
        <v>0</v>
      </c>
      <c r="X54" s="70"/>
      <c r="Y54" s="68"/>
      <c r="Z54" s="71"/>
      <c r="AA54" s="41">
        <f t="shared" si="39"/>
        <v>0</v>
      </c>
      <c r="AB54" s="70"/>
      <c r="AC54" s="68"/>
      <c r="AD54" s="71"/>
      <c r="AE54" s="41">
        <f t="shared" si="40"/>
        <v>0</v>
      </c>
      <c r="AF54" s="70"/>
      <c r="AG54" s="68"/>
      <c r="AH54" s="71"/>
      <c r="AI54" s="41">
        <f t="shared" si="41"/>
        <v>0</v>
      </c>
      <c r="AJ54" s="70"/>
      <c r="AK54" s="68"/>
      <c r="AL54" s="71"/>
      <c r="AM54" s="41">
        <f t="shared" si="42"/>
        <v>0</v>
      </c>
      <c r="AN54" s="70"/>
      <c r="AO54" s="68"/>
      <c r="AP54" s="71"/>
      <c r="AQ54" s="41">
        <f t="shared" si="43"/>
        <v>0</v>
      </c>
      <c r="AR54" s="70"/>
      <c r="AS54" s="68"/>
      <c r="AT54" s="71"/>
      <c r="AU54" s="41">
        <f t="shared" si="44"/>
        <v>0</v>
      </c>
      <c r="AV54" s="70"/>
      <c r="AW54" s="68"/>
      <c r="AX54" s="71"/>
      <c r="AY54" s="41">
        <f t="shared" si="45"/>
        <v>0</v>
      </c>
      <c r="AZ54" s="70"/>
      <c r="BA54" s="68"/>
      <c r="BB54" s="71"/>
      <c r="BC54" s="41">
        <f t="shared" si="46"/>
        <v>0</v>
      </c>
      <c r="BD54" s="70"/>
      <c r="BE54" s="68"/>
      <c r="BF54" s="71"/>
      <c r="BG54" s="41">
        <f t="shared" si="47"/>
        <v>0</v>
      </c>
      <c r="BH54" s="70"/>
      <c r="BI54" s="68"/>
      <c r="BJ54" s="71"/>
      <c r="BK54" s="41">
        <f t="shared" si="48"/>
        <v>0</v>
      </c>
      <c r="BL54" s="70"/>
      <c r="BM54" s="68"/>
      <c r="BN54" s="71"/>
      <c r="BO54" s="41">
        <f t="shared" si="49"/>
        <v>0</v>
      </c>
      <c r="BP54" s="70"/>
      <c r="BQ54" s="68"/>
      <c r="BR54" s="71"/>
      <c r="BS54" s="41">
        <f t="shared" si="50"/>
        <v>0</v>
      </c>
    </row>
    <row r="55" spans="1:71" ht="15.75" customHeight="1" x14ac:dyDescent="0.25">
      <c r="A55" s="86">
        <f t="shared" ca="1" si="52"/>
        <v>82</v>
      </c>
      <c r="B55" s="87" t="str">
        <f t="array" aca="1" ref="B55" ca="1">IFERROR(INDEX(GBK!A:A,A55) &amp; " - " &amp; INDEX(GBK!B:B,A55),"")</f>
        <v>5067 - Weekend Winst door Afronding</v>
      </c>
      <c r="C55" s="31"/>
      <c r="D55" s="37">
        <v>24</v>
      </c>
      <c r="E55" s="60"/>
      <c r="F55" s="134"/>
      <c r="G55" s="38" t="str">
        <f t="shared" si="31"/>
        <v/>
      </c>
      <c r="H55" s="39" t="str">
        <f t="array" ref="H55">IF(I55="","",IFERROR(INDEX(Lid!$F:$F,MATCH($E55,Lid!$A:$A,0)),""))</f>
        <v/>
      </c>
      <c r="I55" s="84" t="str">
        <f t="shared" si="32"/>
        <v/>
      </c>
      <c r="J55" s="38" t="str">
        <f t="shared" si="33"/>
        <v/>
      </c>
      <c r="K55" s="39" t="str">
        <f t="array" ref="K55">IF(I55="","",IFERROR($D$3 &amp; " kosten " &amp;INDEX(Lid!$B:$B,MATCH($E55,Lid!$A:$A,0)),""))</f>
        <v/>
      </c>
      <c r="L55" s="41" t="str">
        <f t="shared" si="34"/>
        <v/>
      </c>
      <c r="M55" s="41" t="str">
        <f t="shared" si="35"/>
        <v/>
      </c>
      <c r="N55" s="41" t="str">
        <f t="shared" si="36"/>
        <v/>
      </c>
      <c r="O55" s="31"/>
      <c r="P55" s="67"/>
      <c r="Q55" s="68"/>
      <c r="R55" s="69"/>
      <c r="S55" s="41">
        <f t="shared" si="37"/>
        <v>0</v>
      </c>
      <c r="T55" s="70"/>
      <c r="U55" s="68"/>
      <c r="V55" s="71"/>
      <c r="W55" s="41">
        <f t="shared" si="38"/>
        <v>0</v>
      </c>
      <c r="X55" s="70"/>
      <c r="Y55" s="68"/>
      <c r="Z55" s="71"/>
      <c r="AA55" s="41">
        <f t="shared" si="39"/>
        <v>0</v>
      </c>
      <c r="AB55" s="70"/>
      <c r="AC55" s="68"/>
      <c r="AD55" s="71"/>
      <c r="AE55" s="41">
        <f t="shared" si="40"/>
        <v>0</v>
      </c>
      <c r="AF55" s="70"/>
      <c r="AG55" s="68"/>
      <c r="AH55" s="71"/>
      <c r="AI55" s="41">
        <f t="shared" si="41"/>
        <v>0</v>
      </c>
      <c r="AJ55" s="70"/>
      <c r="AK55" s="68"/>
      <c r="AL55" s="71"/>
      <c r="AM55" s="41">
        <f t="shared" si="42"/>
        <v>0</v>
      </c>
      <c r="AN55" s="70"/>
      <c r="AO55" s="68"/>
      <c r="AP55" s="71"/>
      <c r="AQ55" s="41">
        <f t="shared" si="43"/>
        <v>0</v>
      </c>
      <c r="AR55" s="70"/>
      <c r="AS55" s="68"/>
      <c r="AT55" s="71"/>
      <c r="AU55" s="41">
        <f t="shared" si="44"/>
        <v>0</v>
      </c>
      <c r="AV55" s="70"/>
      <c r="AW55" s="68"/>
      <c r="AX55" s="71"/>
      <c r="AY55" s="41">
        <f t="shared" si="45"/>
        <v>0</v>
      </c>
      <c r="AZ55" s="70"/>
      <c r="BA55" s="68"/>
      <c r="BB55" s="71"/>
      <c r="BC55" s="41">
        <f t="shared" si="46"/>
        <v>0</v>
      </c>
      <c r="BD55" s="70"/>
      <c r="BE55" s="68"/>
      <c r="BF55" s="71"/>
      <c r="BG55" s="41">
        <f t="shared" si="47"/>
        <v>0</v>
      </c>
      <c r="BH55" s="70"/>
      <c r="BI55" s="68"/>
      <c r="BJ55" s="71"/>
      <c r="BK55" s="41">
        <f t="shared" si="48"/>
        <v>0</v>
      </c>
      <c r="BL55" s="70"/>
      <c r="BM55" s="68"/>
      <c r="BN55" s="71"/>
      <c r="BO55" s="41">
        <f t="shared" si="49"/>
        <v>0</v>
      </c>
      <c r="BP55" s="70"/>
      <c r="BQ55" s="68"/>
      <c r="BR55" s="71"/>
      <c r="BS55" s="41">
        <f t="shared" si="50"/>
        <v>0</v>
      </c>
    </row>
    <row r="56" spans="1:71" ht="15.75" customHeight="1" x14ac:dyDescent="0.25">
      <c r="A56" s="86">
        <f t="shared" ca="1" si="52"/>
        <v>101</v>
      </c>
      <c r="B56" s="87" t="str">
        <f t="array" aca="1" ref="B56" ca="1">IFERROR(INDEX(GBK!A:A,A56) &amp; " - " &amp; INDEX(GBK!B:B,A56),"")</f>
        <v>8001 - Baten Weekenden</v>
      </c>
      <c r="C56" s="31"/>
      <c r="D56" s="37">
        <v>25</v>
      </c>
      <c r="E56" s="60"/>
      <c r="F56" s="134"/>
      <c r="G56" s="38" t="str">
        <f t="shared" si="31"/>
        <v/>
      </c>
      <c r="H56" s="39" t="str">
        <f t="array" ref="H56">IF(I56="","",IFERROR(INDEX(Lid!$F:$F,MATCH($E56,Lid!$A:$A,0)),""))</f>
        <v/>
      </c>
      <c r="I56" s="84" t="str">
        <f t="shared" si="32"/>
        <v/>
      </c>
      <c r="J56" s="38" t="str">
        <f t="shared" si="33"/>
        <v/>
      </c>
      <c r="K56" s="39" t="str">
        <f t="array" ref="K56">IF(I56="","",IFERROR($D$3 &amp; " kosten " &amp;INDEX(Lid!$B:$B,MATCH($E56,Lid!$A:$A,0)),""))</f>
        <v/>
      </c>
      <c r="L56" s="41" t="str">
        <f t="shared" si="34"/>
        <v/>
      </c>
      <c r="M56" s="41" t="str">
        <f t="shared" si="35"/>
        <v/>
      </c>
      <c r="N56" s="41" t="str">
        <f t="shared" si="36"/>
        <v/>
      </c>
      <c r="O56" s="31"/>
      <c r="P56" s="67"/>
      <c r="Q56" s="68"/>
      <c r="R56" s="69"/>
      <c r="S56" s="41">
        <f t="shared" si="37"/>
        <v>0</v>
      </c>
      <c r="T56" s="70"/>
      <c r="U56" s="68"/>
      <c r="V56" s="71"/>
      <c r="W56" s="41">
        <f t="shared" si="38"/>
        <v>0</v>
      </c>
      <c r="X56" s="70"/>
      <c r="Y56" s="68"/>
      <c r="Z56" s="71"/>
      <c r="AA56" s="41">
        <f t="shared" si="39"/>
        <v>0</v>
      </c>
      <c r="AB56" s="70"/>
      <c r="AC56" s="68"/>
      <c r="AD56" s="71"/>
      <c r="AE56" s="41">
        <f t="shared" si="40"/>
        <v>0</v>
      </c>
      <c r="AF56" s="70"/>
      <c r="AG56" s="68"/>
      <c r="AH56" s="71"/>
      <c r="AI56" s="41">
        <f t="shared" si="41"/>
        <v>0</v>
      </c>
      <c r="AJ56" s="70"/>
      <c r="AK56" s="68"/>
      <c r="AL56" s="71"/>
      <c r="AM56" s="41">
        <f t="shared" si="42"/>
        <v>0</v>
      </c>
      <c r="AN56" s="70"/>
      <c r="AO56" s="68"/>
      <c r="AP56" s="71"/>
      <c r="AQ56" s="41">
        <f t="shared" si="43"/>
        <v>0</v>
      </c>
      <c r="AR56" s="70"/>
      <c r="AS56" s="68"/>
      <c r="AT56" s="71"/>
      <c r="AU56" s="41">
        <f t="shared" si="44"/>
        <v>0</v>
      </c>
      <c r="AV56" s="70"/>
      <c r="AW56" s="68"/>
      <c r="AX56" s="71"/>
      <c r="AY56" s="41">
        <f t="shared" si="45"/>
        <v>0</v>
      </c>
      <c r="AZ56" s="70"/>
      <c r="BA56" s="68"/>
      <c r="BB56" s="71"/>
      <c r="BC56" s="41">
        <f t="shared" si="46"/>
        <v>0</v>
      </c>
      <c r="BD56" s="70"/>
      <c r="BE56" s="68"/>
      <c r="BF56" s="71"/>
      <c r="BG56" s="41">
        <f t="shared" si="47"/>
        <v>0</v>
      </c>
      <c r="BH56" s="70"/>
      <c r="BI56" s="68"/>
      <c r="BJ56" s="71"/>
      <c r="BK56" s="41">
        <f t="shared" si="48"/>
        <v>0</v>
      </c>
      <c r="BL56" s="70"/>
      <c r="BM56" s="68"/>
      <c r="BN56" s="71"/>
      <c r="BO56" s="41">
        <f t="shared" si="49"/>
        <v>0</v>
      </c>
      <c r="BP56" s="70"/>
      <c r="BQ56" s="68"/>
      <c r="BR56" s="71"/>
      <c r="BS56" s="41">
        <f t="shared" si="50"/>
        <v>0</v>
      </c>
    </row>
    <row r="57" spans="1:71" ht="15.75" customHeight="1" x14ac:dyDescent="0.25">
      <c r="A57" s="86" t="str">
        <f t="shared" ca="1" si="52"/>
        <v/>
      </c>
      <c r="B57" s="87" t="str">
        <f t="array" aca="1" ref="B57" ca="1">IFERROR(INDEX(GBK!A:A,A57) &amp; " - " &amp; INDEX(GBK!B:B,A57),"")</f>
        <v/>
      </c>
      <c r="C57" s="31"/>
      <c r="D57" s="37">
        <v>26</v>
      </c>
      <c r="E57" s="60"/>
      <c r="F57" s="134"/>
      <c r="G57" s="38" t="str">
        <f t="shared" si="31"/>
        <v/>
      </c>
      <c r="H57" s="39" t="str">
        <f t="array" ref="H57">IF(I57="","",IFERROR(INDEX(Lid!$F:$F,MATCH($E57,Lid!$A:$A,0)),""))</f>
        <v/>
      </c>
      <c r="I57" s="84" t="str">
        <f t="shared" si="32"/>
        <v/>
      </c>
      <c r="J57" s="38" t="str">
        <f t="shared" si="33"/>
        <v/>
      </c>
      <c r="K57" s="39" t="str">
        <f t="array" ref="K57">IF(I57="","",IFERROR($D$3 &amp; " kosten " &amp;INDEX(Lid!$B:$B,MATCH($E57,Lid!$A:$A,0)),""))</f>
        <v/>
      </c>
      <c r="L57" s="41" t="str">
        <f t="shared" si="34"/>
        <v/>
      </c>
      <c r="M57" s="41" t="str">
        <f t="shared" si="35"/>
        <v/>
      </c>
      <c r="N57" s="41" t="str">
        <f t="shared" si="36"/>
        <v/>
      </c>
      <c r="O57" s="31"/>
      <c r="P57" s="67"/>
      <c r="Q57" s="68"/>
      <c r="R57" s="69"/>
      <c r="S57" s="41">
        <f t="shared" si="37"/>
        <v>0</v>
      </c>
      <c r="T57" s="70"/>
      <c r="U57" s="68"/>
      <c r="V57" s="71"/>
      <c r="W57" s="41">
        <f t="shared" si="38"/>
        <v>0</v>
      </c>
      <c r="X57" s="70"/>
      <c r="Y57" s="68"/>
      <c r="Z57" s="71"/>
      <c r="AA57" s="41">
        <f t="shared" si="39"/>
        <v>0</v>
      </c>
      <c r="AB57" s="70"/>
      <c r="AC57" s="68"/>
      <c r="AD57" s="71"/>
      <c r="AE57" s="41">
        <f t="shared" si="40"/>
        <v>0</v>
      </c>
      <c r="AF57" s="70"/>
      <c r="AG57" s="68"/>
      <c r="AH57" s="71"/>
      <c r="AI57" s="41">
        <f t="shared" si="41"/>
        <v>0</v>
      </c>
      <c r="AJ57" s="70"/>
      <c r="AK57" s="68"/>
      <c r="AL57" s="71"/>
      <c r="AM57" s="41">
        <f t="shared" si="42"/>
        <v>0</v>
      </c>
      <c r="AN57" s="70"/>
      <c r="AO57" s="68"/>
      <c r="AP57" s="71"/>
      <c r="AQ57" s="41">
        <f t="shared" si="43"/>
        <v>0</v>
      </c>
      <c r="AR57" s="70"/>
      <c r="AS57" s="68"/>
      <c r="AT57" s="71"/>
      <c r="AU57" s="41">
        <f t="shared" si="44"/>
        <v>0</v>
      </c>
      <c r="AV57" s="70"/>
      <c r="AW57" s="68"/>
      <c r="AX57" s="71"/>
      <c r="AY57" s="41">
        <f t="shared" si="45"/>
        <v>0</v>
      </c>
      <c r="AZ57" s="70"/>
      <c r="BA57" s="68"/>
      <c r="BB57" s="71"/>
      <c r="BC57" s="41">
        <f t="shared" si="46"/>
        <v>0</v>
      </c>
      <c r="BD57" s="70"/>
      <c r="BE57" s="68"/>
      <c r="BF57" s="71"/>
      <c r="BG57" s="41">
        <f t="shared" si="47"/>
        <v>0</v>
      </c>
      <c r="BH57" s="70"/>
      <c r="BI57" s="68"/>
      <c r="BJ57" s="71"/>
      <c r="BK57" s="41">
        <f t="shared" si="48"/>
        <v>0</v>
      </c>
      <c r="BL57" s="70"/>
      <c r="BM57" s="68"/>
      <c r="BN57" s="71"/>
      <c r="BO57" s="41">
        <f t="shared" si="49"/>
        <v>0</v>
      </c>
      <c r="BP57" s="70"/>
      <c r="BQ57" s="68"/>
      <c r="BR57" s="71"/>
      <c r="BS57" s="41">
        <f t="shared" si="50"/>
        <v>0</v>
      </c>
    </row>
    <row r="58" spans="1:71" ht="15.75" customHeight="1" x14ac:dyDescent="0.25">
      <c r="A58" s="86" t="str">
        <f t="shared" ca="1" si="52"/>
        <v/>
      </c>
      <c r="B58" s="87" t="str">
        <f t="array" aca="1" ref="B58" ca="1">IFERROR(INDEX(GBK!A:A,A58) &amp; " - " &amp; INDEX(GBK!B:B,A58),"")</f>
        <v/>
      </c>
      <c r="C58" s="31"/>
      <c r="D58" s="37">
        <v>27</v>
      </c>
      <c r="E58" s="60"/>
      <c r="F58" s="134"/>
      <c r="G58" s="38" t="str">
        <f t="shared" si="31"/>
        <v/>
      </c>
      <c r="H58" s="39" t="str">
        <f t="array" ref="H58">IF(I58="","",IFERROR(INDEX(Lid!$F:$F,MATCH($E58,Lid!$A:$A,0)),""))</f>
        <v/>
      </c>
      <c r="I58" s="84" t="str">
        <f t="shared" si="32"/>
        <v/>
      </c>
      <c r="J58" s="38" t="str">
        <f t="shared" si="33"/>
        <v/>
      </c>
      <c r="K58" s="39" t="str">
        <f t="array" ref="K58">IF(I58="","",IFERROR($D$3 &amp; " kosten " &amp;INDEX(Lid!$B:$B,MATCH($E58,Lid!$A:$A,0)),""))</f>
        <v/>
      </c>
      <c r="L58" s="41" t="str">
        <f t="shared" si="34"/>
        <v/>
      </c>
      <c r="M58" s="41" t="str">
        <f t="shared" si="35"/>
        <v/>
      </c>
      <c r="N58" s="41" t="str">
        <f t="shared" si="36"/>
        <v/>
      </c>
      <c r="O58" s="31"/>
      <c r="P58" s="67"/>
      <c r="Q58" s="68"/>
      <c r="R58" s="69"/>
      <c r="S58" s="41">
        <f t="shared" si="37"/>
        <v>0</v>
      </c>
      <c r="T58" s="70"/>
      <c r="U58" s="68"/>
      <c r="V58" s="71"/>
      <c r="W58" s="41">
        <f t="shared" si="38"/>
        <v>0</v>
      </c>
      <c r="X58" s="70"/>
      <c r="Y58" s="68"/>
      <c r="Z58" s="71"/>
      <c r="AA58" s="41">
        <f t="shared" si="39"/>
        <v>0</v>
      </c>
      <c r="AB58" s="70"/>
      <c r="AC58" s="68"/>
      <c r="AD58" s="71"/>
      <c r="AE58" s="41">
        <f t="shared" si="40"/>
        <v>0</v>
      </c>
      <c r="AF58" s="70"/>
      <c r="AG58" s="68"/>
      <c r="AH58" s="71"/>
      <c r="AI58" s="41">
        <f t="shared" si="41"/>
        <v>0</v>
      </c>
      <c r="AJ58" s="70"/>
      <c r="AK58" s="68"/>
      <c r="AL58" s="71"/>
      <c r="AM58" s="41">
        <f t="shared" si="42"/>
        <v>0</v>
      </c>
      <c r="AN58" s="70"/>
      <c r="AO58" s="68"/>
      <c r="AP58" s="71"/>
      <c r="AQ58" s="41">
        <f t="shared" si="43"/>
        <v>0</v>
      </c>
      <c r="AR58" s="70"/>
      <c r="AS58" s="68"/>
      <c r="AT58" s="71"/>
      <c r="AU58" s="41">
        <f t="shared" si="44"/>
        <v>0</v>
      </c>
      <c r="AV58" s="70"/>
      <c r="AW58" s="68"/>
      <c r="AX58" s="71"/>
      <c r="AY58" s="41">
        <f t="shared" si="45"/>
        <v>0</v>
      </c>
      <c r="AZ58" s="70"/>
      <c r="BA58" s="68"/>
      <c r="BB58" s="71"/>
      <c r="BC58" s="41">
        <f t="shared" si="46"/>
        <v>0</v>
      </c>
      <c r="BD58" s="70"/>
      <c r="BE58" s="68"/>
      <c r="BF58" s="71"/>
      <c r="BG58" s="41">
        <f t="shared" si="47"/>
        <v>0</v>
      </c>
      <c r="BH58" s="70"/>
      <c r="BI58" s="68"/>
      <c r="BJ58" s="71"/>
      <c r="BK58" s="41">
        <f t="shared" si="48"/>
        <v>0</v>
      </c>
      <c r="BL58" s="70"/>
      <c r="BM58" s="68"/>
      <c r="BN58" s="71"/>
      <c r="BO58" s="41">
        <f t="shared" si="49"/>
        <v>0</v>
      </c>
      <c r="BP58" s="70"/>
      <c r="BQ58" s="68"/>
      <c r="BR58" s="71"/>
      <c r="BS58" s="41">
        <f t="shared" si="50"/>
        <v>0</v>
      </c>
    </row>
    <row r="59" spans="1:71" ht="15.75" customHeight="1" x14ac:dyDescent="0.25">
      <c r="A59" s="86" t="str">
        <f t="shared" ca="1" si="52"/>
        <v/>
      </c>
      <c r="B59" s="87" t="str">
        <f t="array" aca="1" ref="B59" ca="1">IFERROR(INDEX(GBK!A:A,A59) &amp; " - " &amp; INDEX(GBK!B:B,A59),"")</f>
        <v/>
      </c>
      <c r="C59" s="31"/>
      <c r="D59" s="37">
        <v>28</v>
      </c>
      <c r="E59" s="60"/>
      <c r="F59" s="134"/>
      <c r="G59" s="38" t="str">
        <f t="shared" si="31"/>
        <v/>
      </c>
      <c r="H59" s="39" t="str">
        <f t="array" ref="H59">IF(I59="","",IFERROR(INDEX(Lid!$F:$F,MATCH($E59,Lid!$A:$A,0)),""))</f>
        <v/>
      </c>
      <c r="I59" s="84" t="str">
        <f t="shared" si="32"/>
        <v/>
      </c>
      <c r="J59" s="38" t="str">
        <f t="shared" si="33"/>
        <v/>
      </c>
      <c r="K59" s="39" t="str">
        <f t="array" ref="K59">IF(I59="","",IFERROR($D$3 &amp; " kosten " &amp;INDEX(Lid!$B:$B,MATCH($E59,Lid!$A:$A,0)),""))</f>
        <v/>
      </c>
      <c r="L59" s="41" t="str">
        <f t="shared" si="34"/>
        <v/>
      </c>
      <c r="M59" s="41" t="str">
        <f t="shared" si="35"/>
        <v/>
      </c>
      <c r="N59" s="41" t="str">
        <f t="shared" si="36"/>
        <v/>
      </c>
      <c r="O59" s="31"/>
      <c r="P59" s="67"/>
      <c r="Q59" s="68"/>
      <c r="R59" s="69"/>
      <c r="S59" s="41">
        <f t="shared" si="37"/>
        <v>0</v>
      </c>
      <c r="T59" s="70"/>
      <c r="U59" s="68"/>
      <c r="V59" s="71"/>
      <c r="W59" s="41">
        <f t="shared" si="38"/>
        <v>0</v>
      </c>
      <c r="X59" s="70"/>
      <c r="Y59" s="68"/>
      <c r="Z59" s="71"/>
      <c r="AA59" s="41">
        <f t="shared" si="39"/>
        <v>0</v>
      </c>
      <c r="AB59" s="70"/>
      <c r="AC59" s="68"/>
      <c r="AD59" s="71"/>
      <c r="AE59" s="41">
        <f t="shared" si="40"/>
        <v>0</v>
      </c>
      <c r="AF59" s="70"/>
      <c r="AG59" s="68"/>
      <c r="AH59" s="71"/>
      <c r="AI59" s="41">
        <f t="shared" si="41"/>
        <v>0</v>
      </c>
      <c r="AJ59" s="70"/>
      <c r="AK59" s="68"/>
      <c r="AL59" s="71"/>
      <c r="AM59" s="41">
        <f t="shared" si="42"/>
        <v>0</v>
      </c>
      <c r="AN59" s="70"/>
      <c r="AO59" s="68"/>
      <c r="AP59" s="71"/>
      <c r="AQ59" s="41">
        <f t="shared" si="43"/>
        <v>0</v>
      </c>
      <c r="AR59" s="70"/>
      <c r="AS59" s="68"/>
      <c r="AT59" s="71"/>
      <c r="AU59" s="41">
        <f t="shared" si="44"/>
        <v>0</v>
      </c>
      <c r="AV59" s="70"/>
      <c r="AW59" s="68"/>
      <c r="AX59" s="71"/>
      <c r="AY59" s="41">
        <f t="shared" si="45"/>
        <v>0</v>
      </c>
      <c r="AZ59" s="70"/>
      <c r="BA59" s="68"/>
      <c r="BB59" s="71"/>
      <c r="BC59" s="41">
        <f t="shared" si="46"/>
        <v>0</v>
      </c>
      <c r="BD59" s="70"/>
      <c r="BE59" s="68"/>
      <c r="BF59" s="71"/>
      <c r="BG59" s="41">
        <f t="shared" si="47"/>
        <v>0</v>
      </c>
      <c r="BH59" s="70"/>
      <c r="BI59" s="68"/>
      <c r="BJ59" s="71"/>
      <c r="BK59" s="41">
        <f t="shared" si="48"/>
        <v>0</v>
      </c>
      <c r="BL59" s="70"/>
      <c r="BM59" s="68"/>
      <c r="BN59" s="71"/>
      <c r="BO59" s="41">
        <f t="shared" si="49"/>
        <v>0</v>
      </c>
      <c r="BP59" s="70"/>
      <c r="BQ59" s="68"/>
      <c r="BR59" s="71"/>
      <c r="BS59" s="41">
        <f t="shared" si="50"/>
        <v>0</v>
      </c>
    </row>
    <row r="60" spans="1:71" ht="15.75" customHeight="1" x14ac:dyDescent="0.25">
      <c r="A60" s="86" t="str">
        <f t="shared" ca="1" si="52"/>
        <v/>
      </c>
      <c r="B60" s="87" t="str">
        <f t="array" aca="1" ref="B60" ca="1">IFERROR(INDEX(GBK!A:A,A60) &amp; " - " &amp; INDEX(GBK!B:B,A60),"")</f>
        <v/>
      </c>
      <c r="C60" s="31"/>
      <c r="D60" s="37">
        <v>29</v>
      </c>
      <c r="E60" s="60"/>
      <c r="F60" s="134"/>
      <c r="G60" s="38" t="str">
        <f t="shared" si="31"/>
        <v/>
      </c>
      <c r="H60" s="39" t="str">
        <f t="array" ref="H60">IF(I60="","",IFERROR(INDEX(Lid!$F:$F,MATCH($E60,Lid!$A:$A,0)),""))</f>
        <v/>
      </c>
      <c r="I60" s="84" t="str">
        <f t="shared" si="32"/>
        <v/>
      </c>
      <c r="J60" s="38" t="str">
        <f t="shared" si="33"/>
        <v/>
      </c>
      <c r="K60" s="39" t="str">
        <f t="array" ref="K60">IF(I60="","",IFERROR($D$3 &amp; " kosten " &amp;INDEX(Lid!$B:$B,MATCH($E60,Lid!$A:$A,0)),""))</f>
        <v/>
      </c>
      <c r="L60" s="41" t="str">
        <f t="shared" si="34"/>
        <v/>
      </c>
      <c r="M60" s="41" t="str">
        <f t="shared" si="35"/>
        <v/>
      </c>
      <c r="N60" s="41" t="str">
        <f t="shared" si="36"/>
        <v/>
      </c>
      <c r="O60" s="31"/>
      <c r="P60" s="67"/>
      <c r="Q60" s="68"/>
      <c r="R60" s="69"/>
      <c r="S60" s="41">
        <f t="shared" si="37"/>
        <v>0</v>
      </c>
      <c r="T60" s="70"/>
      <c r="U60" s="68"/>
      <c r="V60" s="71"/>
      <c r="W60" s="41">
        <f t="shared" si="38"/>
        <v>0</v>
      </c>
      <c r="X60" s="70"/>
      <c r="Y60" s="68"/>
      <c r="Z60" s="71"/>
      <c r="AA60" s="41">
        <f t="shared" si="39"/>
        <v>0</v>
      </c>
      <c r="AB60" s="70"/>
      <c r="AC60" s="68"/>
      <c r="AD60" s="71"/>
      <c r="AE60" s="41">
        <f t="shared" si="40"/>
        <v>0</v>
      </c>
      <c r="AF60" s="70"/>
      <c r="AG60" s="68"/>
      <c r="AH60" s="71"/>
      <c r="AI60" s="41">
        <f t="shared" si="41"/>
        <v>0</v>
      </c>
      <c r="AJ60" s="70"/>
      <c r="AK60" s="68"/>
      <c r="AL60" s="71"/>
      <c r="AM60" s="41">
        <f t="shared" si="42"/>
        <v>0</v>
      </c>
      <c r="AN60" s="70"/>
      <c r="AO60" s="68"/>
      <c r="AP60" s="71"/>
      <c r="AQ60" s="41">
        <f t="shared" si="43"/>
        <v>0</v>
      </c>
      <c r="AR60" s="70"/>
      <c r="AS60" s="68"/>
      <c r="AT60" s="71"/>
      <c r="AU60" s="41">
        <f t="shared" si="44"/>
        <v>0</v>
      </c>
      <c r="AV60" s="70"/>
      <c r="AW60" s="68"/>
      <c r="AX60" s="71"/>
      <c r="AY60" s="41">
        <f t="shared" si="45"/>
        <v>0</v>
      </c>
      <c r="AZ60" s="70"/>
      <c r="BA60" s="68"/>
      <c r="BB60" s="71"/>
      <c r="BC60" s="41">
        <f t="shared" si="46"/>
        <v>0</v>
      </c>
      <c r="BD60" s="70"/>
      <c r="BE60" s="68"/>
      <c r="BF60" s="71"/>
      <c r="BG60" s="41">
        <f t="shared" si="47"/>
        <v>0</v>
      </c>
      <c r="BH60" s="70"/>
      <c r="BI60" s="68"/>
      <c r="BJ60" s="71"/>
      <c r="BK60" s="41">
        <f t="shared" si="48"/>
        <v>0</v>
      </c>
      <c r="BL60" s="70"/>
      <c r="BM60" s="68"/>
      <c r="BN60" s="71"/>
      <c r="BO60" s="41">
        <f t="shared" si="49"/>
        <v>0</v>
      </c>
      <c r="BP60" s="70"/>
      <c r="BQ60" s="68"/>
      <c r="BR60" s="71"/>
      <c r="BS60" s="41">
        <f t="shared" si="50"/>
        <v>0</v>
      </c>
    </row>
    <row r="61" spans="1:71" ht="15.75" customHeight="1" x14ac:dyDescent="0.25">
      <c r="A61" s="86" t="str">
        <f t="shared" ca="1" si="52"/>
        <v/>
      </c>
      <c r="B61" s="87" t="str">
        <f t="array" aca="1" ref="B61" ca="1">IFERROR(INDEX(GBK!A:A,A61) &amp; " - " &amp; INDEX(GBK!B:B,A61),"")</f>
        <v/>
      </c>
      <c r="C61" s="31"/>
      <c r="D61" s="37">
        <v>30</v>
      </c>
      <c r="E61" s="60"/>
      <c r="F61" s="134"/>
      <c r="G61" s="38" t="str">
        <f t="shared" si="31"/>
        <v/>
      </c>
      <c r="H61" s="39" t="str">
        <f t="array" ref="H61">IF(I61="","",IFERROR(INDEX(Lid!$F:$F,MATCH($E61,Lid!$A:$A,0)),""))</f>
        <v/>
      </c>
      <c r="I61" s="84" t="str">
        <f t="shared" si="32"/>
        <v/>
      </c>
      <c r="J61" s="38" t="str">
        <f t="shared" si="33"/>
        <v/>
      </c>
      <c r="K61" s="39" t="str">
        <f t="array" ref="K61">IF(I61="","",IFERROR($D$3 &amp; " kosten " &amp;INDEX(Lid!$B:$B,MATCH($E61,Lid!$A:$A,0)),""))</f>
        <v/>
      </c>
      <c r="L61" s="41" t="str">
        <f t="shared" si="34"/>
        <v/>
      </c>
      <c r="M61" s="41" t="str">
        <f t="shared" si="35"/>
        <v/>
      </c>
      <c r="N61" s="41" t="str">
        <f t="shared" si="36"/>
        <v/>
      </c>
      <c r="O61" s="31"/>
      <c r="P61" s="67"/>
      <c r="Q61" s="68"/>
      <c r="R61" s="69"/>
      <c r="S61" s="41">
        <f t="shared" si="37"/>
        <v>0</v>
      </c>
      <c r="T61" s="70"/>
      <c r="U61" s="68"/>
      <c r="V61" s="71"/>
      <c r="W61" s="41">
        <f t="shared" si="38"/>
        <v>0</v>
      </c>
      <c r="X61" s="70"/>
      <c r="Y61" s="68"/>
      <c r="Z61" s="71"/>
      <c r="AA61" s="41">
        <f t="shared" si="39"/>
        <v>0</v>
      </c>
      <c r="AB61" s="70"/>
      <c r="AC61" s="68"/>
      <c r="AD61" s="71"/>
      <c r="AE61" s="41">
        <f t="shared" si="40"/>
        <v>0</v>
      </c>
      <c r="AF61" s="70"/>
      <c r="AG61" s="68"/>
      <c r="AH61" s="71"/>
      <c r="AI61" s="41">
        <f t="shared" si="41"/>
        <v>0</v>
      </c>
      <c r="AJ61" s="70"/>
      <c r="AK61" s="68"/>
      <c r="AL61" s="71"/>
      <c r="AM61" s="41">
        <f t="shared" si="42"/>
        <v>0</v>
      </c>
      <c r="AN61" s="70"/>
      <c r="AO61" s="68"/>
      <c r="AP61" s="71"/>
      <c r="AQ61" s="41">
        <f t="shared" si="43"/>
        <v>0</v>
      </c>
      <c r="AR61" s="70"/>
      <c r="AS61" s="68"/>
      <c r="AT61" s="71"/>
      <c r="AU61" s="41">
        <f t="shared" si="44"/>
        <v>0</v>
      </c>
      <c r="AV61" s="70"/>
      <c r="AW61" s="68"/>
      <c r="AX61" s="71"/>
      <c r="AY61" s="41">
        <f t="shared" si="45"/>
        <v>0</v>
      </c>
      <c r="AZ61" s="70"/>
      <c r="BA61" s="68"/>
      <c r="BB61" s="71"/>
      <c r="BC61" s="41">
        <f t="shared" si="46"/>
        <v>0</v>
      </c>
      <c r="BD61" s="70"/>
      <c r="BE61" s="68"/>
      <c r="BF61" s="71"/>
      <c r="BG61" s="41">
        <f t="shared" si="47"/>
        <v>0</v>
      </c>
      <c r="BH61" s="70"/>
      <c r="BI61" s="68"/>
      <c r="BJ61" s="71"/>
      <c r="BK61" s="41">
        <f t="shared" si="48"/>
        <v>0</v>
      </c>
      <c r="BL61" s="70"/>
      <c r="BM61" s="68"/>
      <c r="BN61" s="71"/>
      <c r="BO61" s="41">
        <f t="shared" si="49"/>
        <v>0</v>
      </c>
      <c r="BP61" s="70"/>
      <c r="BQ61" s="68"/>
      <c r="BR61" s="71"/>
      <c r="BS61" s="41">
        <f t="shared" si="50"/>
        <v>0</v>
      </c>
    </row>
    <row r="62" spans="1:71" ht="15.75" customHeight="1" x14ac:dyDescent="0.25">
      <c r="A62" s="86" t="str">
        <f t="shared" ca="1" si="52"/>
        <v/>
      </c>
      <c r="B62" s="87" t="str">
        <f t="array" aca="1" ref="B62" ca="1">IFERROR(INDEX(GBK!A:A,A62) &amp; " - " &amp; INDEX(GBK!B:B,A62),"")</f>
        <v/>
      </c>
      <c r="C62" s="31"/>
      <c r="D62" s="37">
        <v>31</v>
      </c>
      <c r="E62" s="60"/>
      <c r="F62" s="134"/>
      <c r="G62" s="38" t="str">
        <f t="shared" si="31"/>
        <v/>
      </c>
      <c r="H62" s="39" t="str">
        <f t="array" ref="H62">IF(I62="","",IFERROR(INDEX(Lid!$F:$F,MATCH($E62,Lid!$A:$A,0)),""))</f>
        <v/>
      </c>
      <c r="I62" s="84" t="str">
        <f t="shared" si="32"/>
        <v/>
      </c>
      <c r="J62" s="38" t="str">
        <f t="shared" si="33"/>
        <v/>
      </c>
      <c r="K62" s="39" t="str">
        <f t="array" ref="K62">IF(I62="","",IFERROR($D$3 &amp; " kosten " &amp;INDEX(Lid!$B:$B,MATCH($E62,Lid!$A:$A,0)),""))</f>
        <v/>
      </c>
      <c r="L62" s="41" t="str">
        <f t="shared" si="34"/>
        <v/>
      </c>
      <c r="M62" s="41" t="str">
        <f t="shared" si="35"/>
        <v/>
      </c>
      <c r="N62" s="41" t="str">
        <f t="shared" si="36"/>
        <v/>
      </c>
      <c r="O62" s="31"/>
      <c r="P62" s="67"/>
      <c r="Q62" s="68"/>
      <c r="R62" s="69"/>
      <c r="S62" s="41">
        <f t="shared" si="37"/>
        <v>0</v>
      </c>
      <c r="T62" s="70"/>
      <c r="U62" s="68"/>
      <c r="V62" s="71"/>
      <c r="W62" s="41">
        <f t="shared" si="38"/>
        <v>0</v>
      </c>
      <c r="X62" s="70"/>
      <c r="Y62" s="68"/>
      <c r="Z62" s="71"/>
      <c r="AA62" s="41">
        <f t="shared" si="39"/>
        <v>0</v>
      </c>
      <c r="AB62" s="70"/>
      <c r="AC62" s="68"/>
      <c r="AD62" s="71"/>
      <c r="AE62" s="41">
        <f t="shared" si="40"/>
        <v>0</v>
      </c>
      <c r="AF62" s="70"/>
      <c r="AG62" s="68"/>
      <c r="AH62" s="71"/>
      <c r="AI62" s="41">
        <f t="shared" si="41"/>
        <v>0</v>
      </c>
      <c r="AJ62" s="70"/>
      <c r="AK62" s="68"/>
      <c r="AL62" s="71"/>
      <c r="AM62" s="41">
        <f t="shared" si="42"/>
        <v>0</v>
      </c>
      <c r="AN62" s="70"/>
      <c r="AO62" s="68"/>
      <c r="AP62" s="71"/>
      <c r="AQ62" s="41">
        <f t="shared" si="43"/>
        <v>0</v>
      </c>
      <c r="AR62" s="70"/>
      <c r="AS62" s="68"/>
      <c r="AT62" s="71"/>
      <c r="AU62" s="41">
        <f t="shared" si="44"/>
        <v>0</v>
      </c>
      <c r="AV62" s="70"/>
      <c r="AW62" s="68"/>
      <c r="AX62" s="71"/>
      <c r="AY62" s="41">
        <f t="shared" si="45"/>
        <v>0</v>
      </c>
      <c r="AZ62" s="70"/>
      <c r="BA62" s="68"/>
      <c r="BB62" s="71"/>
      <c r="BC62" s="41">
        <f t="shared" si="46"/>
        <v>0</v>
      </c>
      <c r="BD62" s="70"/>
      <c r="BE62" s="68"/>
      <c r="BF62" s="71"/>
      <c r="BG62" s="41">
        <f t="shared" si="47"/>
        <v>0</v>
      </c>
      <c r="BH62" s="70"/>
      <c r="BI62" s="68"/>
      <c r="BJ62" s="71"/>
      <c r="BK62" s="41">
        <f t="shared" si="48"/>
        <v>0</v>
      </c>
      <c r="BL62" s="70"/>
      <c r="BM62" s="68"/>
      <c r="BN62" s="71"/>
      <c r="BO62" s="41">
        <f t="shared" si="49"/>
        <v>0</v>
      </c>
      <c r="BP62" s="70"/>
      <c r="BQ62" s="68"/>
      <c r="BR62" s="71"/>
      <c r="BS62" s="41">
        <f t="shared" si="50"/>
        <v>0</v>
      </c>
    </row>
    <row r="63" spans="1:71" ht="15.75" customHeight="1" x14ac:dyDescent="0.25">
      <c r="A63" s="86" t="str">
        <f t="shared" ca="1" si="52"/>
        <v/>
      </c>
      <c r="B63" s="87" t="str">
        <f t="array" aca="1" ref="B63" ca="1">IFERROR(INDEX(GBK!A:A,A63) &amp; " - " &amp; INDEX(GBK!B:B,A63),"")</f>
        <v/>
      </c>
      <c r="C63" s="31"/>
      <c r="D63" s="37">
        <v>32</v>
      </c>
      <c r="E63" s="60"/>
      <c r="F63" s="134"/>
      <c r="G63" s="38" t="str">
        <f t="shared" si="31"/>
        <v/>
      </c>
      <c r="H63" s="39" t="str">
        <f t="array" ref="H63">IF(I63="","",IFERROR(INDEX(Lid!$F:$F,MATCH($E63,Lid!$A:$A,0)),""))</f>
        <v/>
      </c>
      <c r="I63" s="84" t="str">
        <f t="shared" si="32"/>
        <v/>
      </c>
      <c r="J63" s="38" t="str">
        <f t="shared" si="33"/>
        <v/>
      </c>
      <c r="K63" s="39" t="str">
        <f t="array" ref="K63">IF(I63="","",IFERROR($D$3 &amp; " kosten " &amp;INDEX(Lid!$B:$B,MATCH($E63,Lid!$A:$A,0)),""))</f>
        <v/>
      </c>
      <c r="L63" s="41" t="str">
        <f t="shared" si="34"/>
        <v/>
      </c>
      <c r="M63" s="41" t="str">
        <f t="shared" si="35"/>
        <v/>
      </c>
      <c r="N63" s="41" t="str">
        <f t="shared" si="36"/>
        <v/>
      </c>
      <c r="O63" s="31"/>
      <c r="P63" s="67"/>
      <c r="Q63" s="68"/>
      <c r="R63" s="69"/>
      <c r="S63" s="41">
        <f t="shared" si="37"/>
        <v>0</v>
      </c>
      <c r="T63" s="70"/>
      <c r="U63" s="68"/>
      <c r="V63" s="71"/>
      <c r="W63" s="41">
        <f t="shared" si="38"/>
        <v>0</v>
      </c>
      <c r="X63" s="70"/>
      <c r="Y63" s="68"/>
      <c r="Z63" s="71"/>
      <c r="AA63" s="41">
        <f t="shared" si="39"/>
        <v>0</v>
      </c>
      <c r="AB63" s="70"/>
      <c r="AC63" s="68"/>
      <c r="AD63" s="71"/>
      <c r="AE63" s="41">
        <f t="shared" si="40"/>
        <v>0</v>
      </c>
      <c r="AF63" s="70"/>
      <c r="AG63" s="68"/>
      <c r="AH63" s="71"/>
      <c r="AI63" s="41">
        <f t="shared" si="41"/>
        <v>0</v>
      </c>
      <c r="AJ63" s="70"/>
      <c r="AK63" s="68"/>
      <c r="AL63" s="71"/>
      <c r="AM63" s="41">
        <f t="shared" si="42"/>
        <v>0</v>
      </c>
      <c r="AN63" s="70"/>
      <c r="AO63" s="68"/>
      <c r="AP63" s="71"/>
      <c r="AQ63" s="41">
        <f t="shared" si="43"/>
        <v>0</v>
      </c>
      <c r="AR63" s="70"/>
      <c r="AS63" s="68"/>
      <c r="AT63" s="71"/>
      <c r="AU63" s="41">
        <f t="shared" si="44"/>
        <v>0</v>
      </c>
      <c r="AV63" s="70"/>
      <c r="AW63" s="68"/>
      <c r="AX63" s="71"/>
      <c r="AY63" s="41">
        <f t="shared" si="45"/>
        <v>0</v>
      </c>
      <c r="AZ63" s="70"/>
      <c r="BA63" s="68"/>
      <c r="BB63" s="71"/>
      <c r="BC63" s="41">
        <f t="shared" si="46"/>
        <v>0</v>
      </c>
      <c r="BD63" s="70"/>
      <c r="BE63" s="68"/>
      <c r="BF63" s="71"/>
      <c r="BG63" s="41">
        <f t="shared" si="47"/>
        <v>0</v>
      </c>
      <c r="BH63" s="70"/>
      <c r="BI63" s="68"/>
      <c r="BJ63" s="71"/>
      <c r="BK63" s="41">
        <f t="shared" si="48"/>
        <v>0</v>
      </c>
      <c r="BL63" s="70"/>
      <c r="BM63" s="68"/>
      <c r="BN63" s="71"/>
      <c r="BO63" s="41">
        <f t="shared" si="49"/>
        <v>0</v>
      </c>
      <c r="BP63" s="70"/>
      <c r="BQ63" s="68"/>
      <c r="BR63" s="71"/>
      <c r="BS63" s="41">
        <f t="shared" si="50"/>
        <v>0</v>
      </c>
    </row>
    <row r="64" spans="1:71" ht="15.75" customHeight="1" x14ac:dyDescent="0.25">
      <c r="A64" s="86" t="str">
        <f t="shared" ca="1" si="52"/>
        <v/>
      </c>
      <c r="B64" s="87" t="str">
        <f t="array" aca="1" ref="B64" ca="1">IFERROR(INDEX(GBK!A:A,A64) &amp; " - " &amp; INDEX(GBK!B:B,A64),"")</f>
        <v/>
      </c>
      <c r="C64" s="31"/>
      <c r="D64" s="37">
        <v>33</v>
      </c>
      <c r="E64" s="60"/>
      <c r="F64" s="134"/>
      <c r="G64" s="38" t="str">
        <f t="shared" si="31"/>
        <v/>
      </c>
      <c r="H64" s="39" t="str">
        <f t="array" ref="H64">IF(I64="","",IFERROR(INDEX(Lid!$F:$F,MATCH($E64,Lid!$A:$A,0)),""))</f>
        <v/>
      </c>
      <c r="I64" s="84" t="str">
        <f t="shared" si="32"/>
        <v/>
      </c>
      <c r="J64" s="38" t="str">
        <f t="shared" si="33"/>
        <v/>
      </c>
      <c r="K64" s="39" t="str">
        <f t="array" ref="K64">IF(I64="","",IFERROR($D$3 &amp; " kosten " &amp;INDEX(Lid!$B:$B,MATCH($E64,Lid!$A:$A,0)),""))</f>
        <v/>
      </c>
      <c r="L64" s="41" t="str">
        <f t="shared" si="34"/>
        <v/>
      </c>
      <c r="M64" s="41" t="str">
        <f t="shared" si="35"/>
        <v/>
      </c>
      <c r="N64" s="41" t="str">
        <f t="shared" si="36"/>
        <v/>
      </c>
      <c r="O64" s="31"/>
      <c r="P64" s="67"/>
      <c r="Q64" s="68"/>
      <c r="R64" s="69"/>
      <c r="S64" s="41">
        <f t="shared" si="37"/>
        <v>0</v>
      </c>
      <c r="T64" s="70"/>
      <c r="U64" s="68"/>
      <c r="V64" s="71"/>
      <c r="W64" s="41">
        <f t="shared" si="38"/>
        <v>0</v>
      </c>
      <c r="X64" s="70"/>
      <c r="Y64" s="68"/>
      <c r="Z64" s="71"/>
      <c r="AA64" s="41">
        <f t="shared" si="39"/>
        <v>0</v>
      </c>
      <c r="AB64" s="70"/>
      <c r="AC64" s="68"/>
      <c r="AD64" s="71"/>
      <c r="AE64" s="41">
        <f t="shared" si="40"/>
        <v>0</v>
      </c>
      <c r="AF64" s="70"/>
      <c r="AG64" s="68"/>
      <c r="AH64" s="71"/>
      <c r="AI64" s="41">
        <f t="shared" si="41"/>
        <v>0</v>
      </c>
      <c r="AJ64" s="70"/>
      <c r="AK64" s="68"/>
      <c r="AL64" s="71"/>
      <c r="AM64" s="41">
        <f t="shared" si="42"/>
        <v>0</v>
      </c>
      <c r="AN64" s="70"/>
      <c r="AO64" s="68"/>
      <c r="AP64" s="71"/>
      <c r="AQ64" s="41">
        <f t="shared" si="43"/>
        <v>0</v>
      </c>
      <c r="AR64" s="70"/>
      <c r="AS64" s="68"/>
      <c r="AT64" s="71"/>
      <c r="AU64" s="41">
        <f t="shared" si="44"/>
        <v>0</v>
      </c>
      <c r="AV64" s="70"/>
      <c r="AW64" s="68"/>
      <c r="AX64" s="71"/>
      <c r="AY64" s="41">
        <f t="shared" si="45"/>
        <v>0</v>
      </c>
      <c r="AZ64" s="70"/>
      <c r="BA64" s="68"/>
      <c r="BB64" s="71"/>
      <c r="BC64" s="41">
        <f t="shared" si="46"/>
        <v>0</v>
      </c>
      <c r="BD64" s="70"/>
      <c r="BE64" s="68"/>
      <c r="BF64" s="71"/>
      <c r="BG64" s="41">
        <f t="shared" si="47"/>
        <v>0</v>
      </c>
      <c r="BH64" s="70"/>
      <c r="BI64" s="68"/>
      <c r="BJ64" s="71"/>
      <c r="BK64" s="41">
        <f t="shared" si="48"/>
        <v>0</v>
      </c>
      <c r="BL64" s="70"/>
      <c r="BM64" s="68"/>
      <c r="BN64" s="71"/>
      <c r="BO64" s="41">
        <f t="shared" si="49"/>
        <v>0</v>
      </c>
      <c r="BP64" s="70"/>
      <c r="BQ64" s="68"/>
      <c r="BR64" s="71"/>
      <c r="BS64" s="41">
        <f t="shared" si="50"/>
        <v>0</v>
      </c>
    </row>
    <row r="65" spans="1:71" ht="15.75" customHeight="1" x14ac:dyDescent="0.25">
      <c r="A65" s="86" t="str">
        <f t="shared" ca="1" si="52"/>
        <v/>
      </c>
      <c r="B65" s="87" t="str">
        <f t="array" aca="1" ref="B65" ca="1">IFERROR(INDEX(GBK!A:A,A65) &amp; " - " &amp; INDEX(GBK!B:B,A65),"")</f>
        <v/>
      </c>
      <c r="C65" s="31"/>
      <c r="D65" s="37">
        <v>34</v>
      </c>
      <c r="E65" s="60"/>
      <c r="F65" s="134"/>
      <c r="G65" s="38" t="str">
        <f t="shared" si="31"/>
        <v/>
      </c>
      <c r="H65" s="39" t="str">
        <f t="array" ref="H65">IF(I65="","",IFERROR(INDEX(Lid!$F:$F,MATCH($E65,Lid!$A:$A,0)),""))</f>
        <v/>
      </c>
      <c r="I65" s="84" t="str">
        <f t="shared" si="32"/>
        <v/>
      </c>
      <c r="J65" s="38" t="str">
        <f t="shared" si="33"/>
        <v/>
      </c>
      <c r="K65" s="39" t="str">
        <f t="array" ref="K65">IF(I65="","",IFERROR($D$3 &amp; " kosten " &amp;INDEX(Lid!$B:$B,MATCH($E65,Lid!$A:$A,0)),""))</f>
        <v/>
      </c>
      <c r="L65" s="41" t="str">
        <f t="shared" si="34"/>
        <v/>
      </c>
      <c r="M65" s="41" t="str">
        <f t="shared" si="35"/>
        <v/>
      </c>
      <c r="N65" s="41" t="str">
        <f t="shared" si="36"/>
        <v/>
      </c>
      <c r="O65" s="31"/>
      <c r="P65" s="67"/>
      <c r="Q65" s="68"/>
      <c r="R65" s="69"/>
      <c r="S65" s="41">
        <f t="shared" si="37"/>
        <v>0</v>
      </c>
      <c r="T65" s="70"/>
      <c r="U65" s="68"/>
      <c r="V65" s="71"/>
      <c r="W65" s="41">
        <f t="shared" si="38"/>
        <v>0</v>
      </c>
      <c r="X65" s="70"/>
      <c r="Y65" s="68"/>
      <c r="Z65" s="71"/>
      <c r="AA65" s="41">
        <f t="shared" si="39"/>
        <v>0</v>
      </c>
      <c r="AB65" s="70"/>
      <c r="AC65" s="68"/>
      <c r="AD65" s="71"/>
      <c r="AE65" s="41">
        <f t="shared" si="40"/>
        <v>0</v>
      </c>
      <c r="AF65" s="70"/>
      <c r="AG65" s="68"/>
      <c r="AH65" s="71"/>
      <c r="AI65" s="41">
        <f t="shared" si="41"/>
        <v>0</v>
      </c>
      <c r="AJ65" s="70"/>
      <c r="AK65" s="68"/>
      <c r="AL65" s="71"/>
      <c r="AM65" s="41">
        <f t="shared" si="42"/>
        <v>0</v>
      </c>
      <c r="AN65" s="70"/>
      <c r="AO65" s="68"/>
      <c r="AP65" s="71"/>
      <c r="AQ65" s="41">
        <f t="shared" si="43"/>
        <v>0</v>
      </c>
      <c r="AR65" s="70"/>
      <c r="AS65" s="68"/>
      <c r="AT65" s="71"/>
      <c r="AU65" s="41">
        <f t="shared" si="44"/>
        <v>0</v>
      </c>
      <c r="AV65" s="70"/>
      <c r="AW65" s="68"/>
      <c r="AX65" s="71"/>
      <c r="AY65" s="41">
        <f t="shared" si="45"/>
        <v>0</v>
      </c>
      <c r="AZ65" s="70"/>
      <c r="BA65" s="68"/>
      <c r="BB65" s="71"/>
      <c r="BC65" s="41">
        <f t="shared" si="46"/>
        <v>0</v>
      </c>
      <c r="BD65" s="70"/>
      <c r="BE65" s="68"/>
      <c r="BF65" s="71"/>
      <c r="BG65" s="41">
        <f t="shared" si="47"/>
        <v>0</v>
      </c>
      <c r="BH65" s="70"/>
      <c r="BI65" s="68"/>
      <c r="BJ65" s="71"/>
      <c r="BK65" s="41">
        <f t="shared" si="48"/>
        <v>0</v>
      </c>
      <c r="BL65" s="70"/>
      <c r="BM65" s="68"/>
      <c r="BN65" s="71"/>
      <c r="BO65" s="41">
        <f t="shared" si="49"/>
        <v>0</v>
      </c>
      <c r="BP65" s="70"/>
      <c r="BQ65" s="68"/>
      <c r="BR65" s="71"/>
      <c r="BS65" s="41">
        <f t="shared" si="50"/>
        <v>0</v>
      </c>
    </row>
    <row r="66" spans="1:71" ht="15.75" customHeight="1" x14ac:dyDescent="0.25">
      <c r="A66" s="86">
        <f ca="1">COUNTIF(GBK!B:B,"=*"&amp;$B$48&amp;"*") -COUNTIF(B49:B65,"&gt;''")</f>
        <v>0</v>
      </c>
      <c r="B66" s="88" t="str">
        <f ca="1">IF( A66 = 0, "", "Another " &amp; A66 &amp; " results … ")</f>
        <v/>
      </c>
      <c r="C66" s="31"/>
      <c r="D66" s="37">
        <v>35</v>
      </c>
      <c r="E66" s="60"/>
      <c r="F66" s="135"/>
      <c r="G66" s="38" t="str">
        <f t="shared" si="31"/>
        <v/>
      </c>
      <c r="H66" s="39" t="str">
        <f t="array" ref="H66">IF(I66="","",IFERROR(INDEX(Lid!$F:$F,MATCH($E66,Lid!$A:$A,0)),""))</f>
        <v/>
      </c>
      <c r="I66" s="84" t="str">
        <f t="shared" si="32"/>
        <v/>
      </c>
      <c r="J66" s="38" t="str">
        <f t="shared" si="33"/>
        <v/>
      </c>
      <c r="K66" s="39" t="str">
        <f t="array" ref="K66">IF(I66="","",IFERROR($D$3 &amp; " kosten " &amp;INDEX(Lid!$B:$B,MATCH($E66,Lid!$A:$A,0)),""))</f>
        <v/>
      </c>
      <c r="L66" s="41" t="str">
        <f t="shared" si="34"/>
        <v/>
      </c>
      <c r="M66" s="41" t="str">
        <f t="shared" si="35"/>
        <v/>
      </c>
      <c r="N66" s="41" t="str">
        <f t="shared" si="36"/>
        <v/>
      </c>
      <c r="O66" s="31"/>
      <c r="P66" s="67"/>
      <c r="Q66" s="68"/>
      <c r="R66" s="69"/>
      <c r="S66" s="41">
        <f t="shared" si="37"/>
        <v>0</v>
      </c>
      <c r="T66" s="70"/>
      <c r="U66" s="68"/>
      <c r="V66" s="71"/>
      <c r="W66" s="41">
        <f t="shared" si="38"/>
        <v>0</v>
      </c>
      <c r="X66" s="70"/>
      <c r="Y66" s="68"/>
      <c r="Z66" s="71"/>
      <c r="AA66" s="41">
        <f t="shared" si="39"/>
        <v>0</v>
      </c>
      <c r="AB66" s="70"/>
      <c r="AC66" s="68"/>
      <c r="AD66" s="71"/>
      <c r="AE66" s="41">
        <f t="shared" si="40"/>
        <v>0</v>
      </c>
      <c r="AF66" s="70"/>
      <c r="AG66" s="68"/>
      <c r="AH66" s="71"/>
      <c r="AI66" s="41">
        <f t="shared" si="41"/>
        <v>0</v>
      </c>
      <c r="AJ66" s="70"/>
      <c r="AK66" s="68"/>
      <c r="AL66" s="71"/>
      <c r="AM66" s="41">
        <f t="shared" si="42"/>
        <v>0</v>
      </c>
      <c r="AN66" s="70"/>
      <c r="AO66" s="68"/>
      <c r="AP66" s="71"/>
      <c r="AQ66" s="41">
        <f t="shared" si="43"/>
        <v>0</v>
      </c>
      <c r="AR66" s="70"/>
      <c r="AS66" s="68"/>
      <c r="AT66" s="71"/>
      <c r="AU66" s="41">
        <f t="shared" si="44"/>
        <v>0</v>
      </c>
      <c r="AV66" s="70"/>
      <c r="AW66" s="68"/>
      <c r="AX66" s="71"/>
      <c r="AY66" s="41">
        <f t="shared" si="45"/>
        <v>0</v>
      </c>
      <c r="AZ66" s="70"/>
      <c r="BA66" s="68"/>
      <c r="BB66" s="71"/>
      <c r="BC66" s="41">
        <f t="shared" si="46"/>
        <v>0</v>
      </c>
      <c r="BD66" s="70"/>
      <c r="BE66" s="68"/>
      <c r="BF66" s="71"/>
      <c r="BG66" s="41">
        <f t="shared" si="47"/>
        <v>0</v>
      </c>
      <c r="BH66" s="70"/>
      <c r="BI66" s="68"/>
      <c r="BJ66" s="71"/>
      <c r="BK66" s="41">
        <f t="shared" si="48"/>
        <v>0</v>
      </c>
      <c r="BL66" s="70"/>
      <c r="BM66" s="68"/>
      <c r="BN66" s="71"/>
      <c r="BO66" s="41">
        <f t="shared" si="49"/>
        <v>0</v>
      </c>
      <c r="BP66" s="70"/>
      <c r="BQ66" s="68"/>
      <c r="BR66" s="71"/>
      <c r="BS66" s="41">
        <f t="shared" si="50"/>
        <v>0</v>
      </c>
    </row>
    <row r="67" spans="1:71" ht="15.75" customHeight="1" x14ac:dyDescent="0.25">
      <c r="A67" s="30"/>
      <c r="B67" s="31"/>
      <c r="C67" s="31"/>
      <c r="D67" s="37">
        <v>36</v>
      </c>
      <c r="E67" s="60"/>
      <c r="F67" s="31"/>
      <c r="G67" s="38" t="str">
        <f t="shared" si="31"/>
        <v/>
      </c>
      <c r="H67" s="39" t="str">
        <f t="array" ref="H67">IF(I67="","",IFERROR(INDEX(Lid!$F:$F,MATCH($E67,Lid!$A:$A,0)),""))</f>
        <v/>
      </c>
      <c r="I67" s="84" t="str">
        <f t="shared" si="32"/>
        <v/>
      </c>
      <c r="J67" s="38" t="str">
        <f t="shared" si="33"/>
        <v/>
      </c>
      <c r="K67" s="39" t="str">
        <f t="array" ref="K67">IF(I67="","",IFERROR($D$3 &amp; " kosten " &amp;INDEX(Lid!$B:$B,MATCH($E67,Lid!$A:$A,0)),""))</f>
        <v/>
      </c>
      <c r="L67" s="41" t="str">
        <f t="shared" si="34"/>
        <v/>
      </c>
      <c r="M67" s="41" t="str">
        <f t="shared" si="35"/>
        <v/>
      </c>
      <c r="N67" s="41" t="str">
        <f t="shared" si="36"/>
        <v/>
      </c>
      <c r="O67" s="31"/>
      <c r="P67" s="67"/>
      <c r="Q67" s="68"/>
      <c r="R67" s="69"/>
      <c r="S67" s="41">
        <f t="shared" si="37"/>
        <v>0</v>
      </c>
      <c r="T67" s="70"/>
      <c r="U67" s="68"/>
      <c r="V67" s="71"/>
      <c r="W67" s="41">
        <f t="shared" si="38"/>
        <v>0</v>
      </c>
      <c r="X67" s="70"/>
      <c r="Y67" s="68"/>
      <c r="Z67" s="71"/>
      <c r="AA67" s="41">
        <f t="shared" si="39"/>
        <v>0</v>
      </c>
      <c r="AB67" s="70"/>
      <c r="AC67" s="68"/>
      <c r="AD67" s="71"/>
      <c r="AE67" s="41">
        <f t="shared" si="40"/>
        <v>0</v>
      </c>
      <c r="AF67" s="70"/>
      <c r="AG67" s="68"/>
      <c r="AH67" s="71"/>
      <c r="AI67" s="41">
        <f t="shared" si="41"/>
        <v>0</v>
      </c>
      <c r="AJ67" s="70"/>
      <c r="AK67" s="68"/>
      <c r="AL67" s="71"/>
      <c r="AM67" s="41">
        <f t="shared" si="42"/>
        <v>0</v>
      </c>
      <c r="AN67" s="70"/>
      <c r="AO67" s="68"/>
      <c r="AP67" s="71"/>
      <c r="AQ67" s="41">
        <f t="shared" si="43"/>
        <v>0</v>
      </c>
      <c r="AR67" s="70"/>
      <c r="AS67" s="68"/>
      <c r="AT67" s="71"/>
      <c r="AU67" s="41">
        <f t="shared" si="44"/>
        <v>0</v>
      </c>
      <c r="AV67" s="70"/>
      <c r="AW67" s="68"/>
      <c r="AX67" s="71"/>
      <c r="AY67" s="41">
        <f t="shared" si="45"/>
        <v>0</v>
      </c>
      <c r="AZ67" s="70"/>
      <c r="BA67" s="68"/>
      <c r="BB67" s="71"/>
      <c r="BC67" s="41">
        <f t="shared" si="46"/>
        <v>0</v>
      </c>
      <c r="BD67" s="70"/>
      <c r="BE67" s="68"/>
      <c r="BF67" s="71"/>
      <c r="BG67" s="41">
        <f t="shared" si="47"/>
        <v>0</v>
      </c>
      <c r="BH67" s="70"/>
      <c r="BI67" s="68"/>
      <c r="BJ67" s="71"/>
      <c r="BK67" s="41">
        <f t="shared" si="48"/>
        <v>0</v>
      </c>
      <c r="BL67" s="70"/>
      <c r="BM67" s="68"/>
      <c r="BN67" s="71"/>
      <c r="BO67" s="41">
        <f t="shared" si="49"/>
        <v>0</v>
      </c>
      <c r="BP67" s="70"/>
      <c r="BQ67" s="68"/>
      <c r="BR67" s="71"/>
      <c r="BS67" s="41">
        <f t="shared" si="50"/>
        <v>0</v>
      </c>
    </row>
    <row r="68" spans="1:71" ht="15.75" customHeight="1" x14ac:dyDescent="0.25">
      <c r="A68" s="30"/>
      <c r="B68" s="31"/>
      <c r="C68" s="31"/>
      <c r="D68" s="37">
        <v>37</v>
      </c>
      <c r="E68" s="60"/>
      <c r="F68" s="31"/>
      <c r="G68" s="38" t="str">
        <f t="shared" si="31"/>
        <v/>
      </c>
      <c r="H68" s="39" t="str">
        <f t="array" ref="H68">IF(I68="","",IFERROR(INDEX(Lid!$F:$F,MATCH($E68,Lid!$A:$A,0)),""))</f>
        <v/>
      </c>
      <c r="I68" s="84" t="str">
        <f t="shared" si="32"/>
        <v/>
      </c>
      <c r="J68" s="38" t="str">
        <f t="shared" si="33"/>
        <v/>
      </c>
      <c r="K68" s="39" t="str">
        <f t="array" ref="K68">IF(I68="","",IFERROR($D$3 &amp; " kosten " &amp;INDEX(Lid!$B:$B,MATCH($E68,Lid!$A:$A,0)),""))</f>
        <v/>
      </c>
      <c r="L68" s="41" t="str">
        <f t="shared" si="34"/>
        <v/>
      </c>
      <c r="M68" s="41" t="str">
        <f t="shared" si="35"/>
        <v/>
      </c>
      <c r="N68" s="41" t="str">
        <f t="shared" si="36"/>
        <v/>
      </c>
      <c r="O68" s="31"/>
      <c r="P68" s="67"/>
      <c r="Q68" s="68"/>
      <c r="R68" s="69"/>
      <c r="S68" s="41">
        <f t="shared" si="37"/>
        <v>0</v>
      </c>
      <c r="T68" s="70"/>
      <c r="U68" s="68"/>
      <c r="V68" s="71"/>
      <c r="W68" s="41">
        <f t="shared" si="38"/>
        <v>0</v>
      </c>
      <c r="X68" s="70"/>
      <c r="Y68" s="68"/>
      <c r="Z68" s="71"/>
      <c r="AA68" s="41">
        <f t="shared" si="39"/>
        <v>0</v>
      </c>
      <c r="AB68" s="70"/>
      <c r="AC68" s="68"/>
      <c r="AD68" s="71"/>
      <c r="AE68" s="41">
        <f t="shared" si="40"/>
        <v>0</v>
      </c>
      <c r="AF68" s="70"/>
      <c r="AG68" s="68"/>
      <c r="AH68" s="71"/>
      <c r="AI68" s="41">
        <f t="shared" si="41"/>
        <v>0</v>
      </c>
      <c r="AJ68" s="70"/>
      <c r="AK68" s="68"/>
      <c r="AL68" s="71"/>
      <c r="AM68" s="41">
        <f t="shared" si="42"/>
        <v>0</v>
      </c>
      <c r="AN68" s="70"/>
      <c r="AO68" s="68"/>
      <c r="AP68" s="71"/>
      <c r="AQ68" s="41">
        <f t="shared" si="43"/>
        <v>0</v>
      </c>
      <c r="AR68" s="70"/>
      <c r="AS68" s="68"/>
      <c r="AT68" s="71"/>
      <c r="AU68" s="41">
        <f t="shared" si="44"/>
        <v>0</v>
      </c>
      <c r="AV68" s="70"/>
      <c r="AW68" s="68"/>
      <c r="AX68" s="71"/>
      <c r="AY68" s="41">
        <f t="shared" si="45"/>
        <v>0</v>
      </c>
      <c r="AZ68" s="70"/>
      <c r="BA68" s="68"/>
      <c r="BB68" s="71"/>
      <c r="BC68" s="41">
        <f t="shared" si="46"/>
        <v>0</v>
      </c>
      <c r="BD68" s="70"/>
      <c r="BE68" s="68"/>
      <c r="BF68" s="71"/>
      <c r="BG68" s="41">
        <f t="shared" si="47"/>
        <v>0</v>
      </c>
      <c r="BH68" s="70"/>
      <c r="BI68" s="68"/>
      <c r="BJ68" s="71"/>
      <c r="BK68" s="41">
        <f t="shared" si="48"/>
        <v>0</v>
      </c>
      <c r="BL68" s="70"/>
      <c r="BM68" s="68"/>
      <c r="BN68" s="71"/>
      <c r="BO68" s="41">
        <f t="shared" si="49"/>
        <v>0</v>
      </c>
      <c r="BP68" s="70"/>
      <c r="BQ68" s="68"/>
      <c r="BR68" s="71"/>
      <c r="BS68" s="41">
        <f t="shared" si="50"/>
        <v>0</v>
      </c>
    </row>
    <row r="69" spans="1:71" ht="15.75" customHeight="1" x14ac:dyDescent="0.25">
      <c r="A69" s="30"/>
      <c r="B69" s="31"/>
      <c r="C69" s="31"/>
      <c r="D69" s="37">
        <v>38</v>
      </c>
      <c r="E69" s="60"/>
      <c r="F69" s="31"/>
      <c r="G69" s="38" t="str">
        <f t="shared" si="31"/>
        <v/>
      </c>
      <c r="H69" s="39" t="str">
        <f t="array" ref="H69">IF(I69="","",IFERROR(INDEX(Lid!$F:$F,MATCH($E69,Lid!$A:$A,0)),""))</f>
        <v/>
      </c>
      <c r="I69" s="84" t="str">
        <f t="shared" si="32"/>
        <v/>
      </c>
      <c r="J69" s="38" t="str">
        <f t="shared" si="33"/>
        <v/>
      </c>
      <c r="K69" s="39" t="str">
        <f t="array" ref="K69">IF(I69="","",IFERROR($D$3 &amp; " kosten " &amp;INDEX(Lid!$B:$B,MATCH($E69,Lid!$A:$A,0)),""))</f>
        <v/>
      </c>
      <c r="L69" s="41" t="str">
        <f t="shared" si="34"/>
        <v/>
      </c>
      <c r="M69" s="41" t="str">
        <f t="shared" si="35"/>
        <v/>
      </c>
      <c r="N69" s="41" t="str">
        <f t="shared" si="36"/>
        <v/>
      </c>
      <c r="O69" s="31"/>
      <c r="P69" s="67"/>
      <c r="Q69" s="68"/>
      <c r="R69" s="69"/>
      <c r="S69" s="41">
        <f t="shared" si="37"/>
        <v>0</v>
      </c>
      <c r="T69" s="70"/>
      <c r="U69" s="68"/>
      <c r="V69" s="71"/>
      <c r="W69" s="41">
        <f t="shared" si="38"/>
        <v>0</v>
      </c>
      <c r="X69" s="70"/>
      <c r="Y69" s="68"/>
      <c r="Z69" s="71"/>
      <c r="AA69" s="41">
        <f t="shared" si="39"/>
        <v>0</v>
      </c>
      <c r="AB69" s="70"/>
      <c r="AC69" s="68"/>
      <c r="AD69" s="71"/>
      <c r="AE69" s="41">
        <f t="shared" si="40"/>
        <v>0</v>
      </c>
      <c r="AF69" s="70"/>
      <c r="AG69" s="68"/>
      <c r="AH69" s="71"/>
      <c r="AI69" s="41">
        <f t="shared" si="41"/>
        <v>0</v>
      </c>
      <c r="AJ69" s="70"/>
      <c r="AK69" s="68"/>
      <c r="AL69" s="71"/>
      <c r="AM69" s="41">
        <f t="shared" si="42"/>
        <v>0</v>
      </c>
      <c r="AN69" s="70"/>
      <c r="AO69" s="68"/>
      <c r="AP69" s="71"/>
      <c r="AQ69" s="41">
        <f t="shared" si="43"/>
        <v>0</v>
      </c>
      <c r="AR69" s="70"/>
      <c r="AS69" s="68"/>
      <c r="AT69" s="71"/>
      <c r="AU69" s="41">
        <f t="shared" si="44"/>
        <v>0</v>
      </c>
      <c r="AV69" s="70"/>
      <c r="AW69" s="68"/>
      <c r="AX69" s="71"/>
      <c r="AY69" s="41">
        <f t="shared" si="45"/>
        <v>0</v>
      </c>
      <c r="AZ69" s="70"/>
      <c r="BA69" s="68"/>
      <c r="BB69" s="71"/>
      <c r="BC69" s="41">
        <f t="shared" si="46"/>
        <v>0</v>
      </c>
      <c r="BD69" s="70"/>
      <c r="BE69" s="68"/>
      <c r="BF69" s="71"/>
      <c r="BG69" s="41">
        <f t="shared" si="47"/>
        <v>0</v>
      </c>
      <c r="BH69" s="70"/>
      <c r="BI69" s="68"/>
      <c r="BJ69" s="71"/>
      <c r="BK69" s="41">
        <f t="shared" si="48"/>
        <v>0</v>
      </c>
      <c r="BL69" s="70"/>
      <c r="BM69" s="68"/>
      <c r="BN69" s="71"/>
      <c r="BO69" s="41">
        <f t="shared" si="49"/>
        <v>0</v>
      </c>
      <c r="BP69" s="70"/>
      <c r="BQ69" s="68"/>
      <c r="BR69" s="71"/>
      <c r="BS69" s="41">
        <f t="shared" si="50"/>
        <v>0</v>
      </c>
    </row>
    <row r="70" spans="1:71" ht="15.75" customHeight="1" x14ac:dyDescent="0.25">
      <c r="A70" s="30"/>
      <c r="B70" s="31"/>
      <c r="C70" s="31"/>
      <c r="D70" s="37">
        <v>39</v>
      </c>
      <c r="E70" s="60"/>
      <c r="F70" s="31"/>
      <c r="G70" s="38" t="str">
        <f t="shared" si="31"/>
        <v/>
      </c>
      <c r="H70" s="39" t="str">
        <f t="array" ref="H70">IF(I70="","",IFERROR(INDEX(Lid!$F:$F,MATCH($E70,Lid!$A:$A,0)),""))</f>
        <v/>
      </c>
      <c r="I70" s="84" t="str">
        <f t="shared" si="32"/>
        <v/>
      </c>
      <c r="J70" s="38" t="str">
        <f t="shared" si="33"/>
        <v/>
      </c>
      <c r="K70" s="39" t="str">
        <f t="array" ref="K70">IF(I70="","",IFERROR($D$3 &amp; " kosten " &amp;INDEX(Lid!$B:$B,MATCH($E70,Lid!$A:$A,0)),""))</f>
        <v/>
      </c>
      <c r="L70" s="41" t="str">
        <f t="shared" si="34"/>
        <v/>
      </c>
      <c r="M70" s="41" t="str">
        <f t="shared" si="35"/>
        <v/>
      </c>
      <c r="N70" s="41" t="str">
        <f t="shared" si="36"/>
        <v/>
      </c>
      <c r="O70" s="31"/>
      <c r="P70" s="67"/>
      <c r="Q70" s="68"/>
      <c r="R70" s="69"/>
      <c r="S70" s="41">
        <f t="shared" si="37"/>
        <v>0</v>
      </c>
      <c r="T70" s="70"/>
      <c r="U70" s="68"/>
      <c r="V70" s="71"/>
      <c r="W70" s="41">
        <f t="shared" si="38"/>
        <v>0</v>
      </c>
      <c r="X70" s="70"/>
      <c r="Y70" s="68"/>
      <c r="Z70" s="71"/>
      <c r="AA70" s="41">
        <f t="shared" si="39"/>
        <v>0</v>
      </c>
      <c r="AB70" s="70"/>
      <c r="AC70" s="68"/>
      <c r="AD70" s="71"/>
      <c r="AE70" s="41">
        <f t="shared" si="40"/>
        <v>0</v>
      </c>
      <c r="AF70" s="70"/>
      <c r="AG70" s="68"/>
      <c r="AH70" s="71"/>
      <c r="AI70" s="41">
        <f t="shared" si="41"/>
        <v>0</v>
      </c>
      <c r="AJ70" s="70"/>
      <c r="AK70" s="68"/>
      <c r="AL70" s="71"/>
      <c r="AM70" s="41">
        <f t="shared" si="42"/>
        <v>0</v>
      </c>
      <c r="AN70" s="70"/>
      <c r="AO70" s="68"/>
      <c r="AP70" s="71"/>
      <c r="AQ70" s="41">
        <f t="shared" si="43"/>
        <v>0</v>
      </c>
      <c r="AR70" s="70"/>
      <c r="AS70" s="68"/>
      <c r="AT70" s="71"/>
      <c r="AU70" s="41">
        <f t="shared" si="44"/>
        <v>0</v>
      </c>
      <c r="AV70" s="70"/>
      <c r="AW70" s="68"/>
      <c r="AX70" s="71"/>
      <c r="AY70" s="41">
        <f t="shared" si="45"/>
        <v>0</v>
      </c>
      <c r="AZ70" s="70"/>
      <c r="BA70" s="68"/>
      <c r="BB70" s="71"/>
      <c r="BC70" s="41">
        <f t="shared" si="46"/>
        <v>0</v>
      </c>
      <c r="BD70" s="70"/>
      <c r="BE70" s="68"/>
      <c r="BF70" s="71"/>
      <c r="BG70" s="41">
        <f t="shared" si="47"/>
        <v>0</v>
      </c>
      <c r="BH70" s="70"/>
      <c r="BI70" s="68"/>
      <c r="BJ70" s="71"/>
      <c r="BK70" s="41">
        <f t="shared" si="48"/>
        <v>0</v>
      </c>
      <c r="BL70" s="70"/>
      <c r="BM70" s="68"/>
      <c r="BN70" s="71"/>
      <c r="BO70" s="41">
        <f t="shared" si="49"/>
        <v>0</v>
      </c>
      <c r="BP70" s="70"/>
      <c r="BQ70" s="68"/>
      <c r="BR70" s="71"/>
      <c r="BS70" s="41">
        <f t="shared" si="50"/>
        <v>0</v>
      </c>
    </row>
    <row r="71" spans="1:71" ht="15.75" customHeight="1" x14ac:dyDescent="0.25">
      <c r="A71" s="30"/>
      <c r="B71" s="31"/>
      <c r="C71" s="31"/>
      <c r="D71" s="37">
        <v>40</v>
      </c>
      <c r="E71" s="60"/>
      <c r="F71" s="31"/>
      <c r="G71" s="38" t="str">
        <f t="shared" si="31"/>
        <v/>
      </c>
      <c r="H71" s="39" t="str">
        <f t="array" ref="H71">IF(I71="","",IFERROR(INDEX(Lid!$F:$F,MATCH($E71,Lid!$A:$A,0)),""))</f>
        <v/>
      </c>
      <c r="I71" s="84" t="str">
        <f t="shared" si="32"/>
        <v/>
      </c>
      <c r="J71" s="38" t="str">
        <f t="shared" si="33"/>
        <v/>
      </c>
      <c r="K71" s="39" t="str">
        <f t="array" ref="K71">IF(I71="","",IFERROR($D$3 &amp; " kosten " &amp;INDEX(Lid!$B:$B,MATCH($E71,Lid!$A:$A,0)),""))</f>
        <v/>
      </c>
      <c r="L71" s="41" t="str">
        <f t="shared" si="34"/>
        <v/>
      </c>
      <c r="M71" s="41" t="str">
        <f t="shared" si="35"/>
        <v/>
      </c>
      <c r="N71" s="41" t="str">
        <f t="shared" si="36"/>
        <v/>
      </c>
      <c r="O71" s="31"/>
      <c r="P71" s="67"/>
      <c r="Q71" s="68"/>
      <c r="R71" s="69"/>
      <c r="S71" s="41">
        <f t="shared" si="37"/>
        <v>0</v>
      </c>
      <c r="T71" s="70"/>
      <c r="U71" s="68"/>
      <c r="V71" s="71"/>
      <c r="W71" s="41">
        <f t="shared" si="38"/>
        <v>0</v>
      </c>
      <c r="X71" s="70"/>
      <c r="Y71" s="68"/>
      <c r="Z71" s="71"/>
      <c r="AA71" s="41">
        <f t="shared" si="39"/>
        <v>0</v>
      </c>
      <c r="AB71" s="70"/>
      <c r="AC71" s="68"/>
      <c r="AD71" s="71"/>
      <c r="AE71" s="41">
        <f t="shared" si="40"/>
        <v>0</v>
      </c>
      <c r="AF71" s="70"/>
      <c r="AG71" s="68"/>
      <c r="AH71" s="71"/>
      <c r="AI71" s="41">
        <f t="shared" si="41"/>
        <v>0</v>
      </c>
      <c r="AJ71" s="70"/>
      <c r="AK71" s="68"/>
      <c r="AL71" s="71"/>
      <c r="AM71" s="41">
        <f t="shared" si="42"/>
        <v>0</v>
      </c>
      <c r="AN71" s="70"/>
      <c r="AO71" s="68"/>
      <c r="AP71" s="71"/>
      <c r="AQ71" s="41">
        <f t="shared" si="43"/>
        <v>0</v>
      </c>
      <c r="AR71" s="70"/>
      <c r="AS71" s="68"/>
      <c r="AT71" s="71"/>
      <c r="AU71" s="41">
        <f t="shared" si="44"/>
        <v>0</v>
      </c>
      <c r="AV71" s="70"/>
      <c r="AW71" s="68"/>
      <c r="AX71" s="71"/>
      <c r="AY71" s="41">
        <f t="shared" si="45"/>
        <v>0</v>
      </c>
      <c r="AZ71" s="70"/>
      <c r="BA71" s="68"/>
      <c r="BB71" s="71"/>
      <c r="BC71" s="41">
        <f t="shared" si="46"/>
        <v>0</v>
      </c>
      <c r="BD71" s="70"/>
      <c r="BE71" s="68"/>
      <c r="BF71" s="71"/>
      <c r="BG71" s="41">
        <f t="shared" si="47"/>
        <v>0</v>
      </c>
      <c r="BH71" s="70"/>
      <c r="BI71" s="68"/>
      <c r="BJ71" s="71"/>
      <c r="BK71" s="41">
        <f t="shared" si="48"/>
        <v>0</v>
      </c>
      <c r="BL71" s="70"/>
      <c r="BM71" s="68"/>
      <c r="BN71" s="71"/>
      <c r="BO71" s="41">
        <f t="shared" si="49"/>
        <v>0</v>
      </c>
      <c r="BP71" s="70"/>
      <c r="BQ71" s="68"/>
      <c r="BR71" s="71"/>
      <c r="BS71" s="41">
        <f t="shared" si="50"/>
        <v>0</v>
      </c>
    </row>
    <row r="72" spans="1:71" ht="15.75" customHeight="1" x14ac:dyDescent="0.25">
      <c r="A72" s="30"/>
      <c r="B72" s="31"/>
      <c r="C72" s="31"/>
      <c r="D72" s="37">
        <v>41</v>
      </c>
      <c r="E72" s="60"/>
      <c r="F72" s="31"/>
      <c r="G72" s="38" t="str">
        <f t="shared" si="31"/>
        <v/>
      </c>
      <c r="H72" s="39" t="str">
        <f t="array" ref="H72">IF(I72="","",IFERROR(INDEX(Lid!$F:$F,MATCH($E72,Lid!$A:$A,0)),""))</f>
        <v/>
      </c>
      <c r="I72" s="84" t="str">
        <f t="shared" si="32"/>
        <v/>
      </c>
      <c r="J72" s="38" t="str">
        <f t="shared" si="33"/>
        <v/>
      </c>
      <c r="K72" s="39" t="str">
        <f t="array" ref="K72">IF(I72="","",IFERROR($D$3 &amp; " kosten " &amp;INDEX(Lid!$B:$B,MATCH($E72,Lid!$A:$A,0)),""))</f>
        <v/>
      </c>
      <c r="L72" s="41" t="str">
        <f t="shared" si="34"/>
        <v/>
      </c>
      <c r="M72" s="41" t="str">
        <f t="shared" si="35"/>
        <v/>
      </c>
      <c r="N72" s="41" t="str">
        <f t="shared" si="36"/>
        <v/>
      </c>
      <c r="O72" s="31"/>
      <c r="P72" s="67"/>
      <c r="Q72" s="68"/>
      <c r="R72" s="69"/>
      <c r="S72" s="41">
        <f t="shared" si="37"/>
        <v>0</v>
      </c>
      <c r="T72" s="70"/>
      <c r="U72" s="68"/>
      <c r="V72" s="71"/>
      <c r="W72" s="41">
        <f t="shared" si="38"/>
        <v>0</v>
      </c>
      <c r="X72" s="70"/>
      <c r="Y72" s="68"/>
      <c r="Z72" s="71"/>
      <c r="AA72" s="41">
        <f t="shared" si="39"/>
        <v>0</v>
      </c>
      <c r="AB72" s="70"/>
      <c r="AC72" s="68"/>
      <c r="AD72" s="71"/>
      <c r="AE72" s="41">
        <f t="shared" si="40"/>
        <v>0</v>
      </c>
      <c r="AF72" s="70"/>
      <c r="AG72" s="68"/>
      <c r="AH72" s="71"/>
      <c r="AI72" s="41">
        <f t="shared" si="41"/>
        <v>0</v>
      </c>
      <c r="AJ72" s="70"/>
      <c r="AK72" s="68"/>
      <c r="AL72" s="71"/>
      <c r="AM72" s="41">
        <f t="shared" si="42"/>
        <v>0</v>
      </c>
      <c r="AN72" s="70"/>
      <c r="AO72" s="68"/>
      <c r="AP72" s="71"/>
      <c r="AQ72" s="41">
        <f t="shared" si="43"/>
        <v>0</v>
      </c>
      <c r="AR72" s="70"/>
      <c r="AS72" s="68"/>
      <c r="AT72" s="71"/>
      <c r="AU72" s="41">
        <f t="shared" si="44"/>
        <v>0</v>
      </c>
      <c r="AV72" s="70"/>
      <c r="AW72" s="68"/>
      <c r="AX72" s="71"/>
      <c r="AY72" s="41">
        <f t="shared" si="45"/>
        <v>0</v>
      </c>
      <c r="AZ72" s="70"/>
      <c r="BA72" s="68"/>
      <c r="BB72" s="71"/>
      <c r="BC72" s="41">
        <f t="shared" si="46"/>
        <v>0</v>
      </c>
      <c r="BD72" s="70"/>
      <c r="BE72" s="68"/>
      <c r="BF72" s="71"/>
      <c r="BG72" s="41">
        <f t="shared" si="47"/>
        <v>0</v>
      </c>
      <c r="BH72" s="70"/>
      <c r="BI72" s="68"/>
      <c r="BJ72" s="71"/>
      <c r="BK72" s="41">
        <f t="shared" si="48"/>
        <v>0</v>
      </c>
      <c r="BL72" s="70"/>
      <c r="BM72" s="68"/>
      <c r="BN72" s="71"/>
      <c r="BO72" s="41">
        <f t="shared" si="49"/>
        <v>0</v>
      </c>
      <c r="BP72" s="70"/>
      <c r="BQ72" s="68"/>
      <c r="BR72" s="71"/>
      <c r="BS72" s="41">
        <f t="shared" si="50"/>
        <v>0</v>
      </c>
    </row>
    <row r="73" spans="1:71" ht="15.75" customHeight="1" x14ac:dyDescent="0.25">
      <c r="A73" s="30"/>
      <c r="B73" s="31"/>
      <c r="C73" s="31"/>
      <c r="D73" s="37">
        <v>42</v>
      </c>
      <c r="E73" s="60"/>
      <c r="F73" s="31"/>
      <c r="G73" s="38" t="str">
        <f t="shared" si="31"/>
        <v/>
      </c>
      <c r="H73" s="39" t="str">
        <f t="array" ref="H73">IF(I73="","",IFERROR(INDEX(Lid!$F:$F,MATCH($E73,Lid!$A:$A,0)),""))</f>
        <v/>
      </c>
      <c r="I73" s="84" t="str">
        <f t="shared" si="32"/>
        <v/>
      </c>
      <c r="J73" s="38" t="str">
        <f t="shared" si="33"/>
        <v/>
      </c>
      <c r="K73" s="39" t="str">
        <f t="array" ref="K73">IF(I73="","",IFERROR($D$3 &amp; " kosten " &amp;INDEX(Lid!$B:$B,MATCH($E73,Lid!$A:$A,0)),""))</f>
        <v/>
      </c>
      <c r="L73" s="41" t="str">
        <f t="shared" si="34"/>
        <v/>
      </c>
      <c r="M73" s="41" t="str">
        <f t="shared" si="35"/>
        <v/>
      </c>
      <c r="N73" s="41" t="str">
        <f t="shared" si="36"/>
        <v/>
      </c>
      <c r="O73" s="31"/>
      <c r="P73" s="67"/>
      <c r="Q73" s="68"/>
      <c r="R73" s="69"/>
      <c r="S73" s="41">
        <f t="shared" si="37"/>
        <v>0</v>
      </c>
      <c r="T73" s="70"/>
      <c r="U73" s="68"/>
      <c r="V73" s="71"/>
      <c r="W73" s="41">
        <f t="shared" si="38"/>
        <v>0</v>
      </c>
      <c r="X73" s="70"/>
      <c r="Y73" s="68"/>
      <c r="Z73" s="71"/>
      <c r="AA73" s="41">
        <f t="shared" si="39"/>
        <v>0</v>
      </c>
      <c r="AB73" s="70"/>
      <c r="AC73" s="68"/>
      <c r="AD73" s="71"/>
      <c r="AE73" s="41">
        <f t="shared" si="40"/>
        <v>0</v>
      </c>
      <c r="AF73" s="70"/>
      <c r="AG73" s="68"/>
      <c r="AH73" s="71"/>
      <c r="AI73" s="41">
        <f t="shared" si="41"/>
        <v>0</v>
      </c>
      <c r="AJ73" s="70"/>
      <c r="AK73" s="68"/>
      <c r="AL73" s="71"/>
      <c r="AM73" s="41">
        <f t="shared" si="42"/>
        <v>0</v>
      </c>
      <c r="AN73" s="70"/>
      <c r="AO73" s="68"/>
      <c r="AP73" s="71"/>
      <c r="AQ73" s="41">
        <f t="shared" si="43"/>
        <v>0</v>
      </c>
      <c r="AR73" s="70"/>
      <c r="AS73" s="68"/>
      <c r="AT73" s="71"/>
      <c r="AU73" s="41">
        <f t="shared" si="44"/>
        <v>0</v>
      </c>
      <c r="AV73" s="70"/>
      <c r="AW73" s="68"/>
      <c r="AX73" s="71"/>
      <c r="AY73" s="41">
        <f t="shared" si="45"/>
        <v>0</v>
      </c>
      <c r="AZ73" s="70"/>
      <c r="BA73" s="68"/>
      <c r="BB73" s="71"/>
      <c r="BC73" s="41">
        <f t="shared" si="46"/>
        <v>0</v>
      </c>
      <c r="BD73" s="70"/>
      <c r="BE73" s="68"/>
      <c r="BF73" s="71"/>
      <c r="BG73" s="41">
        <f t="shared" si="47"/>
        <v>0</v>
      </c>
      <c r="BH73" s="70"/>
      <c r="BI73" s="68"/>
      <c r="BJ73" s="71"/>
      <c r="BK73" s="41">
        <f t="shared" si="48"/>
        <v>0</v>
      </c>
      <c r="BL73" s="70"/>
      <c r="BM73" s="68"/>
      <c r="BN73" s="71"/>
      <c r="BO73" s="41">
        <f t="shared" si="49"/>
        <v>0</v>
      </c>
      <c r="BP73" s="70"/>
      <c r="BQ73" s="68"/>
      <c r="BR73" s="71"/>
      <c r="BS73" s="41">
        <f t="shared" si="50"/>
        <v>0</v>
      </c>
    </row>
    <row r="74" spans="1:71" ht="15.75" customHeight="1" x14ac:dyDescent="0.25">
      <c r="A74" s="30"/>
      <c r="B74" s="31"/>
      <c r="C74" s="31"/>
      <c r="D74" s="37">
        <v>43</v>
      </c>
      <c r="E74" s="60"/>
      <c r="F74" s="31"/>
      <c r="G74" s="38" t="str">
        <f t="shared" si="31"/>
        <v/>
      </c>
      <c r="H74" s="39" t="str">
        <f t="array" ref="H74">IF(I74="","",IFERROR(INDEX(Lid!$F:$F,MATCH($E74,Lid!$A:$A,0)),""))</f>
        <v/>
      </c>
      <c r="I74" s="84" t="str">
        <f t="shared" si="32"/>
        <v/>
      </c>
      <c r="J74" s="38" t="str">
        <f t="shared" si="33"/>
        <v/>
      </c>
      <c r="K74" s="39" t="str">
        <f t="array" ref="K74">IF(I74="","",IFERROR($D$3 &amp; " kosten " &amp;INDEX(Lid!$B:$B,MATCH($E74,Lid!$A:$A,0)),""))</f>
        <v/>
      </c>
      <c r="L74" s="41" t="str">
        <f t="shared" si="34"/>
        <v/>
      </c>
      <c r="M74" s="41" t="str">
        <f t="shared" si="35"/>
        <v/>
      </c>
      <c r="N74" s="41" t="str">
        <f t="shared" si="36"/>
        <v/>
      </c>
      <c r="O74" s="31"/>
      <c r="P74" s="67"/>
      <c r="Q74" s="68"/>
      <c r="R74" s="69"/>
      <c r="S74" s="41">
        <f t="shared" si="37"/>
        <v>0</v>
      </c>
      <c r="T74" s="70"/>
      <c r="U74" s="68"/>
      <c r="V74" s="71"/>
      <c r="W74" s="41">
        <f t="shared" si="38"/>
        <v>0</v>
      </c>
      <c r="X74" s="70"/>
      <c r="Y74" s="68"/>
      <c r="Z74" s="71"/>
      <c r="AA74" s="41">
        <f t="shared" si="39"/>
        <v>0</v>
      </c>
      <c r="AB74" s="70"/>
      <c r="AC74" s="68"/>
      <c r="AD74" s="71"/>
      <c r="AE74" s="41">
        <f t="shared" si="40"/>
        <v>0</v>
      </c>
      <c r="AF74" s="70"/>
      <c r="AG74" s="68"/>
      <c r="AH74" s="71"/>
      <c r="AI74" s="41">
        <f t="shared" si="41"/>
        <v>0</v>
      </c>
      <c r="AJ74" s="70"/>
      <c r="AK74" s="68"/>
      <c r="AL74" s="71"/>
      <c r="AM74" s="41">
        <f t="shared" si="42"/>
        <v>0</v>
      </c>
      <c r="AN74" s="70"/>
      <c r="AO74" s="68"/>
      <c r="AP74" s="71"/>
      <c r="AQ74" s="41">
        <f t="shared" si="43"/>
        <v>0</v>
      </c>
      <c r="AR74" s="70"/>
      <c r="AS74" s="68"/>
      <c r="AT74" s="71"/>
      <c r="AU74" s="41">
        <f t="shared" si="44"/>
        <v>0</v>
      </c>
      <c r="AV74" s="70"/>
      <c r="AW74" s="68"/>
      <c r="AX74" s="71"/>
      <c r="AY74" s="41">
        <f t="shared" si="45"/>
        <v>0</v>
      </c>
      <c r="AZ74" s="70"/>
      <c r="BA74" s="68"/>
      <c r="BB74" s="71"/>
      <c r="BC74" s="41">
        <f t="shared" si="46"/>
        <v>0</v>
      </c>
      <c r="BD74" s="70"/>
      <c r="BE74" s="68"/>
      <c r="BF74" s="71"/>
      <c r="BG74" s="41">
        <f t="shared" si="47"/>
        <v>0</v>
      </c>
      <c r="BH74" s="70"/>
      <c r="BI74" s="68"/>
      <c r="BJ74" s="71"/>
      <c r="BK74" s="41">
        <f t="shared" si="48"/>
        <v>0</v>
      </c>
      <c r="BL74" s="70"/>
      <c r="BM74" s="68"/>
      <c r="BN74" s="71"/>
      <c r="BO74" s="41">
        <f t="shared" si="49"/>
        <v>0</v>
      </c>
      <c r="BP74" s="70"/>
      <c r="BQ74" s="68"/>
      <c r="BR74" s="71"/>
      <c r="BS74" s="41">
        <f t="shared" si="50"/>
        <v>0</v>
      </c>
    </row>
    <row r="75" spans="1:71" ht="15.75" customHeight="1" x14ac:dyDescent="0.25">
      <c r="A75" s="30"/>
      <c r="B75" s="31"/>
      <c r="C75" s="31"/>
      <c r="D75" s="37">
        <v>44</v>
      </c>
      <c r="E75" s="60"/>
      <c r="F75" s="31"/>
      <c r="G75" s="38" t="str">
        <f t="shared" si="31"/>
        <v/>
      </c>
      <c r="H75" s="39" t="str">
        <f t="array" ref="H75">IF(I75="","",IFERROR(INDEX(Lid!$F:$F,MATCH($E75,Lid!$A:$A,0)),""))</f>
        <v/>
      </c>
      <c r="I75" s="84" t="str">
        <f t="shared" si="32"/>
        <v/>
      </c>
      <c r="J75" s="38" t="str">
        <f t="shared" si="33"/>
        <v/>
      </c>
      <c r="K75" s="39" t="str">
        <f t="array" ref="K75">IF(I75="","",IFERROR($D$3 &amp; " kosten " &amp;INDEX(Lid!$B:$B,MATCH($E75,Lid!$A:$A,0)),""))</f>
        <v/>
      </c>
      <c r="L75" s="41" t="str">
        <f t="shared" si="34"/>
        <v/>
      </c>
      <c r="M75" s="41" t="str">
        <f t="shared" si="35"/>
        <v/>
      </c>
      <c r="N75" s="41" t="str">
        <f t="shared" si="36"/>
        <v/>
      </c>
      <c r="O75" s="31"/>
      <c r="P75" s="67"/>
      <c r="Q75" s="68"/>
      <c r="R75" s="69"/>
      <c r="S75" s="41">
        <f t="shared" si="37"/>
        <v>0</v>
      </c>
      <c r="T75" s="70"/>
      <c r="U75" s="68"/>
      <c r="V75" s="71"/>
      <c r="W75" s="41">
        <f t="shared" si="38"/>
        <v>0</v>
      </c>
      <c r="X75" s="70"/>
      <c r="Y75" s="68"/>
      <c r="Z75" s="71"/>
      <c r="AA75" s="41">
        <f t="shared" si="39"/>
        <v>0</v>
      </c>
      <c r="AB75" s="70"/>
      <c r="AC75" s="68"/>
      <c r="AD75" s="71"/>
      <c r="AE75" s="41">
        <f t="shared" si="40"/>
        <v>0</v>
      </c>
      <c r="AF75" s="70"/>
      <c r="AG75" s="68"/>
      <c r="AH75" s="71"/>
      <c r="AI75" s="41">
        <f t="shared" si="41"/>
        <v>0</v>
      </c>
      <c r="AJ75" s="70"/>
      <c r="AK75" s="68"/>
      <c r="AL75" s="71"/>
      <c r="AM75" s="41">
        <f t="shared" si="42"/>
        <v>0</v>
      </c>
      <c r="AN75" s="70"/>
      <c r="AO75" s="68"/>
      <c r="AP75" s="71"/>
      <c r="AQ75" s="41">
        <f t="shared" si="43"/>
        <v>0</v>
      </c>
      <c r="AR75" s="70"/>
      <c r="AS75" s="68"/>
      <c r="AT75" s="71"/>
      <c r="AU75" s="41">
        <f t="shared" si="44"/>
        <v>0</v>
      </c>
      <c r="AV75" s="70"/>
      <c r="AW75" s="68"/>
      <c r="AX75" s="71"/>
      <c r="AY75" s="41">
        <f t="shared" si="45"/>
        <v>0</v>
      </c>
      <c r="AZ75" s="70"/>
      <c r="BA75" s="68"/>
      <c r="BB75" s="71"/>
      <c r="BC75" s="41">
        <f t="shared" si="46"/>
        <v>0</v>
      </c>
      <c r="BD75" s="70"/>
      <c r="BE75" s="68"/>
      <c r="BF75" s="71"/>
      <c r="BG75" s="41">
        <f t="shared" si="47"/>
        <v>0</v>
      </c>
      <c r="BH75" s="70"/>
      <c r="BI75" s="68"/>
      <c r="BJ75" s="71"/>
      <c r="BK75" s="41">
        <f t="shared" si="48"/>
        <v>0</v>
      </c>
      <c r="BL75" s="70"/>
      <c r="BM75" s="68"/>
      <c r="BN75" s="71"/>
      <c r="BO75" s="41">
        <f t="shared" si="49"/>
        <v>0</v>
      </c>
      <c r="BP75" s="70"/>
      <c r="BQ75" s="68"/>
      <c r="BR75" s="71"/>
      <c r="BS75" s="41">
        <f t="shared" si="50"/>
        <v>0</v>
      </c>
    </row>
    <row r="76" spans="1:71" ht="15.75" customHeight="1" x14ac:dyDescent="0.25">
      <c r="A76" s="30"/>
      <c r="B76" s="31"/>
      <c r="C76" s="31"/>
      <c r="D76" s="37">
        <v>45</v>
      </c>
      <c r="E76" s="60"/>
      <c r="F76" s="31"/>
      <c r="G76" s="38" t="str">
        <f t="shared" si="31"/>
        <v/>
      </c>
      <c r="H76" s="39" t="str">
        <f t="array" ref="H76">IF(I76="","",IFERROR(INDEX(Lid!$F:$F,MATCH($E76,Lid!$A:$A,0)),""))</f>
        <v/>
      </c>
      <c r="I76" s="84" t="str">
        <f t="shared" si="32"/>
        <v/>
      </c>
      <c r="J76" s="38" t="str">
        <f t="shared" si="33"/>
        <v/>
      </c>
      <c r="K76" s="39" t="str">
        <f t="array" ref="K76">IF(I76="","",IFERROR($D$3 &amp; " kosten " &amp;INDEX(Lid!$B:$B,MATCH($E76,Lid!$A:$A,0)),""))</f>
        <v/>
      </c>
      <c r="L76" s="41" t="str">
        <f t="shared" si="34"/>
        <v/>
      </c>
      <c r="M76" s="41" t="str">
        <f t="shared" si="35"/>
        <v/>
      </c>
      <c r="N76" s="41" t="str">
        <f t="shared" si="36"/>
        <v/>
      </c>
      <c r="O76" s="31"/>
      <c r="P76" s="67"/>
      <c r="Q76" s="68"/>
      <c r="R76" s="69"/>
      <c r="S76" s="41">
        <f t="shared" si="37"/>
        <v>0</v>
      </c>
      <c r="T76" s="70"/>
      <c r="U76" s="68"/>
      <c r="V76" s="71"/>
      <c r="W76" s="41">
        <f t="shared" si="38"/>
        <v>0</v>
      </c>
      <c r="X76" s="70"/>
      <c r="Y76" s="68"/>
      <c r="Z76" s="71"/>
      <c r="AA76" s="41">
        <f t="shared" si="39"/>
        <v>0</v>
      </c>
      <c r="AB76" s="70"/>
      <c r="AC76" s="68"/>
      <c r="AD76" s="71"/>
      <c r="AE76" s="41">
        <f t="shared" si="40"/>
        <v>0</v>
      </c>
      <c r="AF76" s="70"/>
      <c r="AG76" s="68"/>
      <c r="AH76" s="71"/>
      <c r="AI76" s="41">
        <f t="shared" si="41"/>
        <v>0</v>
      </c>
      <c r="AJ76" s="70"/>
      <c r="AK76" s="68"/>
      <c r="AL76" s="71"/>
      <c r="AM76" s="41">
        <f t="shared" si="42"/>
        <v>0</v>
      </c>
      <c r="AN76" s="70"/>
      <c r="AO76" s="68"/>
      <c r="AP76" s="71"/>
      <c r="AQ76" s="41">
        <f t="shared" si="43"/>
        <v>0</v>
      </c>
      <c r="AR76" s="70"/>
      <c r="AS76" s="68"/>
      <c r="AT76" s="71"/>
      <c r="AU76" s="41">
        <f t="shared" si="44"/>
        <v>0</v>
      </c>
      <c r="AV76" s="70"/>
      <c r="AW76" s="68"/>
      <c r="AX76" s="71"/>
      <c r="AY76" s="41">
        <f t="shared" si="45"/>
        <v>0</v>
      </c>
      <c r="AZ76" s="70"/>
      <c r="BA76" s="68"/>
      <c r="BB76" s="71"/>
      <c r="BC76" s="41">
        <f t="shared" si="46"/>
        <v>0</v>
      </c>
      <c r="BD76" s="70"/>
      <c r="BE76" s="68"/>
      <c r="BF76" s="71"/>
      <c r="BG76" s="41">
        <f t="shared" si="47"/>
        <v>0</v>
      </c>
      <c r="BH76" s="70"/>
      <c r="BI76" s="68"/>
      <c r="BJ76" s="71"/>
      <c r="BK76" s="41">
        <f t="shared" si="48"/>
        <v>0</v>
      </c>
      <c r="BL76" s="70"/>
      <c r="BM76" s="68"/>
      <c r="BN76" s="71"/>
      <c r="BO76" s="41">
        <f t="shared" si="49"/>
        <v>0</v>
      </c>
      <c r="BP76" s="70"/>
      <c r="BQ76" s="68"/>
      <c r="BR76" s="71"/>
      <c r="BS76" s="41">
        <f t="shared" si="50"/>
        <v>0</v>
      </c>
    </row>
    <row r="77" spans="1:71" ht="15.75" customHeight="1" x14ac:dyDescent="0.25">
      <c r="A77" s="30"/>
      <c r="B77" s="31"/>
      <c r="C77" s="31"/>
      <c r="D77" s="37">
        <v>46</v>
      </c>
      <c r="E77" s="60"/>
      <c r="F77" s="31"/>
      <c r="G77" s="38" t="str">
        <f t="shared" si="31"/>
        <v/>
      </c>
      <c r="H77" s="39" t="str">
        <f t="array" ref="H77">IF(I77="","",IFERROR(INDEX(Lid!$F:$F,MATCH($E77,Lid!$A:$A,0)),""))</f>
        <v/>
      </c>
      <c r="I77" s="84" t="str">
        <f t="shared" si="32"/>
        <v/>
      </c>
      <c r="J77" s="38" t="str">
        <f t="shared" si="33"/>
        <v/>
      </c>
      <c r="K77" s="39" t="str">
        <f t="array" ref="K77">IF(I77="","",IFERROR($D$3 &amp; " kosten " &amp;INDEX(Lid!$B:$B,MATCH($E77,Lid!$A:$A,0)),""))</f>
        <v/>
      </c>
      <c r="L77" s="41" t="str">
        <f t="shared" si="34"/>
        <v/>
      </c>
      <c r="M77" s="41" t="str">
        <f t="shared" si="35"/>
        <v/>
      </c>
      <c r="N77" s="41" t="str">
        <f t="shared" si="36"/>
        <v/>
      </c>
      <c r="O77" s="31"/>
      <c r="P77" s="67"/>
      <c r="Q77" s="68"/>
      <c r="R77" s="69"/>
      <c r="S77" s="41">
        <f t="shared" si="37"/>
        <v>0</v>
      </c>
      <c r="T77" s="70"/>
      <c r="U77" s="68"/>
      <c r="V77" s="71"/>
      <c r="W77" s="41">
        <f t="shared" si="38"/>
        <v>0</v>
      </c>
      <c r="X77" s="70"/>
      <c r="Y77" s="68"/>
      <c r="Z77" s="71"/>
      <c r="AA77" s="41">
        <f t="shared" si="39"/>
        <v>0</v>
      </c>
      <c r="AB77" s="70"/>
      <c r="AC77" s="68"/>
      <c r="AD77" s="71"/>
      <c r="AE77" s="41">
        <f t="shared" si="40"/>
        <v>0</v>
      </c>
      <c r="AF77" s="70"/>
      <c r="AG77" s="68"/>
      <c r="AH77" s="71"/>
      <c r="AI77" s="41">
        <f t="shared" si="41"/>
        <v>0</v>
      </c>
      <c r="AJ77" s="70"/>
      <c r="AK77" s="68"/>
      <c r="AL77" s="71"/>
      <c r="AM77" s="41">
        <f t="shared" si="42"/>
        <v>0</v>
      </c>
      <c r="AN77" s="70"/>
      <c r="AO77" s="68"/>
      <c r="AP77" s="71"/>
      <c r="AQ77" s="41">
        <f t="shared" si="43"/>
        <v>0</v>
      </c>
      <c r="AR77" s="70"/>
      <c r="AS77" s="68"/>
      <c r="AT77" s="71"/>
      <c r="AU77" s="41">
        <f t="shared" si="44"/>
        <v>0</v>
      </c>
      <c r="AV77" s="70"/>
      <c r="AW77" s="68"/>
      <c r="AX77" s="71"/>
      <c r="AY77" s="41">
        <f t="shared" si="45"/>
        <v>0</v>
      </c>
      <c r="AZ77" s="70"/>
      <c r="BA77" s="68"/>
      <c r="BB77" s="71"/>
      <c r="BC77" s="41">
        <f t="shared" si="46"/>
        <v>0</v>
      </c>
      <c r="BD77" s="70"/>
      <c r="BE77" s="68"/>
      <c r="BF77" s="71"/>
      <c r="BG77" s="41">
        <f t="shared" si="47"/>
        <v>0</v>
      </c>
      <c r="BH77" s="70"/>
      <c r="BI77" s="68"/>
      <c r="BJ77" s="71"/>
      <c r="BK77" s="41">
        <f t="shared" si="48"/>
        <v>0</v>
      </c>
      <c r="BL77" s="70"/>
      <c r="BM77" s="68"/>
      <c r="BN77" s="71"/>
      <c r="BO77" s="41">
        <f t="shared" si="49"/>
        <v>0</v>
      </c>
      <c r="BP77" s="70"/>
      <c r="BQ77" s="68"/>
      <c r="BR77" s="71"/>
      <c r="BS77" s="41">
        <f t="shared" si="50"/>
        <v>0</v>
      </c>
    </row>
    <row r="78" spans="1:71" ht="15.75" customHeight="1" x14ac:dyDescent="0.25">
      <c r="A78" s="30"/>
      <c r="B78" s="31"/>
      <c r="C78" s="31"/>
      <c r="D78" s="37">
        <v>47</v>
      </c>
      <c r="E78" s="60"/>
      <c r="F78" s="31"/>
      <c r="G78" s="38" t="str">
        <f t="shared" si="31"/>
        <v/>
      </c>
      <c r="H78" s="39" t="str">
        <f t="array" ref="H78">IF(I78="","",IFERROR(INDEX(Lid!$F:$F,MATCH($E78,Lid!$A:$A,0)),""))</f>
        <v/>
      </c>
      <c r="I78" s="84" t="str">
        <f t="shared" si="32"/>
        <v/>
      </c>
      <c r="J78" s="38" t="str">
        <f t="shared" si="33"/>
        <v/>
      </c>
      <c r="K78" s="39" t="str">
        <f t="array" ref="K78">IF(I78="","",IFERROR($D$3 &amp; " kosten " &amp;INDEX(Lid!$B:$B,MATCH($E78,Lid!$A:$A,0)),""))</f>
        <v/>
      </c>
      <c r="L78" s="41" t="str">
        <f t="shared" si="34"/>
        <v/>
      </c>
      <c r="M78" s="41" t="str">
        <f t="shared" si="35"/>
        <v/>
      </c>
      <c r="N78" s="41" t="str">
        <f t="shared" si="36"/>
        <v/>
      </c>
      <c r="O78" s="31"/>
      <c r="P78" s="67"/>
      <c r="Q78" s="68"/>
      <c r="R78" s="69"/>
      <c r="S78" s="41">
        <f t="shared" si="37"/>
        <v>0</v>
      </c>
      <c r="T78" s="70"/>
      <c r="U78" s="68"/>
      <c r="V78" s="71"/>
      <c r="W78" s="41">
        <f t="shared" si="38"/>
        <v>0</v>
      </c>
      <c r="X78" s="70"/>
      <c r="Y78" s="68"/>
      <c r="Z78" s="71"/>
      <c r="AA78" s="41">
        <f t="shared" si="39"/>
        <v>0</v>
      </c>
      <c r="AB78" s="70"/>
      <c r="AC78" s="68"/>
      <c r="AD78" s="71"/>
      <c r="AE78" s="41">
        <f t="shared" si="40"/>
        <v>0</v>
      </c>
      <c r="AF78" s="70"/>
      <c r="AG78" s="68"/>
      <c r="AH78" s="71"/>
      <c r="AI78" s="41">
        <f t="shared" si="41"/>
        <v>0</v>
      </c>
      <c r="AJ78" s="70"/>
      <c r="AK78" s="68"/>
      <c r="AL78" s="71"/>
      <c r="AM78" s="41">
        <f t="shared" si="42"/>
        <v>0</v>
      </c>
      <c r="AN78" s="70"/>
      <c r="AO78" s="68"/>
      <c r="AP78" s="71"/>
      <c r="AQ78" s="41">
        <f t="shared" si="43"/>
        <v>0</v>
      </c>
      <c r="AR78" s="70"/>
      <c r="AS78" s="68"/>
      <c r="AT78" s="71"/>
      <c r="AU78" s="41">
        <f t="shared" si="44"/>
        <v>0</v>
      </c>
      <c r="AV78" s="70"/>
      <c r="AW78" s="68"/>
      <c r="AX78" s="71"/>
      <c r="AY78" s="41">
        <f t="shared" si="45"/>
        <v>0</v>
      </c>
      <c r="AZ78" s="70"/>
      <c r="BA78" s="68"/>
      <c r="BB78" s="71"/>
      <c r="BC78" s="41">
        <f t="shared" si="46"/>
        <v>0</v>
      </c>
      <c r="BD78" s="70"/>
      <c r="BE78" s="68"/>
      <c r="BF78" s="71"/>
      <c r="BG78" s="41">
        <f t="shared" si="47"/>
        <v>0</v>
      </c>
      <c r="BH78" s="70"/>
      <c r="BI78" s="68"/>
      <c r="BJ78" s="71"/>
      <c r="BK78" s="41">
        <f t="shared" si="48"/>
        <v>0</v>
      </c>
      <c r="BL78" s="70"/>
      <c r="BM78" s="68"/>
      <c r="BN78" s="71"/>
      <c r="BO78" s="41">
        <f t="shared" si="49"/>
        <v>0</v>
      </c>
      <c r="BP78" s="70"/>
      <c r="BQ78" s="68"/>
      <c r="BR78" s="71"/>
      <c r="BS78" s="41">
        <f t="shared" si="50"/>
        <v>0</v>
      </c>
    </row>
    <row r="79" spans="1:71" ht="15.75" customHeight="1" x14ac:dyDescent="0.25">
      <c r="A79" s="30"/>
      <c r="B79" s="31"/>
      <c r="C79" s="31"/>
      <c r="D79" s="37">
        <v>48</v>
      </c>
      <c r="E79" s="60"/>
      <c r="F79" s="31"/>
      <c r="G79" s="38" t="str">
        <f t="shared" si="31"/>
        <v/>
      </c>
      <c r="H79" s="39" t="str">
        <f t="array" ref="H79">IF(I79="","",IFERROR(INDEX(Lid!$F:$F,MATCH($E79,Lid!$A:$A,0)),""))</f>
        <v/>
      </c>
      <c r="I79" s="84" t="str">
        <f t="shared" si="32"/>
        <v/>
      </c>
      <c r="J79" s="38" t="str">
        <f t="shared" si="33"/>
        <v/>
      </c>
      <c r="K79" s="39" t="str">
        <f t="array" ref="K79">IF(I79="","",IFERROR($D$3 &amp; " kosten " &amp;INDEX(Lid!$B:$B,MATCH($E79,Lid!$A:$A,0)),""))</f>
        <v/>
      </c>
      <c r="L79" s="41" t="str">
        <f t="shared" si="34"/>
        <v/>
      </c>
      <c r="M79" s="41" t="str">
        <f t="shared" si="35"/>
        <v/>
      </c>
      <c r="N79" s="41" t="str">
        <f t="shared" si="36"/>
        <v/>
      </c>
      <c r="O79" s="31"/>
      <c r="P79" s="67"/>
      <c r="Q79" s="68"/>
      <c r="R79" s="69"/>
      <c r="S79" s="41">
        <f t="shared" si="37"/>
        <v>0</v>
      </c>
      <c r="T79" s="70"/>
      <c r="U79" s="68"/>
      <c r="V79" s="71"/>
      <c r="W79" s="41">
        <f t="shared" si="38"/>
        <v>0</v>
      </c>
      <c r="X79" s="70"/>
      <c r="Y79" s="68"/>
      <c r="Z79" s="71"/>
      <c r="AA79" s="41">
        <f t="shared" si="39"/>
        <v>0</v>
      </c>
      <c r="AB79" s="70"/>
      <c r="AC79" s="68"/>
      <c r="AD79" s="71"/>
      <c r="AE79" s="41">
        <f t="shared" si="40"/>
        <v>0</v>
      </c>
      <c r="AF79" s="70"/>
      <c r="AG79" s="68"/>
      <c r="AH79" s="71"/>
      <c r="AI79" s="41">
        <f t="shared" si="41"/>
        <v>0</v>
      </c>
      <c r="AJ79" s="70"/>
      <c r="AK79" s="68"/>
      <c r="AL79" s="71"/>
      <c r="AM79" s="41">
        <f t="shared" si="42"/>
        <v>0</v>
      </c>
      <c r="AN79" s="70"/>
      <c r="AO79" s="68"/>
      <c r="AP79" s="71"/>
      <c r="AQ79" s="41">
        <f t="shared" si="43"/>
        <v>0</v>
      </c>
      <c r="AR79" s="70"/>
      <c r="AS79" s="68"/>
      <c r="AT79" s="71"/>
      <c r="AU79" s="41">
        <f t="shared" si="44"/>
        <v>0</v>
      </c>
      <c r="AV79" s="70"/>
      <c r="AW79" s="68"/>
      <c r="AX79" s="71"/>
      <c r="AY79" s="41">
        <f t="shared" si="45"/>
        <v>0</v>
      </c>
      <c r="AZ79" s="70"/>
      <c r="BA79" s="68"/>
      <c r="BB79" s="71"/>
      <c r="BC79" s="41">
        <f t="shared" si="46"/>
        <v>0</v>
      </c>
      <c r="BD79" s="70"/>
      <c r="BE79" s="68"/>
      <c r="BF79" s="71"/>
      <c r="BG79" s="41">
        <f t="shared" si="47"/>
        <v>0</v>
      </c>
      <c r="BH79" s="70"/>
      <c r="BI79" s="68"/>
      <c r="BJ79" s="71"/>
      <c r="BK79" s="41">
        <f t="shared" si="48"/>
        <v>0</v>
      </c>
      <c r="BL79" s="70"/>
      <c r="BM79" s="68"/>
      <c r="BN79" s="71"/>
      <c r="BO79" s="41">
        <f t="shared" si="49"/>
        <v>0</v>
      </c>
      <c r="BP79" s="70"/>
      <c r="BQ79" s="68"/>
      <c r="BR79" s="71"/>
      <c r="BS79" s="41">
        <f t="shared" si="50"/>
        <v>0</v>
      </c>
    </row>
    <row r="80" spans="1:71" ht="15.75" customHeight="1" x14ac:dyDescent="0.25">
      <c r="A80" s="30"/>
      <c r="B80" s="31"/>
      <c r="C80" s="31"/>
      <c r="D80" s="37">
        <v>49</v>
      </c>
      <c r="E80" s="60"/>
      <c r="F80" s="31"/>
      <c r="G80" s="38" t="str">
        <f t="shared" si="31"/>
        <v/>
      </c>
      <c r="H80" s="39" t="str">
        <f t="array" ref="H80">IF(I80="","",IFERROR(INDEX(Lid!$F:$F,MATCH($E80,Lid!$A:$A,0)),""))</f>
        <v/>
      </c>
      <c r="I80" s="84" t="str">
        <f t="shared" si="32"/>
        <v/>
      </c>
      <c r="J80" s="38" t="str">
        <f t="shared" si="33"/>
        <v/>
      </c>
      <c r="K80" s="39" t="str">
        <f t="array" ref="K80">IF(I80="","",IFERROR($D$3 &amp; " kosten " &amp;INDEX(Lid!$B:$B,MATCH($E80,Lid!$A:$A,0)),""))</f>
        <v/>
      </c>
      <c r="L80" s="41" t="str">
        <f t="shared" si="34"/>
        <v/>
      </c>
      <c r="M80" s="41" t="str">
        <f t="shared" si="35"/>
        <v/>
      </c>
      <c r="N80" s="41" t="str">
        <f t="shared" si="36"/>
        <v/>
      </c>
      <c r="O80" s="31"/>
      <c r="P80" s="67"/>
      <c r="Q80" s="68"/>
      <c r="R80" s="69"/>
      <c r="S80" s="41">
        <f t="shared" si="37"/>
        <v>0</v>
      </c>
      <c r="T80" s="70"/>
      <c r="U80" s="68"/>
      <c r="V80" s="71"/>
      <c r="W80" s="41">
        <f t="shared" si="38"/>
        <v>0</v>
      </c>
      <c r="X80" s="70"/>
      <c r="Y80" s="68"/>
      <c r="Z80" s="71"/>
      <c r="AA80" s="41">
        <f t="shared" si="39"/>
        <v>0</v>
      </c>
      <c r="AB80" s="70"/>
      <c r="AC80" s="68"/>
      <c r="AD80" s="71"/>
      <c r="AE80" s="41">
        <f t="shared" si="40"/>
        <v>0</v>
      </c>
      <c r="AF80" s="70"/>
      <c r="AG80" s="68"/>
      <c r="AH80" s="71"/>
      <c r="AI80" s="41">
        <f t="shared" si="41"/>
        <v>0</v>
      </c>
      <c r="AJ80" s="70"/>
      <c r="AK80" s="68"/>
      <c r="AL80" s="71"/>
      <c r="AM80" s="41">
        <f t="shared" si="42"/>
        <v>0</v>
      </c>
      <c r="AN80" s="70"/>
      <c r="AO80" s="68"/>
      <c r="AP80" s="71"/>
      <c r="AQ80" s="41">
        <f t="shared" si="43"/>
        <v>0</v>
      </c>
      <c r="AR80" s="70"/>
      <c r="AS80" s="68"/>
      <c r="AT80" s="71"/>
      <c r="AU80" s="41">
        <f t="shared" si="44"/>
        <v>0</v>
      </c>
      <c r="AV80" s="70"/>
      <c r="AW80" s="68"/>
      <c r="AX80" s="71"/>
      <c r="AY80" s="41">
        <f t="shared" si="45"/>
        <v>0</v>
      </c>
      <c r="AZ80" s="70"/>
      <c r="BA80" s="68"/>
      <c r="BB80" s="71"/>
      <c r="BC80" s="41">
        <f t="shared" si="46"/>
        <v>0</v>
      </c>
      <c r="BD80" s="70"/>
      <c r="BE80" s="68"/>
      <c r="BF80" s="71"/>
      <c r="BG80" s="41">
        <f t="shared" si="47"/>
        <v>0</v>
      </c>
      <c r="BH80" s="70"/>
      <c r="BI80" s="68"/>
      <c r="BJ80" s="71"/>
      <c r="BK80" s="41">
        <f t="shared" si="48"/>
        <v>0</v>
      </c>
      <c r="BL80" s="70"/>
      <c r="BM80" s="68"/>
      <c r="BN80" s="71"/>
      <c r="BO80" s="41">
        <f t="shared" si="49"/>
        <v>0</v>
      </c>
      <c r="BP80" s="70"/>
      <c r="BQ80" s="68"/>
      <c r="BR80" s="71"/>
      <c r="BS80" s="41">
        <f t="shared" si="50"/>
        <v>0</v>
      </c>
    </row>
    <row r="81" spans="1:71" ht="15.75" customHeight="1" x14ac:dyDescent="0.25">
      <c r="A81" s="30"/>
      <c r="B81" s="31"/>
      <c r="C81" s="31"/>
      <c r="D81" s="37">
        <v>50</v>
      </c>
      <c r="E81" s="60"/>
      <c r="F81" s="31"/>
      <c r="G81" s="38" t="str">
        <f t="shared" si="31"/>
        <v/>
      </c>
      <c r="H81" s="39" t="str">
        <f t="array" ref="H81">IF(I81="","",IFERROR(INDEX(Lid!$F:$F,MATCH($E81,Lid!$A:$A,0)),""))</f>
        <v/>
      </c>
      <c r="I81" s="84" t="str">
        <f t="shared" si="32"/>
        <v/>
      </c>
      <c r="J81" s="38" t="str">
        <f t="shared" si="33"/>
        <v/>
      </c>
      <c r="K81" s="39" t="str">
        <f t="array" ref="K81">IF(I81="","",IFERROR($D$3 &amp; " kosten " &amp;INDEX(Lid!$B:$B,MATCH($E81,Lid!$A:$A,0)),""))</f>
        <v/>
      </c>
      <c r="L81" s="41" t="str">
        <f t="shared" si="34"/>
        <v/>
      </c>
      <c r="M81" s="41" t="str">
        <f t="shared" si="35"/>
        <v/>
      </c>
      <c r="N81" s="41" t="str">
        <f t="shared" si="36"/>
        <v/>
      </c>
      <c r="O81" s="31"/>
      <c r="P81" s="67"/>
      <c r="Q81" s="68"/>
      <c r="R81" s="69"/>
      <c r="S81" s="41">
        <f t="shared" si="37"/>
        <v>0</v>
      </c>
      <c r="T81" s="70"/>
      <c r="U81" s="68"/>
      <c r="V81" s="71"/>
      <c r="W81" s="41">
        <f t="shared" si="38"/>
        <v>0</v>
      </c>
      <c r="X81" s="70"/>
      <c r="Y81" s="68"/>
      <c r="Z81" s="71"/>
      <c r="AA81" s="41">
        <f t="shared" si="39"/>
        <v>0</v>
      </c>
      <c r="AB81" s="70"/>
      <c r="AC81" s="68"/>
      <c r="AD81" s="71"/>
      <c r="AE81" s="41">
        <f t="shared" si="40"/>
        <v>0</v>
      </c>
      <c r="AF81" s="70"/>
      <c r="AG81" s="68"/>
      <c r="AH81" s="71"/>
      <c r="AI81" s="41">
        <f t="shared" si="41"/>
        <v>0</v>
      </c>
      <c r="AJ81" s="70"/>
      <c r="AK81" s="68"/>
      <c r="AL81" s="71"/>
      <c r="AM81" s="41">
        <f t="shared" si="42"/>
        <v>0</v>
      </c>
      <c r="AN81" s="70"/>
      <c r="AO81" s="68"/>
      <c r="AP81" s="71"/>
      <c r="AQ81" s="41">
        <f t="shared" si="43"/>
        <v>0</v>
      </c>
      <c r="AR81" s="70"/>
      <c r="AS81" s="68"/>
      <c r="AT81" s="71"/>
      <c r="AU81" s="41">
        <f t="shared" si="44"/>
        <v>0</v>
      </c>
      <c r="AV81" s="70"/>
      <c r="AW81" s="68"/>
      <c r="AX81" s="71"/>
      <c r="AY81" s="41">
        <f t="shared" si="45"/>
        <v>0</v>
      </c>
      <c r="AZ81" s="70"/>
      <c r="BA81" s="68"/>
      <c r="BB81" s="71"/>
      <c r="BC81" s="41">
        <f t="shared" si="46"/>
        <v>0</v>
      </c>
      <c r="BD81" s="70"/>
      <c r="BE81" s="68"/>
      <c r="BF81" s="71"/>
      <c r="BG81" s="41">
        <f t="shared" si="47"/>
        <v>0</v>
      </c>
      <c r="BH81" s="70"/>
      <c r="BI81" s="68"/>
      <c r="BJ81" s="71"/>
      <c r="BK81" s="41">
        <f t="shared" si="48"/>
        <v>0</v>
      </c>
      <c r="BL81" s="70"/>
      <c r="BM81" s="68"/>
      <c r="BN81" s="71"/>
      <c r="BO81" s="41">
        <f t="shared" si="49"/>
        <v>0</v>
      </c>
      <c r="BP81" s="70"/>
      <c r="BQ81" s="68"/>
      <c r="BR81" s="71"/>
      <c r="BS81" s="41">
        <f t="shared" si="50"/>
        <v>0</v>
      </c>
    </row>
    <row r="82" spans="1:71" ht="15.75" customHeight="1" x14ac:dyDescent="0.25">
      <c r="A82" s="30"/>
      <c r="B82" s="31"/>
      <c r="C82" s="31"/>
      <c r="D82" s="37">
        <v>51</v>
      </c>
      <c r="E82" s="60"/>
      <c r="F82" s="31"/>
      <c r="G82" s="38" t="str">
        <f t="shared" si="31"/>
        <v/>
      </c>
      <c r="H82" s="39" t="str">
        <f t="array" ref="H82">IF(I82="","",IFERROR(INDEX(Lid!$F:$F,MATCH($E82,Lid!$A:$A,0)),""))</f>
        <v/>
      </c>
      <c r="I82" s="84" t="str">
        <f t="shared" si="32"/>
        <v/>
      </c>
      <c r="J82" s="38" t="str">
        <f t="shared" si="33"/>
        <v/>
      </c>
      <c r="K82" s="39" t="str">
        <f t="array" ref="K82">IF(I82="","",IFERROR($D$3 &amp; " kosten " &amp;INDEX(Lid!$B:$B,MATCH($E82,Lid!$A:$A,0)),""))</f>
        <v/>
      </c>
      <c r="L82" s="41" t="str">
        <f t="shared" si="34"/>
        <v/>
      </c>
      <c r="M82" s="41" t="str">
        <f t="shared" si="35"/>
        <v/>
      </c>
      <c r="N82" s="41" t="str">
        <f t="shared" si="36"/>
        <v/>
      </c>
      <c r="O82" s="31"/>
      <c r="P82" s="67"/>
      <c r="Q82" s="68"/>
      <c r="R82" s="69"/>
      <c r="S82" s="41">
        <f t="shared" si="37"/>
        <v>0</v>
      </c>
      <c r="T82" s="70"/>
      <c r="U82" s="68"/>
      <c r="V82" s="71"/>
      <c r="W82" s="41">
        <f t="shared" si="38"/>
        <v>0</v>
      </c>
      <c r="X82" s="70"/>
      <c r="Y82" s="68"/>
      <c r="Z82" s="71"/>
      <c r="AA82" s="41">
        <f t="shared" si="39"/>
        <v>0</v>
      </c>
      <c r="AB82" s="70"/>
      <c r="AC82" s="68"/>
      <c r="AD82" s="71"/>
      <c r="AE82" s="41">
        <f t="shared" si="40"/>
        <v>0</v>
      </c>
      <c r="AF82" s="70"/>
      <c r="AG82" s="68"/>
      <c r="AH82" s="71"/>
      <c r="AI82" s="41">
        <f t="shared" si="41"/>
        <v>0</v>
      </c>
      <c r="AJ82" s="70"/>
      <c r="AK82" s="68"/>
      <c r="AL82" s="71"/>
      <c r="AM82" s="41">
        <f t="shared" si="42"/>
        <v>0</v>
      </c>
      <c r="AN82" s="70"/>
      <c r="AO82" s="68"/>
      <c r="AP82" s="71"/>
      <c r="AQ82" s="41">
        <f t="shared" si="43"/>
        <v>0</v>
      </c>
      <c r="AR82" s="70"/>
      <c r="AS82" s="68"/>
      <c r="AT82" s="71"/>
      <c r="AU82" s="41">
        <f t="shared" si="44"/>
        <v>0</v>
      </c>
      <c r="AV82" s="70"/>
      <c r="AW82" s="68"/>
      <c r="AX82" s="71"/>
      <c r="AY82" s="41">
        <f t="shared" si="45"/>
        <v>0</v>
      </c>
      <c r="AZ82" s="70"/>
      <c r="BA82" s="68"/>
      <c r="BB82" s="71"/>
      <c r="BC82" s="41">
        <f t="shared" si="46"/>
        <v>0</v>
      </c>
      <c r="BD82" s="70"/>
      <c r="BE82" s="68"/>
      <c r="BF82" s="71"/>
      <c r="BG82" s="41">
        <f t="shared" si="47"/>
        <v>0</v>
      </c>
      <c r="BH82" s="70"/>
      <c r="BI82" s="68"/>
      <c r="BJ82" s="71"/>
      <c r="BK82" s="41">
        <f t="shared" si="48"/>
        <v>0</v>
      </c>
      <c r="BL82" s="70"/>
      <c r="BM82" s="68"/>
      <c r="BN82" s="71"/>
      <c r="BO82" s="41">
        <f t="shared" si="49"/>
        <v>0</v>
      </c>
      <c r="BP82" s="70"/>
      <c r="BQ82" s="68"/>
      <c r="BR82" s="71"/>
      <c r="BS82" s="41">
        <f t="shared" si="50"/>
        <v>0</v>
      </c>
    </row>
    <row r="83" spans="1:71" ht="15.75" customHeight="1" x14ac:dyDescent="0.25">
      <c r="A83" s="30"/>
      <c r="B83" s="31"/>
      <c r="C83" s="31"/>
      <c r="D83" s="37">
        <v>52</v>
      </c>
      <c r="E83" s="60"/>
      <c r="F83" s="31"/>
      <c r="G83" s="38" t="str">
        <f t="shared" si="31"/>
        <v/>
      </c>
      <c r="H83" s="39" t="str">
        <f t="array" ref="H83">IF(I83="","",IFERROR(INDEX(Lid!$F:$F,MATCH($E83,Lid!$A:$A,0)),""))</f>
        <v/>
      </c>
      <c r="I83" s="84" t="str">
        <f t="shared" si="32"/>
        <v/>
      </c>
      <c r="J83" s="38" t="str">
        <f t="shared" si="33"/>
        <v/>
      </c>
      <c r="K83" s="39" t="str">
        <f t="array" ref="K83">IF(I83="","",IFERROR($D$3 &amp; " kosten " &amp;INDEX(Lid!$B:$B,MATCH($E83,Lid!$A:$A,0)),""))</f>
        <v/>
      </c>
      <c r="L83" s="41" t="str">
        <f t="shared" si="34"/>
        <v/>
      </c>
      <c r="M83" s="41" t="str">
        <f t="shared" si="35"/>
        <v/>
      </c>
      <c r="N83" s="41" t="str">
        <f t="shared" si="36"/>
        <v/>
      </c>
      <c r="O83" s="31"/>
      <c r="P83" s="67"/>
      <c r="Q83" s="68"/>
      <c r="R83" s="69"/>
      <c r="S83" s="41">
        <f t="shared" si="37"/>
        <v>0</v>
      </c>
      <c r="T83" s="70"/>
      <c r="U83" s="68"/>
      <c r="V83" s="71"/>
      <c r="W83" s="41">
        <f t="shared" si="38"/>
        <v>0</v>
      </c>
      <c r="X83" s="70"/>
      <c r="Y83" s="68"/>
      <c r="Z83" s="71"/>
      <c r="AA83" s="41">
        <f t="shared" si="39"/>
        <v>0</v>
      </c>
      <c r="AB83" s="70"/>
      <c r="AC83" s="68"/>
      <c r="AD83" s="71"/>
      <c r="AE83" s="41">
        <f t="shared" si="40"/>
        <v>0</v>
      </c>
      <c r="AF83" s="70"/>
      <c r="AG83" s="68"/>
      <c r="AH83" s="71"/>
      <c r="AI83" s="41">
        <f t="shared" si="41"/>
        <v>0</v>
      </c>
      <c r="AJ83" s="70"/>
      <c r="AK83" s="68"/>
      <c r="AL83" s="71"/>
      <c r="AM83" s="41">
        <f t="shared" si="42"/>
        <v>0</v>
      </c>
      <c r="AN83" s="70"/>
      <c r="AO83" s="68"/>
      <c r="AP83" s="71"/>
      <c r="AQ83" s="41">
        <f t="shared" si="43"/>
        <v>0</v>
      </c>
      <c r="AR83" s="70"/>
      <c r="AS83" s="68"/>
      <c r="AT83" s="71"/>
      <c r="AU83" s="41">
        <f t="shared" si="44"/>
        <v>0</v>
      </c>
      <c r="AV83" s="70"/>
      <c r="AW83" s="68"/>
      <c r="AX83" s="71"/>
      <c r="AY83" s="41">
        <f t="shared" si="45"/>
        <v>0</v>
      </c>
      <c r="AZ83" s="70"/>
      <c r="BA83" s="68"/>
      <c r="BB83" s="71"/>
      <c r="BC83" s="41">
        <f t="shared" si="46"/>
        <v>0</v>
      </c>
      <c r="BD83" s="70"/>
      <c r="BE83" s="68"/>
      <c r="BF83" s="71"/>
      <c r="BG83" s="41">
        <f t="shared" si="47"/>
        <v>0</v>
      </c>
      <c r="BH83" s="70"/>
      <c r="BI83" s="68"/>
      <c r="BJ83" s="71"/>
      <c r="BK83" s="41">
        <f t="shared" si="48"/>
        <v>0</v>
      </c>
      <c r="BL83" s="70"/>
      <c r="BM83" s="68"/>
      <c r="BN83" s="71"/>
      <c r="BO83" s="41">
        <f t="shared" si="49"/>
        <v>0</v>
      </c>
      <c r="BP83" s="70"/>
      <c r="BQ83" s="68"/>
      <c r="BR83" s="71"/>
      <c r="BS83" s="41">
        <f t="shared" si="50"/>
        <v>0</v>
      </c>
    </row>
    <row r="84" spans="1:71" ht="15.75" customHeight="1" x14ac:dyDescent="0.25">
      <c r="A84" s="30"/>
      <c r="B84" s="31"/>
      <c r="C84" s="31"/>
      <c r="D84" s="37">
        <v>53</v>
      </c>
      <c r="E84" s="60"/>
      <c r="F84" s="31"/>
      <c r="G84" s="38" t="str">
        <f t="shared" si="31"/>
        <v/>
      </c>
      <c r="H84" s="39" t="str">
        <f t="array" ref="H84">IF(I84="","",IFERROR(INDEX(Lid!$F:$F,MATCH($E84,Lid!$A:$A,0)),""))</f>
        <v/>
      </c>
      <c r="I84" s="84" t="str">
        <f t="shared" si="32"/>
        <v/>
      </c>
      <c r="J84" s="38" t="str">
        <f t="shared" si="33"/>
        <v/>
      </c>
      <c r="K84" s="39" t="str">
        <f t="array" ref="K84">IF(I84="","",IFERROR($D$3 &amp; " kosten " &amp;INDEX(Lid!$B:$B,MATCH($E84,Lid!$A:$A,0)),""))</f>
        <v/>
      </c>
      <c r="L84" s="41" t="str">
        <f t="shared" si="34"/>
        <v/>
      </c>
      <c r="M84" s="41" t="str">
        <f t="shared" si="35"/>
        <v/>
      </c>
      <c r="N84" s="41" t="str">
        <f t="shared" si="36"/>
        <v/>
      </c>
      <c r="O84" s="31"/>
      <c r="P84" s="67"/>
      <c r="Q84" s="68"/>
      <c r="R84" s="69"/>
      <c r="S84" s="41">
        <f t="shared" si="37"/>
        <v>0</v>
      </c>
      <c r="T84" s="70"/>
      <c r="U84" s="68"/>
      <c r="V84" s="71"/>
      <c r="W84" s="41">
        <f t="shared" si="38"/>
        <v>0</v>
      </c>
      <c r="X84" s="70"/>
      <c r="Y84" s="68"/>
      <c r="Z84" s="71"/>
      <c r="AA84" s="41">
        <f t="shared" si="39"/>
        <v>0</v>
      </c>
      <c r="AB84" s="70"/>
      <c r="AC84" s="68"/>
      <c r="AD84" s="71"/>
      <c r="AE84" s="41">
        <f t="shared" si="40"/>
        <v>0</v>
      </c>
      <c r="AF84" s="70"/>
      <c r="AG84" s="68"/>
      <c r="AH84" s="71"/>
      <c r="AI84" s="41">
        <f t="shared" si="41"/>
        <v>0</v>
      </c>
      <c r="AJ84" s="70"/>
      <c r="AK84" s="68"/>
      <c r="AL84" s="71"/>
      <c r="AM84" s="41">
        <f t="shared" si="42"/>
        <v>0</v>
      </c>
      <c r="AN84" s="70"/>
      <c r="AO84" s="68"/>
      <c r="AP84" s="71"/>
      <c r="AQ84" s="41">
        <f t="shared" si="43"/>
        <v>0</v>
      </c>
      <c r="AR84" s="70"/>
      <c r="AS84" s="68"/>
      <c r="AT84" s="71"/>
      <c r="AU84" s="41">
        <f t="shared" si="44"/>
        <v>0</v>
      </c>
      <c r="AV84" s="70"/>
      <c r="AW84" s="68"/>
      <c r="AX84" s="71"/>
      <c r="AY84" s="41">
        <f t="shared" si="45"/>
        <v>0</v>
      </c>
      <c r="AZ84" s="70"/>
      <c r="BA84" s="68"/>
      <c r="BB84" s="71"/>
      <c r="BC84" s="41">
        <f t="shared" si="46"/>
        <v>0</v>
      </c>
      <c r="BD84" s="70"/>
      <c r="BE84" s="68"/>
      <c r="BF84" s="71"/>
      <c r="BG84" s="41">
        <f t="shared" si="47"/>
        <v>0</v>
      </c>
      <c r="BH84" s="70"/>
      <c r="BI84" s="68"/>
      <c r="BJ84" s="71"/>
      <c r="BK84" s="41">
        <f t="shared" si="48"/>
        <v>0</v>
      </c>
      <c r="BL84" s="70"/>
      <c r="BM84" s="68"/>
      <c r="BN84" s="71"/>
      <c r="BO84" s="41">
        <f t="shared" si="49"/>
        <v>0</v>
      </c>
      <c r="BP84" s="70"/>
      <c r="BQ84" s="68"/>
      <c r="BR84" s="71"/>
      <c r="BS84" s="41">
        <f t="shared" si="50"/>
        <v>0</v>
      </c>
    </row>
    <row r="85" spans="1:71" ht="15.75" customHeight="1" x14ac:dyDescent="0.25">
      <c r="A85" s="30"/>
      <c r="B85" s="31"/>
      <c r="C85" s="31"/>
      <c r="D85" s="37">
        <v>54</v>
      </c>
      <c r="E85" s="60"/>
      <c r="F85" s="31"/>
      <c r="G85" s="38" t="str">
        <f t="shared" si="31"/>
        <v/>
      </c>
      <c r="H85" s="39" t="str">
        <f t="array" ref="H85">IF(I85="","",IFERROR(INDEX(Lid!$F:$F,MATCH($E85,Lid!$A:$A,0)),""))</f>
        <v/>
      </c>
      <c r="I85" s="84" t="str">
        <f t="shared" si="32"/>
        <v/>
      </c>
      <c r="J85" s="38" t="str">
        <f t="shared" si="33"/>
        <v/>
      </c>
      <c r="K85" s="39" t="str">
        <f t="array" ref="K85">IF(I85="","",IFERROR($D$3 &amp; " kosten " &amp;INDEX(Lid!$B:$B,MATCH($E85,Lid!$A:$A,0)),""))</f>
        <v/>
      </c>
      <c r="L85" s="41" t="str">
        <f t="shared" si="34"/>
        <v/>
      </c>
      <c r="M85" s="41" t="str">
        <f t="shared" si="35"/>
        <v/>
      </c>
      <c r="N85" s="41" t="str">
        <f t="shared" si="36"/>
        <v/>
      </c>
      <c r="O85" s="31"/>
      <c r="P85" s="67"/>
      <c r="Q85" s="68"/>
      <c r="R85" s="69"/>
      <c r="S85" s="41">
        <f t="shared" si="37"/>
        <v>0</v>
      </c>
      <c r="T85" s="70"/>
      <c r="U85" s="68"/>
      <c r="V85" s="71"/>
      <c r="W85" s="41">
        <f t="shared" si="38"/>
        <v>0</v>
      </c>
      <c r="X85" s="70"/>
      <c r="Y85" s="68"/>
      <c r="Z85" s="71"/>
      <c r="AA85" s="41">
        <f t="shared" si="39"/>
        <v>0</v>
      </c>
      <c r="AB85" s="70"/>
      <c r="AC85" s="68"/>
      <c r="AD85" s="71"/>
      <c r="AE85" s="41">
        <f t="shared" si="40"/>
        <v>0</v>
      </c>
      <c r="AF85" s="70"/>
      <c r="AG85" s="68"/>
      <c r="AH85" s="71"/>
      <c r="AI85" s="41">
        <f t="shared" si="41"/>
        <v>0</v>
      </c>
      <c r="AJ85" s="70"/>
      <c r="AK85" s="68"/>
      <c r="AL85" s="71"/>
      <c r="AM85" s="41">
        <f t="shared" si="42"/>
        <v>0</v>
      </c>
      <c r="AN85" s="70"/>
      <c r="AO85" s="68"/>
      <c r="AP85" s="71"/>
      <c r="AQ85" s="41">
        <f t="shared" si="43"/>
        <v>0</v>
      </c>
      <c r="AR85" s="70"/>
      <c r="AS85" s="68"/>
      <c r="AT85" s="71"/>
      <c r="AU85" s="41">
        <f t="shared" si="44"/>
        <v>0</v>
      </c>
      <c r="AV85" s="70"/>
      <c r="AW85" s="68"/>
      <c r="AX85" s="71"/>
      <c r="AY85" s="41">
        <f t="shared" si="45"/>
        <v>0</v>
      </c>
      <c r="AZ85" s="70"/>
      <c r="BA85" s="68"/>
      <c r="BB85" s="71"/>
      <c r="BC85" s="41">
        <f t="shared" si="46"/>
        <v>0</v>
      </c>
      <c r="BD85" s="70"/>
      <c r="BE85" s="68"/>
      <c r="BF85" s="71"/>
      <c r="BG85" s="41">
        <f t="shared" si="47"/>
        <v>0</v>
      </c>
      <c r="BH85" s="70"/>
      <c r="BI85" s="68"/>
      <c r="BJ85" s="71"/>
      <c r="BK85" s="41">
        <f t="shared" si="48"/>
        <v>0</v>
      </c>
      <c r="BL85" s="70"/>
      <c r="BM85" s="68"/>
      <c r="BN85" s="71"/>
      <c r="BO85" s="41">
        <f t="shared" si="49"/>
        <v>0</v>
      </c>
      <c r="BP85" s="70"/>
      <c r="BQ85" s="68"/>
      <c r="BR85" s="71"/>
      <c r="BS85" s="41">
        <f t="shared" si="50"/>
        <v>0</v>
      </c>
    </row>
    <row r="86" spans="1:71" ht="15.75" customHeight="1" x14ac:dyDescent="0.25">
      <c r="A86" s="30"/>
      <c r="B86" s="31"/>
      <c r="C86" s="31"/>
      <c r="D86" s="37">
        <v>55</v>
      </c>
      <c r="E86" s="60"/>
      <c r="F86" s="31"/>
      <c r="G86" s="38" t="str">
        <f t="shared" si="31"/>
        <v/>
      </c>
      <c r="H86" s="39" t="str">
        <f t="array" ref="H86">IF(I86="","",IFERROR(INDEX(Lid!$F:$F,MATCH($E86,Lid!$A:$A,0)),""))</f>
        <v/>
      </c>
      <c r="I86" s="84" t="str">
        <f t="shared" si="32"/>
        <v/>
      </c>
      <c r="J86" s="38" t="str">
        <f t="shared" si="33"/>
        <v/>
      </c>
      <c r="K86" s="39" t="str">
        <f t="array" ref="K86">IF(I86="","",IFERROR($D$3 &amp; " kosten " &amp;INDEX(Lid!$B:$B,MATCH($E86,Lid!$A:$A,0)),""))</f>
        <v/>
      </c>
      <c r="L86" s="41" t="str">
        <f t="shared" si="34"/>
        <v/>
      </c>
      <c r="M86" s="41" t="str">
        <f t="shared" si="35"/>
        <v/>
      </c>
      <c r="N86" s="41" t="str">
        <f t="shared" si="36"/>
        <v/>
      </c>
      <c r="O86" s="31"/>
      <c r="P86" s="67"/>
      <c r="Q86" s="68"/>
      <c r="R86" s="69"/>
      <c r="S86" s="41">
        <f t="shared" si="37"/>
        <v>0</v>
      </c>
      <c r="T86" s="70"/>
      <c r="U86" s="68"/>
      <c r="V86" s="71"/>
      <c r="W86" s="41">
        <f t="shared" si="38"/>
        <v>0</v>
      </c>
      <c r="X86" s="70"/>
      <c r="Y86" s="68"/>
      <c r="Z86" s="71"/>
      <c r="AA86" s="41">
        <f t="shared" si="39"/>
        <v>0</v>
      </c>
      <c r="AB86" s="70"/>
      <c r="AC86" s="68"/>
      <c r="AD86" s="71"/>
      <c r="AE86" s="41">
        <f t="shared" si="40"/>
        <v>0</v>
      </c>
      <c r="AF86" s="70"/>
      <c r="AG86" s="68"/>
      <c r="AH86" s="71"/>
      <c r="AI86" s="41">
        <f t="shared" si="41"/>
        <v>0</v>
      </c>
      <c r="AJ86" s="70"/>
      <c r="AK86" s="68"/>
      <c r="AL86" s="71"/>
      <c r="AM86" s="41">
        <f t="shared" si="42"/>
        <v>0</v>
      </c>
      <c r="AN86" s="70"/>
      <c r="AO86" s="68"/>
      <c r="AP86" s="71"/>
      <c r="AQ86" s="41">
        <f t="shared" si="43"/>
        <v>0</v>
      </c>
      <c r="AR86" s="70"/>
      <c r="AS86" s="68"/>
      <c r="AT86" s="71"/>
      <c r="AU86" s="41">
        <f t="shared" si="44"/>
        <v>0</v>
      </c>
      <c r="AV86" s="70"/>
      <c r="AW86" s="68"/>
      <c r="AX86" s="71"/>
      <c r="AY86" s="41">
        <f t="shared" si="45"/>
        <v>0</v>
      </c>
      <c r="AZ86" s="70"/>
      <c r="BA86" s="68"/>
      <c r="BB86" s="71"/>
      <c r="BC86" s="41">
        <f t="shared" si="46"/>
        <v>0</v>
      </c>
      <c r="BD86" s="70"/>
      <c r="BE86" s="68"/>
      <c r="BF86" s="71"/>
      <c r="BG86" s="41">
        <f t="shared" si="47"/>
        <v>0</v>
      </c>
      <c r="BH86" s="70"/>
      <c r="BI86" s="68"/>
      <c r="BJ86" s="71"/>
      <c r="BK86" s="41">
        <f t="shared" si="48"/>
        <v>0</v>
      </c>
      <c r="BL86" s="70"/>
      <c r="BM86" s="68"/>
      <c r="BN86" s="71"/>
      <c r="BO86" s="41">
        <f t="shared" si="49"/>
        <v>0</v>
      </c>
      <c r="BP86" s="70"/>
      <c r="BQ86" s="68"/>
      <c r="BR86" s="71"/>
      <c r="BS86" s="41">
        <f t="shared" si="50"/>
        <v>0</v>
      </c>
    </row>
    <row r="87" spans="1:71" ht="15.75" customHeight="1" x14ac:dyDescent="0.25">
      <c r="A87" s="30"/>
      <c r="B87" s="31"/>
      <c r="C87" s="31"/>
      <c r="D87" s="37">
        <v>56</v>
      </c>
      <c r="E87" s="60"/>
      <c r="F87" s="31"/>
      <c r="G87" s="38" t="str">
        <f t="shared" si="31"/>
        <v/>
      </c>
      <c r="H87" s="39" t="str">
        <f t="array" ref="H87">IF(I87="","",IFERROR(INDEX(Lid!$F:$F,MATCH($E87,Lid!$A:$A,0)),""))</f>
        <v/>
      </c>
      <c r="I87" s="84" t="str">
        <f t="shared" si="32"/>
        <v/>
      </c>
      <c r="J87" s="38" t="str">
        <f t="shared" si="33"/>
        <v/>
      </c>
      <c r="K87" s="39" t="str">
        <f t="array" ref="K87">IF(I87="","",IFERROR($D$3 &amp; " kosten " &amp;INDEX(Lid!$B:$B,MATCH($E87,Lid!$A:$A,0)),""))</f>
        <v/>
      </c>
      <c r="L87" s="41" t="str">
        <f t="shared" si="34"/>
        <v/>
      </c>
      <c r="M87" s="41" t="str">
        <f t="shared" si="35"/>
        <v/>
      </c>
      <c r="N87" s="41" t="str">
        <f t="shared" si="36"/>
        <v/>
      </c>
      <c r="O87" s="31"/>
      <c r="P87" s="67"/>
      <c r="Q87" s="68"/>
      <c r="R87" s="69"/>
      <c r="S87" s="41">
        <f t="shared" si="37"/>
        <v>0</v>
      </c>
      <c r="T87" s="70"/>
      <c r="U87" s="68"/>
      <c r="V87" s="71"/>
      <c r="W87" s="41">
        <f t="shared" si="38"/>
        <v>0</v>
      </c>
      <c r="X87" s="70"/>
      <c r="Y87" s="68"/>
      <c r="Z87" s="71"/>
      <c r="AA87" s="41">
        <f t="shared" si="39"/>
        <v>0</v>
      </c>
      <c r="AB87" s="70"/>
      <c r="AC87" s="68"/>
      <c r="AD87" s="71"/>
      <c r="AE87" s="41">
        <f t="shared" si="40"/>
        <v>0</v>
      </c>
      <c r="AF87" s="70"/>
      <c r="AG87" s="68"/>
      <c r="AH87" s="71"/>
      <c r="AI87" s="41">
        <f t="shared" si="41"/>
        <v>0</v>
      </c>
      <c r="AJ87" s="70"/>
      <c r="AK87" s="68"/>
      <c r="AL87" s="71"/>
      <c r="AM87" s="41">
        <f t="shared" si="42"/>
        <v>0</v>
      </c>
      <c r="AN87" s="70"/>
      <c r="AO87" s="68"/>
      <c r="AP87" s="71"/>
      <c r="AQ87" s="41">
        <f t="shared" si="43"/>
        <v>0</v>
      </c>
      <c r="AR87" s="70"/>
      <c r="AS87" s="68"/>
      <c r="AT87" s="71"/>
      <c r="AU87" s="41">
        <f t="shared" si="44"/>
        <v>0</v>
      </c>
      <c r="AV87" s="70"/>
      <c r="AW87" s="68"/>
      <c r="AX87" s="71"/>
      <c r="AY87" s="41">
        <f t="shared" si="45"/>
        <v>0</v>
      </c>
      <c r="AZ87" s="70"/>
      <c r="BA87" s="68"/>
      <c r="BB87" s="71"/>
      <c r="BC87" s="41">
        <f t="shared" si="46"/>
        <v>0</v>
      </c>
      <c r="BD87" s="70"/>
      <c r="BE87" s="68"/>
      <c r="BF87" s="71"/>
      <c r="BG87" s="41">
        <f t="shared" si="47"/>
        <v>0</v>
      </c>
      <c r="BH87" s="70"/>
      <c r="BI87" s="68"/>
      <c r="BJ87" s="71"/>
      <c r="BK87" s="41">
        <f t="shared" si="48"/>
        <v>0</v>
      </c>
      <c r="BL87" s="70"/>
      <c r="BM87" s="68"/>
      <c r="BN87" s="71"/>
      <c r="BO87" s="41">
        <f t="shared" si="49"/>
        <v>0</v>
      </c>
      <c r="BP87" s="70"/>
      <c r="BQ87" s="68"/>
      <c r="BR87" s="71"/>
      <c r="BS87" s="41">
        <f t="shared" si="50"/>
        <v>0</v>
      </c>
    </row>
    <row r="88" spans="1:71" ht="15.75" customHeight="1" x14ac:dyDescent="0.25">
      <c r="A88" s="30"/>
      <c r="B88" s="31"/>
      <c r="C88" s="31"/>
      <c r="D88" s="37">
        <v>57</v>
      </c>
      <c r="E88" s="60"/>
      <c r="F88" s="31"/>
      <c r="G88" s="38" t="str">
        <f t="shared" si="31"/>
        <v/>
      </c>
      <c r="H88" s="39" t="str">
        <f t="array" ref="H88">IF(I88="","",IFERROR(INDEX(Lid!$F:$F,MATCH($E88,Lid!$A:$A,0)),""))</f>
        <v/>
      </c>
      <c r="I88" s="84" t="str">
        <f t="shared" si="32"/>
        <v/>
      </c>
      <c r="J88" s="38" t="str">
        <f t="shared" si="33"/>
        <v/>
      </c>
      <c r="K88" s="39" t="str">
        <f t="array" ref="K88">IF(I88="","",IFERROR($D$3 &amp; " kosten " &amp;INDEX(Lid!$B:$B,MATCH($E88,Lid!$A:$A,0)),""))</f>
        <v/>
      </c>
      <c r="L88" s="41" t="str">
        <f t="shared" si="34"/>
        <v/>
      </c>
      <c r="M88" s="41" t="str">
        <f t="shared" si="35"/>
        <v/>
      </c>
      <c r="N88" s="41" t="str">
        <f t="shared" si="36"/>
        <v/>
      </c>
      <c r="O88" s="31"/>
      <c r="P88" s="67"/>
      <c r="Q88" s="68"/>
      <c r="R88" s="69"/>
      <c r="S88" s="41">
        <f t="shared" si="37"/>
        <v>0</v>
      </c>
      <c r="T88" s="70"/>
      <c r="U88" s="68"/>
      <c r="V88" s="71"/>
      <c r="W88" s="41">
        <f t="shared" si="38"/>
        <v>0</v>
      </c>
      <c r="X88" s="70"/>
      <c r="Y88" s="68"/>
      <c r="Z88" s="71"/>
      <c r="AA88" s="41">
        <f t="shared" si="39"/>
        <v>0</v>
      </c>
      <c r="AB88" s="70"/>
      <c r="AC88" s="68"/>
      <c r="AD88" s="71"/>
      <c r="AE88" s="41">
        <f t="shared" si="40"/>
        <v>0</v>
      </c>
      <c r="AF88" s="70"/>
      <c r="AG88" s="68"/>
      <c r="AH88" s="71"/>
      <c r="AI88" s="41">
        <f t="shared" si="41"/>
        <v>0</v>
      </c>
      <c r="AJ88" s="70"/>
      <c r="AK88" s="68"/>
      <c r="AL88" s="71"/>
      <c r="AM88" s="41">
        <f t="shared" si="42"/>
        <v>0</v>
      </c>
      <c r="AN88" s="70"/>
      <c r="AO88" s="68"/>
      <c r="AP88" s="71"/>
      <c r="AQ88" s="41">
        <f t="shared" si="43"/>
        <v>0</v>
      </c>
      <c r="AR88" s="70"/>
      <c r="AS88" s="68"/>
      <c r="AT88" s="71"/>
      <c r="AU88" s="41">
        <f t="shared" si="44"/>
        <v>0</v>
      </c>
      <c r="AV88" s="70"/>
      <c r="AW88" s="68"/>
      <c r="AX88" s="71"/>
      <c r="AY88" s="41">
        <f t="shared" si="45"/>
        <v>0</v>
      </c>
      <c r="AZ88" s="70"/>
      <c r="BA88" s="68"/>
      <c r="BB88" s="71"/>
      <c r="BC88" s="41">
        <f t="shared" si="46"/>
        <v>0</v>
      </c>
      <c r="BD88" s="70"/>
      <c r="BE88" s="68"/>
      <c r="BF88" s="71"/>
      <c r="BG88" s="41">
        <f t="shared" si="47"/>
        <v>0</v>
      </c>
      <c r="BH88" s="70"/>
      <c r="BI88" s="68"/>
      <c r="BJ88" s="71"/>
      <c r="BK88" s="41">
        <f t="shared" si="48"/>
        <v>0</v>
      </c>
      <c r="BL88" s="70"/>
      <c r="BM88" s="68"/>
      <c r="BN88" s="71"/>
      <c r="BO88" s="41">
        <f t="shared" si="49"/>
        <v>0</v>
      </c>
      <c r="BP88" s="70"/>
      <c r="BQ88" s="68"/>
      <c r="BR88" s="71"/>
      <c r="BS88" s="41">
        <f t="shared" si="50"/>
        <v>0</v>
      </c>
    </row>
    <row r="89" spans="1:71" ht="15.75" customHeight="1" x14ac:dyDescent="0.25">
      <c r="A89" s="30"/>
      <c r="B89" s="31"/>
      <c r="C89" s="31"/>
      <c r="D89" s="37">
        <v>58</v>
      </c>
      <c r="E89" s="60"/>
      <c r="F89" s="31"/>
      <c r="G89" s="38" t="str">
        <f t="shared" si="31"/>
        <v/>
      </c>
      <c r="H89" s="39" t="str">
        <f t="array" ref="H89">IF(I89="","",IFERROR(INDEX(Lid!$F:$F,MATCH($E89,Lid!$A:$A,0)),""))</f>
        <v/>
      </c>
      <c r="I89" s="84" t="str">
        <f t="shared" si="32"/>
        <v/>
      </c>
      <c r="J89" s="38" t="str">
        <f t="shared" si="33"/>
        <v/>
      </c>
      <c r="K89" s="39" t="str">
        <f t="array" ref="K89">IF(I89="","",IFERROR($D$3 &amp; " kosten " &amp;INDEX(Lid!$B:$B,MATCH($E89,Lid!$A:$A,0)),""))</f>
        <v/>
      </c>
      <c r="L89" s="41" t="str">
        <f t="shared" si="34"/>
        <v/>
      </c>
      <c r="M89" s="41" t="str">
        <f t="shared" si="35"/>
        <v/>
      </c>
      <c r="N89" s="41" t="str">
        <f t="shared" si="36"/>
        <v/>
      </c>
      <c r="O89" s="31"/>
      <c r="P89" s="67"/>
      <c r="Q89" s="68"/>
      <c r="R89" s="69"/>
      <c r="S89" s="41">
        <f t="shared" si="37"/>
        <v>0</v>
      </c>
      <c r="T89" s="70"/>
      <c r="U89" s="68"/>
      <c r="V89" s="71"/>
      <c r="W89" s="41">
        <f t="shared" si="38"/>
        <v>0</v>
      </c>
      <c r="X89" s="70"/>
      <c r="Y89" s="68"/>
      <c r="Z89" s="71"/>
      <c r="AA89" s="41">
        <f t="shared" si="39"/>
        <v>0</v>
      </c>
      <c r="AB89" s="70"/>
      <c r="AC89" s="68"/>
      <c r="AD89" s="71"/>
      <c r="AE89" s="41">
        <f t="shared" si="40"/>
        <v>0</v>
      </c>
      <c r="AF89" s="70"/>
      <c r="AG89" s="68"/>
      <c r="AH89" s="71"/>
      <c r="AI89" s="41">
        <f t="shared" si="41"/>
        <v>0</v>
      </c>
      <c r="AJ89" s="70"/>
      <c r="AK89" s="68"/>
      <c r="AL89" s="71"/>
      <c r="AM89" s="41">
        <f t="shared" si="42"/>
        <v>0</v>
      </c>
      <c r="AN89" s="70"/>
      <c r="AO89" s="68"/>
      <c r="AP89" s="71"/>
      <c r="AQ89" s="41">
        <f t="shared" si="43"/>
        <v>0</v>
      </c>
      <c r="AR89" s="70"/>
      <c r="AS89" s="68"/>
      <c r="AT89" s="71"/>
      <c r="AU89" s="41">
        <f t="shared" si="44"/>
        <v>0</v>
      </c>
      <c r="AV89" s="70"/>
      <c r="AW89" s="68"/>
      <c r="AX89" s="71"/>
      <c r="AY89" s="41">
        <f t="shared" si="45"/>
        <v>0</v>
      </c>
      <c r="AZ89" s="70"/>
      <c r="BA89" s="68"/>
      <c r="BB89" s="71"/>
      <c r="BC89" s="41">
        <f t="shared" si="46"/>
        <v>0</v>
      </c>
      <c r="BD89" s="70"/>
      <c r="BE89" s="68"/>
      <c r="BF89" s="71"/>
      <c r="BG89" s="41">
        <f t="shared" si="47"/>
        <v>0</v>
      </c>
      <c r="BH89" s="70"/>
      <c r="BI89" s="68"/>
      <c r="BJ89" s="71"/>
      <c r="BK89" s="41">
        <f t="shared" si="48"/>
        <v>0</v>
      </c>
      <c r="BL89" s="70"/>
      <c r="BM89" s="68"/>
      <c r="BN89" s="71"/>
      <c r="BO89" s="41">
        <f t="shared" si="49"/>
        <v>0</v>
      </c>
      <c r="BP89" s="70"/>
      <c r="BQ89" s="68"/>
      <c r="BR89" s="71"/>
      <c r="BS89" s="41">
        <f t="shared" si="50"/>
        <v>0</v>
      </c>
    </row>
    <row r="90" spans="1:71" ht="15.75" customHeight="1" x14ac:dyDescent="0.25">
      <c r="A90" s="30"/>
      <c r="B90" s="31"/>
      <c r="C90" s="31"/>
      <c r="D90" s="37">
        <v>59</v>
      </c>
      <c r="E90" s="60"/>
      <c r="F90" s="31"/>
      <c r="G90" s="38" t="str">
        <f t="shared" si="31"/>
        <v/>
      </c>
      <c r="H90" s="39" t="str">
        <f t="array" ref="H90">IF(I90="","",IFERROR(INDEX(Lid!$F:$F,MATCH($E90,Lid!$A:$A,0)),""))</f>
        <v/>
      </c>
      <c r="I90" s="84" t="str">
        <f t="shared" si="32"/>
        <v/>
      </c>
      <c r="J90" s="38" t="str">
        <f t="shared" si="33"/>
        <v/>
      </c>
      <c r="K90" s="39" t="str">
        <f t="array" ref="K90">IF(I90="","",IFERROR($D$3 &amp; " kosten " &amp;INDEX(Lid!$B:$B,MATCH($E90,Lid!$A:$A,0)),""))</f>
        <v/>
      </c>
      <c r="L90" s="41" t="str">
        <f t="shared" si="34"/>
        <v/>
      </c>
      <c r="M90" s="41" t="str">
        <f t="shared" si="35"/>
        <v/>
      </c>
      <c r="N90" s="41" t="str">
        <f t="shared" si="36"/>
        <v/>
      </c>
      <c r="O90" s="31"/>
      <c r="P90" s="67"/>
      <c r="Q90" s="68"/>
      <c r="R90" s="69"/>
      <c r="S90" s="41">
        <f t="shared" si="37"/>
        <v>0</v>
      </c>
      <c r="T90" s="70"/>
      <c r="U90" s="68"/>
      <c r="V90" s="71"/>
      <c r="W90" s="41">
        <f t="shared" si="38"/>
        <v>0</v>
      </c>
      <c r="X90" s="70"/>
      <c r="Y90" s="68"/>
      <c r="Z90" s="71"/>
      <c r="AA90" s="41">
        <f t="shared" si="39"/>
        <v>0</v>
      </c>
      <c r="AB90" s="70"/>
      <c r="AC90" s="68"/>
      <c r="AD90" s="71"/>
      <c r="AE90" s="41">
        <f t="shared" si="40"/>
        <v>0</v>
      </c>
      <c r="AF90" s="70"/>
      <c r="AG90" s="68"/>
      <c r="AH90" s="71"/>
      <c r="AI90" s="41">
        <f t="shared" si="41"/>
        <v>0</v>
      </c>
      <c r="AJ90" s="70"/>
      <c r="AK90" s="68"/>
      <c r="AL90" s="71"/>
      <c r="AM90" s="41">
        <f t="shared" si="42"/>
        <v>0</v>
      </c>
      <c r="AN90" s="70"/>
      <c r="AO90" s="68"/>
      <c r="AP90" s="71"/>
      <c r="AQ90" s="41">
        <f t="shared" si="43"/>
        <v>0</v>
      </c>
      <c r="AR90" s="70"/>
      <c r="AS90" s="68"/>
      <c r="AT90" s="71"/>
      <c r="AU90" s="41">
        <f t="shared" si="44"/>
        <v>0</v>
      </c>
      <c r="AV90" s="70"/>
      <c r="AW90" s="68"/>
      <c r="AX90" s="71"/>
      <c r="AY90" s="41">
        <f t="shared" si="45"/>
        <v>0</v>
      </c>
      <c r="AZ90" s="70"/>
      <c r="BA90" s="68"/>
      <c r="BB90" s="71"/>
      <c r="BC90" s="41">
        <f t="shared" si="46"/>
        <v>0</v>
      </c>
      <c r="BD90" s="70"/>
      <c r="BE90" s="68"/>
      <c r="BF90" s="71"/>
      <c r="BG90" s="41">
        <f t="shared" si="47"/>
        <v>0</v>
      </c>
      <c r="BH90" s="70"/>
      <c r="BI90" s="68"/>
      <c r="BJ90" s="71"/>
      <c r="BK90" s="41">
        <f t="shared" si="48"/>
        <v>0</v>
      </c>
      <c r="BL90" s="70"/>
      <c r="BM90" s="68"/>
      <c r="BN90" s="71"/>
      <c r="BO90" s="41">
        <f t="shared" si="49"/>
        <v>0</v>
      </c>
      <c r="BP90" s="70"/>
      <c r="BQ90" s="68"/>
      <c r="BR90" s="71"/>
      <c r="BS90" s="41">
        <f t="shared" si="50"/>
        <v>0</v>
      </c>
    </row>
    <row r="91" spans="1:71" ht="15.75" customHeight="1" x14ac:dyDescent="0.25">
      <c r="A91" s="30"/>
      <c r="B91" s="31"/>
      <c r="C91" s="31"/>
      <c r="D91" s="37">
        <v>60</v>
      </c>
      <c r="E91" s="60"/>
      <c r="F91" s="31"/>
      <c r="G91" s="38" t="str">
        <f t="shared" si="31"/>
        <v/>
      </c>
      <c r="H91" s="39" t="str">
        <f t="array" ref="H91">IF(I91="","",IFERROR(INDEX(Lid!$F:$F,MATCH($E91,Lid!$A:$A,0)),""))</f>
        <v/>
      </c>
      <c r="I91" s="84" t="str">
        <f t="shared" si="32"/>
        <v/>
      </c>
      <c r="J91" s="38" t="str">
        <f t="shared" si="33"/>
        <v/>
      </c>
      <c r="K91" s="39" t="str">
        <f t="array" ref="K91">IF(I91="","",IFERROR($D$3 &amp; " kosten " &amp;INDEX(Lid!$B:$B,MATCH($E91,Lid!$A:$A,0)),""))</f>
        <v/>
      </c>
      <c r="L91" s="41" t="str">
        <f t="shared" si="34"/>
        <v/>
      </c>
      <c r="M91" s="41" t="str">
        <f t="shared" si="35"/>
        <v/>
      </c>
      <c r="N91" s="41" t="str">
        <f t="shared" si="36"/>
        <v/>
      </c>
      <c r="O91" s="31"/>
      <c r="P91" s="67"/>
      <c r="Q91" s="68"/>
      <c r="R91" s="69"/>
      <c r="S91" s="41">
        <f t="shared" si="37"/>
        <v>0</v>
      </c>
      <c r="T91" s="70"/>
      <c r="U91" s="68"/>
      <c r="V91" s="71"/>
      <c r="W91" s="41">
        <f t="shared" si="38"/>
        <v>0</v>
      </c>
      <c r="X91" s="70"/>
      <c r="Y91" s="68"/>
      <c r="Z91" s="71"/>
      <c r="AA91" s="41">
        <f t="shared" si="39"/>
        <v>0</v>
      </c>
      <c r="AB91" s="70"/>
      <c r="AC91" s="68"/>
      <c r="AD91" s="71"/>
      <c r="AE91" s="41">
        <f t="shared" si="40"/>
        <v>0</v>
      </c>
      <c r="AF91" s="70"/>
      <c r="AG91" s="68"/>
      <c r="AH91" s="71"/>
      <c r="AI91" s="41">
        <f t="shared" si="41"/>
        <v>0</v>
      </c>
      <c r="AJ91" s="70"/>
      <c r="AK91" s="68"/>
      <c r="AL91" s="71"/>
      <c r="AM91" s="41">
        <f t="shared" si="42"/>
        <v>0</v>
      </c>
      <c r="AN91" s="70"/>
      <c r="AO91" s="68"/>
      <c r="AP91" s="71"/>
      <c r="AQ91" s="41">
        <f t="shared" si="43"/>
        <v>0</v>
      </c>
      <c r="AR91" s="70"/>
      <c r="AS91" s="68"/>
      <c r="AT91" s="71"/>
      <c r="AU91" s="41">
        <f t="shared" si="44"/>
        <v>0</v>
      </c>
      <c r="AV91" s="70"/>
      <c r="AW91" s="68"/>
      <c r="AX91" s="71"/>
      <c r="AY91" s="41">
        <f t="shared" si="45"/>
        <v>0</v>
      </c>
      <c r="AZ91" s="70"/>
      <c r="BA91" s="68"/>
      <c r="BB91" s="71"/>
      <c r="BC91" s="41">
        <f t="shared" si="46"/>
        <v>0</v>
      </c>
      <c r="BD91" s="70"/>
      <c r="BE91" s="68"/>
      <c r="BF91" s="71"/>
      <c r="BG91" s="41">
        <f t="shared" si="47"/>
        <v>0</v>
      </c>
      <c r="BH91" s="70"/>
      <c r="BI91" s="68"/>
      <c r="BJ91" s="71"/>
      <c r="BK91" s="41">
        <f t="shared" si="48"/>
        <v>0</v>
      </c>
      <c r="BL91" s="70"/>
      <c r="BM91" s="68"/>
      <c r="BN91" s="71"/>
      <c r="BO91" s="41">
        <f t="shared" si="49"/>
        <v>0</v>
      </c>
      <c r="BP91" s="70"/>
      <c r="BQ91" s="68"/>
      <c r="BR91" s="71"/>
      <c r="BS91" s="41">
        <f t="shared" si="50"/>
        <v>0</v>
      </c>
    </row>
    <row r="92" spans="1:71" ht="15.75" customHeight="1" x14ac:dyDescent="0.25">
      <c r="A92" s="30"/>
      <c r="B92" s="31"/>
      <c r="C92" s="31"/>
      <c r="D92" s="37">
        <v>61</v>
      </c>
      <c r="E92" s="60"/>
      <c r="F92" s="31"/>
      <c r="G92" s="38" t="str">
        <f t="shared" si="31"/>
        <v/>
      </c>
      <c r="H92" s="39" t="str">
        <f t="array" ref="H92">IF(I92="","",IFERROR(INDEX(Lid!$F:$F,MATCH($E92,Lid!$A:$A,0)),""))</f>
        <v/>
      </c>
      <c r="I92" s="84" t="str">
        <f t="shared" si="32"/>
        <v/>
      </c>
      <c r="J92" s="38" t="str">
        <f t="shared" si="33"/>
        <v/>
      </c>
      <c r="K92" s="39" t="str">
        <f t="array" ref="K92">IF(I92="","",IFERROR($D$3 &amp; " kosten " &amp;INDEX(Lid!$B:$B,MATCH($E92,Lid!$A:$A,0)),""))</f>
        <v/>
      </c>
      <c r="L92" s="41" t="str">
        <f t="shared" si="34"/>
        <v/>
      </c>
      <c r="M92" s="41" t="str">
        <f t="shared" si="35"/>
        <v/>
      </c>
      <c r="N92" s="41" t="str">
        <f t="shared" si="36"/>
        <v/>
      </c>
      <c r="O92" s="31"/>
      <c r="P92" s="67"/>
      <c r="Q92" s="68"/>
      <c r="R92" s="69"/>
      <c r="S92" s="41">
        <f t="shared" si="37"/>
        <v>0</v>
      </c>
      <c r="T92" s="70"/>
      <c r="U92" s="68"/>
      <c r="V92" s="71"/>
      <c r="W92" s="41">
        <f t="shared" si="38"/>
        <v>0</v>
      </c>
      <c r="X92" s="70"/>
      <c r="Y92" s="68"/>
      <c r="Z92" s="71"/>
      <c r="AA92" s="41">
        <f t="shared" si="39"/>
        <v>0</v>
      </c>
      <c r="AB92" s="70"/>
      <c r="AC92" s="68"/>
      <c r="AD92" s="71"/>
      <c r="AE92" s="41">
        <f t="shared" si="40"/>
        <v>0</v>
      </c>
      <c r="AF92" s="70"/>
      <c r="AG92" s="68"/>
      <c r="AH92" s="71"/>
      <c r="AI92" s="41">
        <f t="shared" si="41"/>
        <v>0</v>
      </c>
      <c r="AJ92" s="70"/>
      <c r="AK92" s="68"/>
      <c r="AL92" s="71"/>
      <c r="AM92" s="41">
        <f t="shared" si="42"/>
        <v>0</v>
      </c>
      <c r="AN92" s="70"/>
      <c r="AO92" s="68"/>
      <c r="AP92" s="71"/>
      <c r="AQ92" s="41">
        <f t="shared" si="43"/>
        <v>0</v>
      </c>
      <c r="AR92" s="70"/>
      <c r="AS92" s="68"/>
      <c r="AT92" s="71"/>
      <c r="AU92" s="41">
        <f t="shared" si="44"/>
        <v>0</v>
      </c>
      <c r="AV92" s="70"/>
      <c r="AW92" s="68"/>
      <c r="AX92" s="71"/>
      <c r="AY92" s="41">
        <f t="shared" si="45"/>
        <v>0</v>
      </c>
      <c r="AZ92" s="70"/>
      <c r="BA92" s="68"/>
      <c r="BB92" s="71"/>
      <c r="BC92" s="41">
        <f t="shared" si="46"/>
        <v>0</v>
      </c>
      <c r="BD92" s="70"/>
      <c r="BE92" s="68"/>
      <c r="BF92" s="71"/>
      <c r="BG92" s="41">
        <f t="shared" si="47"/>
        <v>0</v>
      </c>
      <c r="BH92" s="70"/>
      <c r="BI92" s="68"/>
      <c r="BJ92" s="71"/>
      <c r="BK92" s="41">
        <f t="shared" si="48"/>
        <v>0</v>
      </c>
      <c r="BL92" s="70"/>
      <c r="BM92" s="68"/>
      <c r="BN92" s="71"/>
      <c r="BO92" s="41">
        <f t="shared" si="49"/>
        <v>0</v>
      </c>
      <c r="BP92" s="70"/>
      <c r="BQ92" s="68"/>
      <c r="BR92" s="71"/>
      <c r="BS92" s="41">
        <f t="shared" si="50"/>
        <v>0</v>
      </c>
    </row>
    <row r="93" spans="1:71" ht="15.75" customHeight="1" x14ac:dyDescent="0.25">
      <c r="A93" s="30"/>
      <c r="B93" s="31"/>
      <c r="C93" s="31"/>
      <c r="D93" s="37">
        <v>62</v>
      </c>
      <c r="E93" s="60"/>
      <c r="F93" s="31"/>
      <c r="G93" s="38" t="str">
        <f t="shared" si="31"/>
        <v/>
      </c>
      <c r="H93" s="39" t="str">
        <f t="array" ref="H93">IF(I93="","",IFERROR(INDEX(Lid!$F:$F,MATCH($E93,Lid!$A:$A,0)),""))</f>
        <v/>
      </c>
      <c r="I93" s="84" t="str">
        <f t="shared" si="32"/>
        <v/>
      </c>
      <c r="J93" s="38" t="str">
        <f t="shared" si="33"/>
        <v/>
      </c>
      <c r="K93" s="39" t="str">
        <f t="array" ref="K93">IF(I93="","",IFERROR($D$3 &amp; " kosten " &amp;INDEX(Lid!$B:$B,MATCH($E93,Lid!$A:$A,0)),""))</f>
        <v/>
      </c>
      <c r="L93" s="41" t="str">
        <f t="shared" si="34"/>
        <v/>
      </c>
      <c r="M93" s="41" t="str">
        <f t="shared" si="35"/>
        <v/>
      </c>
      <c r="N93" s="41" t="str">
        <f t="shared" si="36"/>
        <v/>
      </c>
      <c r="O93" s="31"/>
      <c r="P93" s="67"/>
      <c r="Q93" s="68"/>
      <c r="R93" s="69"/>
      <c r="S93" s="41">
        <f t="shared" si="37"/>
        <v>0</v>
      </c>
      <c r="T93" s="70"/>
      <c r="U93" s="68"/>
      <c r="V93" s="71"/>
      <c r="W93" s="41">
        <f t="shared" si="38"/>
        <v>0</v>
      </c>
      <c r="X93" s="70"/>
      <c r="Y93" s="68"/>
      <c r="Z93" s="71"/>
      <c r="AA93" s="41">
        <f t="shared" si="39"/>
        <v>0</v>
      </c>
      <c r="AB93" s="70"/>
      <c r="AC93" s="68"/>
      <c r="AD93" s="71"/>
      <c r="AE93" s="41">
        <f t="shared" si="40"/>
        <v>0</v>
      </c>
      <c r="AF93" s="70"/>
      <c r="AG93" s="68"/>
      <c r="AH93" s="71"/>
      <c r="AI93" s="41">
        <f t="shared" si="41"/>
        <v>0</v>
      </c>
      <c r="AJ93" s="70"/>
      <c r="AK93" s="68"/>
      <c r="AL93" s="71"/>
      <c r="AM93" s="41">
        <f t="shared" si="42"/>
        <v>0</v>
      </c>
      <c r="AN93" s="70"/>
      <c r="AO93" s="68"/>
      <c r="AP93" s="71"/>
      <c r="AQ93" s="41">
        <f t="shared" si="43"/>
        <v>0</v>
      </c>
      <c r="AR93" s="70"/>
      <c r="AS93" s="68"/>
      <c r="AT93" s="71"/>
      <c r="AU93" s="41">
        <f t="shared" si="44"/>
        <v>0</v>
      </c>
      <c r="AV93" s="70"/>
      <c r="AW93" s="68"/>
      <c r="AX93" s="71"/>
      <c r="AY93" s="41">
        <f t="shared" si="45"/>
        <v>0</v>
      </c>
      <c r="AZ93" s="70"/>
      <c r="BA93" s="68"/>
      <c r="BB93" s="71"/>
      <c r="BC93" s="41">
        <f t="shared" si="46"/>
        <v>0</v>
      </c>
      <c r="BD93" s="70"/>
      <c r="BE93" s="68"/>
      <c r="BF93" s="71"/>
      <c r="BG93" s="41">
        <f t="shared" si="47"/>
        <v>0</v>
      </c>
      <c r="BH93" s="70"/>
      <c r="BI93" s="68"/>
      <c r="BJ93" s="71"/>
      <c r="BK93" s="41">
        <f t="shared" si="48"/>
        <v>0</v>
      </c>
      <c r="BL93" s="70"/>
      <c r="BM93" s="68"/>
      <c r="BN93" s="71"/>
      <c r="BO93" s="41">
        <f t="shared" si="49"/>
        <v>0</v>
      </c>
      <c r="BP93" s="70"/>
      <c r="BQ93" s="68"/>
      <c r="BR93" s="71"/>
      <c r="BS93" s="41">
        <f t="shared" si="50"/>
        <v>0</v>
      </c>
    </row>
    <row r="94" spans="1:71" ht="15.75" customHeight="1" x14ac:dyDescent="0.25">
      <c r="A94" s="30"/>
      <c r="B94" s="31"/>
      <c r="C94" s="31"/>
      <c r="D94" s="37">
        <v>63</v>
      </c>
      <c r="E94" s="60"/>
      <c r="F94" s="31"/>
      <c r="G94" s="38" t="str">
        <f t="shared" si="31"/>
        <v/>
      </c>
      <c r="H94" s="39" t="str">
        <f t="array" ref="H94">IF(I94="","",IFERROR(INDEX(Lid!$F:$F,MATCH($E94,Lid!$A:$A,0)),""))</f>
        <v/>
      </c>
      <c r="I94" s="84" t="str">
        <f t="shared" si="32"/>
        <v/>
      </c>
      <c r="J94" s="38" t="str">
        <f t="shared" si="33"/>
        <v/>
      </c>
      <c r="K94" s="39" t="str">
        <f t="array" ref="K94">IF(I94="","",IFERROR($D$3 &amp; " kosten " &amp;INDEX(Lid!$B:$B,MATCH($E94,Lid!$A:$A,0)),""))</f>
        <v/>
      </c>
      <c r="L94" s="41" t="str">
        <f t="shared" si="34"/>
        <v/>
      </c>
      <c r="M94" s="41" t="str">
        <f t="shared" si="35"/>
        <v/>
      </c>
      <c r="N94" s="41" t="str">
        <f t="shared" si="36"/>
        <v/>
      </c>
      <c r="O94" s="31"/>
      <c r="P94" s="67"/>
      <c r="Q94" s="68"/>
      <c r="R94" s="69"/>
      <c r="S94" s="41">
        <f t="shared" si="37"/>
        <v>0</v>
      </c>
      <c r="T94" s="70"/>
      <c r="U94" s="68"/>
      <c r="V94" s="71"/>
      <c r="W94" s="41">
        <f t="shared" si="38"/>
        <v>0</v>
      </c>
      <c r="X94" s="70"/>
      <c r="Y94" s="68"/>
      <c r="Z94" s="71"/>
      <c r="AA94" s="41">
        <f t="shared" si="39"/>
        <v>0</v>
      </c>
      <c r="AB94" s="70"/>
      <c r="AC94" s="68"/>
      <c r="AD94" s="71"/>
      <c r="AE94" s="41">
        <f t="shared" si="40"/>
        <v>0</v>
      </c>
      <c r="AF94" s="70"/>
      <c r="AG94" s="68"/>
      <c r="AH94" s="71"/>
      <c r="AI94" s="41">
        <f t="shared" si="41"/>
        <v>0</v>
      </c>
      <c r="AJ94" s="70"/>
      <c r="AK94" s="68"/>
      <c r="AL94" s="71"/>
      <c r="AM94" s="41">
        <f t="shared" si="42"/>
        <v>0</v>
      </c>
      <c r="AN94" s="70"/>
      <c r="AO94" s="68"/>
      <c r="AP94" s="71"/>
      <c r="AQ94" s="41">
        <f t="shared" si="43"/>
        <v>0</v>
      </c>
      <c r="AR94" s="70"/>
      <c r="AS94" s="68"/>
      <c r="AT94" s="71"/>
      <c r="AU94" s="41">
        <f t="shared" si="44"/>
        <v>0</v>
      </c>
      <c r="AV94" s="70"/>
      <c r="AW94" s="68"/>
      <c r="AX94" s="71"/>
      <c r="AY94" s="41">
        <f t="shared" si="45"/>
        <v>0</v>
      </c>
      <c r="AZ94" s="70"/>
      <c r="BA94" s="68"/>
      <c r="BB94" s="71"/>
      <c r="BC94" s="41">
        <f t="shared" si="46"/>
        <v>0</v>
      </c>
      <c r="BD94" s="70"/>
      <c r="BE94" s="68"/>
      <c r="BF94" s="71"/>
      <c r="BG94" s="41">
        <f t="shared" si="47"/>
        <v>0</v>
      </c>
      <c r="BH94" s="70"/>
      <c r="BI94" s="68"/>
      <c r="BJ94" s="71"/>
      <c r="BK94" s="41">
        <f t="shared" si="48"/>
        <v>0</v>
      </c>
      <c r="BL94" s="70"/>
      <c r="BM94" s="68"/>
      <c r="BN94" s="71"/>
      <c r="BO94" s="41">
        <f t="shared" si="49"/>
        <v>0</v>
      </c>
      <c r="BP94" s="70"/>
      <c r="BQ94" s="68"/>
      <c r="BR94" s="71"/>
      <c r="BS94" s="41">
        <f t="shared" si="50"/>
        <v>0</v>
      </c>
    </row>
    <row r="95" spans="1:71" ht="15.75" customHeight="1" x14ac:dyDescent="0.25">
      <c r="A95" s="30"/>
      <c r="B95" s="31"/>
      <c r="C95" s="31"/>
      <c r="D95" s="37">
        <v>64</v>
      </c>
      <c r="E95" s="60"/>
      <c r="F95" s="31"/>
      <c r="G95" s="38" t="str">
        <f t="shared" si="31"/>
        <v/>
      </c>
      <c r="H95" s="39" t="str">
        <f t="array" ref="H95">IF(I95="","",IFERROR(INDEX(Lid!$F:$F,MATCH($E95,Lid!$A:$A,0)),""))</f>
        <v/>
      </c>
      <c r="I95" s="84" t="str">
        <f t="shared" si="32"/>
        <v/>
      </c>
      <c r="J95" s="38" t="str">
        <f t="shared" si="33"/>
        <v/>
      </c>
      <c r="K95" s="39" t="str">
        <f t="array" ref="K95">IF(I95="","",IFERROR($D$3 &amp; " kosten " &amp;INDEX(Lid!$B:$B,MATCH($E95,Lid!$A:$A,0)),""))</f>
        <v/>
      </c>
      <c r="L95" s="41" t="str">
        <f t="shared" si="34"/>
        <v/>
      </c>
      <c r="M95" s="41" t="str">
        <f t="shared" si="35"/>
        <v/>
      </c>
      <c r="N95" s="41" t="str">
        <f t="shared" si="36"/>
        <v/>
      </c>
      <c r="O95" s="31"/>
      <c r="P95" s="67"/>
      <c r="Q95" s="68"/>
      <c r="R95" s="69"/>
      <c r="S95" s="41">
        <f t="shared" si="37"/>
        <v>0</v>
      </c>
      <c r="T95" s="70"/>
      <c r="U95" s="68"/>
      <c r="V95" s="71"/>
      <c r="W95" s="41">
        <f t="shared" si="38"/>
        <v>0</v>
      </c>
      <c r="X95" s="70"/>
      <c r="Y95" s="68"/>
      <c r="Z95" s="71"/>
      <c r="AA95" s="41">
        <f t="shared" si="39"/>
        <v>0</v>
      </c>
      <c r="AB95" s="70"/>
      <c r="AC95" s="68"/>
      <c r="AD95" s="71"/>
      <c r="AE95" s="41">
        <f t="shared" si="40"/>
        <v>0</v>
      </c>
      <c r="AF95" s="70"/>
      <c r="AG95" s="68"/>
      <c r="AH95" s="71"/>
      <c r="AI95" s="41">
        <f t="shared" si="41"/>
        <v>0</v>
      </c>
      <c r="AJ95" s="70"/>
      <c r="AK95" s="68"/>
      <c r="AL95" s="71"/>
      <c r="AM95" s="41">
        <f t="shared" si="42"/>
        <v>0</v>
      </c>
      <c r="AN95" s="70"/>
      <c r="AO95" s="68"/>
      <c r="AP95" s="71"/>
      <c r="AQ95" s="41">
        <f t="shared" si="43"/>
        <v>0</v>
      </c>
      <c r="AR95" s="70"/>
      <c r="AS95" s="68"/>
      <c r="AT95" s="71"/>
      <c r="AU95" s="41">
        <f t="shared" si="44"/>
        <v>0</v>
      </c>
      <c r="AV95" s="70"/>
      <c r="AW95" s="68"/>
      <c r="AX95" s="71"/>
      <c r="AY95" s="41">
        <f t="shared" si="45"/>
        <v>0</v>
      </c>
      <c r="AZ95" s="70"/>
      <c r="BA95" s="68"/>
      <c r="BB95" s="71"/>
      <c r="BC95" s="41">
        <f t="shared" si="46"/>
        <v>0</v>
      </c>
      <c r="BD95" s="70"/>
      <c r="BE95" s="68"/>
      <c r="BF95" s="71"/>
      <c r="BG95" s="41">
        <f t="shared" si="47"/>
        <v>0</v>
      </c>
      <c r="BH95" s="70"/>
      <c r="BI95" s="68"/>
      <c r="BJ95" s="71"/>
      <c r="BK95" s="41">
        <f t="shared" si="48"/>
        <v>0</v>
      </c>
      <c r="BL95" s="70"/>
      <c r="BM95" s="68"/>
      <c r="BN95" s="71"/>
      <c r="BO95" s="41">
        <f t="shared" si="49"/>
        <v>0</v>
      </c>
      <c r="BP95" s="70"/>
      <c r="BQ95" s="68"/>
      <c r="BR95" s="71"/>
      <c r="BS95" s="41">
        <f t="shared" si="50"/>
        <v>0</v>
      </c>
    </row>
    <row r="96" spans="1:71" ht="15.75" customHeight="1" x14ac:dyDescent="0.25">
      <c r="A96" s="30"/>
      <c r="B96" s="31"/>
      <c r="C96" s="31"/>
      <c r="D96" s="37">
        <v>65</v>
      </c>
      <c r="E96" s="60"/>
      <c r="F96" s="31"/>
      <c r="G96" s="38" t="str">
        <f t="shared" si="31"/>
        <v/>
      </c>
      <c r="H96" s="39" t="str">
        <f t="array" ref="H96">IF(I96="","",IFERROR(INDEX(Lid!$F:$F,MATCH($E96,Lid!$A:$A,0)),""))</f>
        <v/>
      </c>
      <c r="I96" s="84" t="str">
        <f t="shared" si="32"/>
        <v/>
      </c>
      <c r="J96" s="38" t="str">
        <f t="shared" si="33"/>
        <v/>
      </c>
      <c r="K96" s="39" t="str">
        <f t="array" ref="K96">IF(I96="","",IFERROR($D$3 &amp; " kosten " &amp;INDEX(Lid!$B:$B,MATCH($E96,Lid!$A:$A,0)),""))</f>
        <v/>
      </c>
      <c r="L96" s="41" t="str">
        <f t="shared" si="34"/>
        <v/>
      </c>
      <c r="M96" s="41" t="str">
        <f t="shared" si="35"/>
        <v/>
      </c>
      <c r="N96" s="41" t="str">
        <f t="shared" si="36"/>
        <v/>
      </c>
      <c r="O96" s="31"/>
      <c r="P96" s="67"/>
      <c r="Q96" s="68"/>
      <c r="R96" s="69"/>
      <c r="S96" s="41">
        <f t="shared" si="37"/>
        <v>0</v>
      </c>
      <c r="T96" s="70"/>
      <c r="U96" s="68"/>
      <c r="V96" s="71"/>
      <c r="W96" s="41">
        <f t="shared" si="38"/>
        <v>0</v>
      </c>
      <c r="X96" s="70"/>
      <c r="Y96" s="68"/>
      <c r="Z96" s="71"/>
      <c r="AA96" s="41">
        <f t="shared" si="39"/>
        <v>0</v>
      </c>
      <c r="AB96" s="70"/>
      <c r="AC96" s="68"/>
      <c r="AD96" s="71"/>
      <c r="AE96" s="41">
        <f t="shared" si="40"/>
        <v>0</v>
      </c>
      <c r="AF96" s="70"/>
      <c r="AG96" s="68"/>
      <c r="AH96" s="71"/>
      <c r="AI96" s="41">
        <f t="shared" si="41"/>
        <v>0</v>
      </c>
      <c r="AJ96" s="70"/>
      <c r="AK96" s="68"/>
      <c r="AL96" s="71"/>
      <c r="AM96" s="41">
        <f t="shared" si="42"/>
        <v>0</v>
      </c>
      <c r="AN96" s="70"/>
      <c r="AO96" s="68"/>
      <c r="AP96" s="71"/>
      <c r="AQ96" s="41">
        <f t="shared" si="43"/>
        <v>0</v>
      </c>
      <c r="AR96" s="70"/>
      <c r="AS96" s="68"/>
      <c r="AT96" s="71"/>
      <c r="AU96" s="41">
        <f t="shared" si="44"/>
        <v>0</v>
      </c>
      <c r="AV96" s="70"/>
      <c r="AW96" s="68"/>
      <c r="AX96" s="71"/>
      <c r="AY96" s="41">
        <f t="shared" si="45"/>
        <v>0</v>
      </c>
      <c r="AZ96" s="70"/>
      <c r="BA96" s="68"/>
      <c r="BB96" s="71"/>
      <c r="BC96" s="41">
        <f t="shared" si="46"/>
        <v>0</v>
      </c>
      <c r="BD96" s="70"/>
      <c r="BE96" s="68"/>
      <c r="BF96" s="71"/>
      <c r="BG96" s="41">
        <f t="shared" si="47"/>
        <v>0</v>
      </c>
      <c r="BH96" s="70"/>
      <c r="BI96" s="68"/>
      <c r="BJ96" s="71"/>
      <c r="BK96" s="41">
        <f t="shared" si="48"/>
        <v>0</v>
      </c>
      <c r="BL96" s="70"/>
      <c r="BM96" s="68"/>
      <c r="BN96" s="71"/>
      <c r="BO96" s="41">
        <f t="shared" si="49"/>
        <v>0</v>
      </c>
      <c r="BP96" s="70"/>
      <c r="BQ96" s="68"/>
      <c r="BR96" s="71"/>
      <c r="BS96" s="41">
        <f t="shared" si="50"/>
        <v>0</v>
      </c>
    </row>
    <row r="97" spans="1:71" ht="15.75" customHeight="1" x14ac:dyDescent="0.25">
      <c r="A97" s="30"/>
      <c r="B97" s="31"/>
      <c r="C97" s="31"/>
      <c r="D97" s="37">
        <v>66</v>
      </c>
      <c r="E97" s="60"/>
      <c r="F97" s="31"/>
      <c r="G97" s="38" t="str">
        <f t="shared" si="31"/>
        <v/>
      </c>
      <c r="H97" s="39" t="str">
        <f t="array" ref="H97">IF(I97="","",IFERROR(INDEX(Lid!$F:$F,MATCH($E97,Lid!$A:$A,0)),""))</f>
        <v/>
      </c>
      <c r="I97" s="84" t="str">
        <f t="shared" si="32"/>
        <v/>
      </c>
      <c r="J97" s="38" t="str">
        <f t="shared" si="33"/>
        <v/>
      </c>
      <c r="K97" s="39" t="str">
        <f t="array" ref="K97">IF(I97="","",IFERROR($D$3 &amp; " kosten " &amp;INDEX(Lid!$B:$B,MATCH($E97,Lid!$A:$A,0)),""))</f>
        <v/>
      </c>
      <c r="L97" s="41" t="str">
        <f t="shared" si="34"/>
        <v/>
      </c>
      <c r="M97" s="41" t="str">
        <f t="shared" si="35"/>
        <v/>
      </c>
      <c r="N97" s="41" t="str">
        <f t="shared" si="36"/>
        <v/>
      </c>
      <c r="O97" s="31"/>
      <c r="P97" s="67"/>
      <c r="Q97" s="68"/>
      <c r="R97" s="69"/>
      <c r="S97" s="41">
        <f t="shared" si="37"/>
        <v>0</v>
      </c>
      <c r="T97" s="70"/>
      <c r="U97" s="68"/>
      <c r="V97" s="71"/>
      <c r="W97" s="41">
        <f t="shared" si="38"/>
        <v>0</v>
      </c>
      <c r="X97" s="70"/>
      <c r="Y97" s="68"/>
      <c r="Z97" s="71"/>
      <c r="AA97" s="41">
        <f t="shared" si="39"/>
        <v>0</v>
      </c>
      <c r="AB97" s="70"/>
      <c r="AC97" s="68"/>
      <c r="AD97" s="71"/>
      <c r="AE97" s="41">
        <f t="shared" si="40"/>
        <v>0</v>
      </c>
      <c r="AF97" s="70"/>
      <c r="AG97" s="68"/>
      <c r="AH97" s="71"/>
      <c r="AI97" s="41">
        <f t="shared" si="41"/>
        <v>0</v>
      </c>
      <c r="AJ97" s="70"/>
      <c r="AK97" s="68"/>
      <c r="AL97" s="71"/>
      <c r="AM97" s="41">
        <f t="shared" si="42"/>
        <v>0</v>
      </c>
      <c r="AN97" s="70"/>
      <c r="AO97" s="68"/>
      <c r="AP97" s="71"/>
      <c r="AQ97" s="41">
        <f t="shared" si="43"/>
        <v>0</v>
      </c>
      <c r="AR97" s="70"/>
      <c r="AS97" s="68"/>
      <c r="AT97" s="71"/>
      <c r="AU97" s="41">
        <f t="shared" si="44"/>
        <v>0</v>
      </c>
      <c r="AV97" s="70"/>
      <c r="AW97" s="68"/>
      <c r="AX97" s="71"/>
      <c r="AY97" s="41">
        <f t="shared" si="45"/>
        <v>0</v>
      </c>
      <c r="AZ97" s="70"/>
      <c r="BA97" s="68"/>
      <c r="BB97" s="71"/>
      <c r="BC97" s="41">
        <f t="shared" si="46"/>
        <v>0</v>
      </c>
      <c r="BD97" s="70"/>
      <c r="BE97" s="68"/>
      <c r="BF97" s="71"/>
      <c r="BG97" s="41">
        <f t="shared" si="47"/>
        <v>0</v>
      </c>
      <c r="BH97" s="70"/>
      <c r="BI97" s="68"/>
      <c r="BJ97" s="71"/>
      <c r="BK97" s="41">
        <f t="shared" si="48"/>
        <v>0</v>
      </c>
      <c r="BL97" s="70"/>
      <c r="BM97" s="68"/>
      <c r="BN97" s="71"/>
      <c r="BO97" s="41">
        <f t="shared" si="49"/>
        <v>0</v>
      </c>
      <c r="BP97" s="70"/>
      <c r="BQ97" s="68"/>
      <c r="BR97" s="71"/>
      <c r="BS97" s="41">
        <f t="shared" si="50"/>
        <v>0</v>
      </c>
    </row>
    <row r="98" spans="1:71" ht="15.75" customHeight="1" x14ac:dyDescent="0.25">
      <c r="A98" s="30"/>
      <c r="B98" s="31"/>
      <c r="C98" s="31"/>
      <c r="D98" s="37">
        <v>67</v>
      </c>
      <c r="E98" s="60"/>
      <c r="F98" s="31"/>
      <c r="G98" s="38" t="str">
        <f t="shared" si="31"/>
        <v/>
      </c>
      <c r="H98" s="39" t="str">
        <f t="array" ref="H98">IF(I98="","",IFERROR(INDEX(Lid!$F:$F,MATCH($E98,Lid!$A:$A,0)),""))</f>
        <v/>
      </c>
      <c r="I98" s="84" t="str">
        <f t="shared" si="32"/>
        <v/>
      </c>
      <c r="J98" s="38" t="str">
        <f t="shared" si="33"/>
        <v/>
      </c>
      <c r="K98" s="39" t="str">
        <f t="array" ref="K98">IF(I98="","",IFERROR($D$3 &amp; " kosten " &amp;INDEX(Lid!$B:$B,MATCH($E98,Lid!$A:$A,0)),""))</f>
        <v/>
      </c>
      <c r="L98" s="41" t="str">
        <f t="shared" si="34"/>
        <v/>
      </c>
      <c r="M98" s="41" t="str">
        <f t="shared" si="35"/>
        <v/>
      </c>
      <c r="N98" s="41" t="str">
        <f t="shared" si="36"/>
        <v/>
      </c>
      <c r="O98" s="31"/>
      <c r="P98" s="67"/>
      <c r="Q98" s="68"/>
      <c r="R98" s="69"/>
      <c r="S98" s="41">
        <f t="shared" si="37"/>
        <v>0</v>
      </c>
      <c r="T98" s="70"/>
      <c r="U98" s="68"/>
      <c r="V98" s="71"/>
      <c r="W98" s="41">
        <f t="shared" si="38"/>
        <v>0</v>
      </c>
      <c r="X98" s="70"/>
      <c r="Y98" s="68"/>
      <c r="Z98" s="71"/>
      <c r="AA98" s="41">
        <f t="shared" si="39"/>
        <v>0</v>
      </c>
      <c r="AB98" s="70"/>
      <c r="AC98" s="68"/>
      <c r="AD98" s="71"/>
      <c r="AE98" s="41">
        <f t="shared" si="40"/>
        <v>0</v>
      </c>
      <c r="AF98" s="70"/>
      <c r="AG98" s="68"/>
      <c r="AH98" s="71"/>
      <c r="AI98" s="41">
        <f t="shared" si="41"/>
        <v>0</v>
      </c>
      <c r="AJ98" s="70"/>
      <c r="AK98" s="68"/>
      <c r="AL98" s="71"/>
      <c r="AM98" s="41">
        <f t="shared" si="42"/>
        <v>0</v>
      </c>
      <c r="AN98" s="70"/>
      <c r="AO98" s="68"/>
      <c r="AP98" s="71"/>
      <c r="AQ98" s="41">
        <f t="shared" si="43"/>
        <v>0</v>
      </c>
      <c r="AR98" s="70"/>
      <c r="AS98" s="68"/>
      <c r="AT98" s="71"/>
      <c r="AU98" s="41">
        <f t="shared" si="44"/>
        <v>0</v>
      </c>
      <c r="AV98" s="70"/>
      <c r="AW98" s="68"/>
      <c r="AX98" s="71"/>
      <c r="AY98" s="41">
        <f t="shared" si="45"/>
        <v>0</v>
      </c>
      <c r="AZ98" s="70"/>
      <c r="BA98" s="68"/>
      <c r="BB98" s="71"/>
      <c r="BC98" s="41">
        <f t="shared" si="46"/>
        <v>0</v>
      </c>
      <c r="BD98" s="70"/>
      <c r="BE98" s="68"/>
      <c r="BF98" s="71"/>
      <c r="BG98" s="41">
        <f t="shared" si="47"/>
        <v>0</v>
      </c>
      <c r="BH98" s="70"/>
      <c r="BI98" s="68"/>
      <c r="BJ98" s="71"/>
      <c r="BK98" s="41">
        <f t="shared" si="48"/>
        <v>0</v>
      </c>
      <c r="BL98" s="70"/>
      <c r="BM98" s="68"/>
      <c r="BN98" s="71"/>
      <c r="BO98" s="41">
        <f t="shared" si="49"/>
        <v>0</v>
      </c>
      <c r="BP98" s="70"/>
      <c r="BQ98" s="68"/>
      <c r="BR98" s="71"/>
      <c r="BS98" s="41">
        <f t="shared" si="50"/>
        <v>0</v>
      </c>
    </row>
    <row r="99" spans="1:71" ht="15.75" customHeight="1" x14ac:dyDescent="0.25">
      <c r="A99" s="30"/>
      <c r="B99" s="31"/>
      <c r="C99" s="31"/>
      <c r="D99" s="37">
        <v>68</v>
      </c>
      <c r="E99" s="60"/>
      <c r="F99" s="31"/>
      <c r="G99" s="38" t="str">
        <f t="shared" si="31"/>
        <v/>
      </c>
      <c r="H99" s="39" t="str">
        <f t="array" ref="H99">IF(I99="","",IFERROR(INDEX(Lid!$F:$F,MATCH($E99,Lid!$A:$A,0)),""))</f>
        <v/>
      </c>
      <c r="I99" s="84" t="str">
        <f t="shared" si="32"/>
        <v/>
      </c>
      <c r="J99" s="38" t="str">
        <f t="shared" si="33"/>
        <v/>
      </c>
      <c r="K99" s="39" t="str">
        <f t="array" ref="K99">IF(I99="","",IFERROR($D$3 &amp; " kosten " &amp;INDEX(Lid!$B:$B,MATCH($E99,Lid!$A:$A,0)),""))</f>
        <v/>
      </c>
      <c r="L99" s="41" t="str">
        <f t="shared" si="34"/>
        <v/>
      </c>
      <c r="M99" s="41" t="str">
        <f t="shared" si="35"/>
        <v/>
      </c>
      <c r="N99" s="41" t="str">
        <f t="shared" si="36"/>
        <v/>
      </c>
      <c r="O99" s="31"/>
      <c r="P99" s="67"/>
      <c r="Q99" s="68"/>
      <c r="R99" s="69"/>
      <c r="S99" s="41">
        <f t="shared" si="37"/>
        <v>0</v>
      </c>
      <c r="T99" s="70"/>
      <c r="U99" s="68"/>
      <c r="V99" s="71"/>
      <c r="W99" s="41">
        <f t="shared" si="38"/>
        <v>0</v>
      </c>
      <c r="X99" s="70"/>
      <c r="Y99" s="68"/>
      <c r="Z99" s="71"/>
      <c r="AA99" s="41">
        <f t="shared" si="39"/>
        <v>0</v>
      </c>
      <c r="AB99" s="70"/>
      <c r="AC99" s="68"/>
      <c r="AD99" s="71"/>
      <c r="AE99" s="41">
        <f t="shared" si="40"/>
        <v>0</v>
      </c>
      <c r="AF99" s="70"/>
      <c r="AG99" s="68"/>
      <c r="AH99" s="71"/>
      <c r="AI99" s="41">
        <f t="shared" si="41"/>
        <v>0</v>
      </c>
      <c r="AJ99" s="70"/>
      <c r="AK99" s="68"/>
      <c r="AL99" s="71"/>
      <c r="AM99" s="41">
        <f t="shared" si="42"/>
        <v>0</v>
      </c>
      <c r="AN99" s="70"/>
      <c r="AO99" s="68"/>
      <c r="AP99" s="71"/>
      <c r="AQ99" s="41">
        <f t="shared" si="43"/>
        <v>0</v>
      </c>
      <c r="AR99" s="70"/>
      <c r="AS99" s="68"/>
      <c r="AT99" s="71"/>
      <c r="AU99" s="41">
        <f t="shared" si="44"/>
        <v>0</v>
      </c>
      <c r="AV99" s="70"/>
      <c r="AW99" s="68"/>
      <c r="AX99" s="71"/>
      <c r="AY99" s="41">
        <f t="shared" si="45"/>
        <v>0</v>
      </c>
      <c r="AZ99" s="70"/>
      <c r="BA99" s="68"/>
      <c r="BB99" s="71"/>
      <c r="BC99" s="41">
        <f t="shared" si="46"/>
        <v>0</v>
      </c>
      <c r="BD99" s="70"/>
      <c r="BE99" s="68"/>
      <c r="BF99" s="71"/>
      <c r="BG99" s="41">
        <f t="shared" si="47"/>
        <v>0</v>
      </c>
      <c r="BH99" s="70"/>
      <c r="BI99" s="68"/>
      <c r="BJ99" s="71"/>
      <c r="BK99" s="41">
        <f t="shared" si="48"/>
        <v>0</v>
      </c>
      <c r="BL99" s="70"/>
      <c r="BM99" s="68"/>
      <c r="BN99" s="71"/>
      <c r="BO99" s="41">
        <f t="shared" si="49"/>
        <v>0</v>
      </c>
      <c r="BP99" s="70"/>
      <c r="BQ99" s="68"/>
      <c r="BR99" s="71"/>
      <c r="BS99" s="41">
        <f t="shared" si="50"/>
        <v>0</v>
      </c>
    </row>
    <row r="100" spans="1:71" ht="15.75" customHeight="1" x14ac:dyDescent="0.25">
      <c r="A100" s="30"/>
      <c r="B100" s="31"/>
      <c r="C100" s="31"/>
      <c r="D100" s="37">
        <v>69</v>
      </c>
      <c r="E100" s="60"/>
      <c r="F100" s="31"/>
      <c r="G100" s="38" t="str">
        <f t="shared" si="31"/>
        <v/>
      </c>
      <c r="H100" s="39" t="str">
        <f t="array" ref="H100">IF(I100="","",IFERROR(INDEX(Lid!$F:$F,MATCH($E100,Lid!$A:$A,0)),""))</f>
        <v/>
      </c>
      <c r="I100" s="84" t="str">
        <f t="shared" si="32"/>
        <v/>
      </c>
      <c r="J100" s="38" t="str">
        <f t="shared" si="33"/>
        <v/>
      </c>
      <c r="K100" s="39" t="str">
        <f t="array" ref="K100">IF(I100="","",IFERROR($D$3 &amp; " kosten " &amp;INDEX(Lid!$B:$B,MATCH($E100,Lid!$A:$A,0)),""))</f>
        <v/>
      </c>
      <c r="L100" s="41" t="str">
        <f t="shared" si="34"/>
        <v/>
      </c>
      <c r="M100" s="41" t="str">
        <f t="shared" si="35"/>
        <v/>
      </c>
      <c r="N100" s="41" t="str">
        <f t="shared" si="36"/>
        <v/>
      </c>
      <c r="O100" s="31"/>
      <c r="P100" s="67"/>
      <c r="Q100" s="68"/>
      <c r="R100" s="69"/>
      <c r="S100" s="41">
        <f t="shared" si="37"/>
        <v>0</v>
      </c>
      <c r="T100" s="70"/>
      <c r="U100" s="68"/>
      <c r="V100" s="71"/>
      <c r="W100" s="41">
        <f t="shared" si="38"/>
        <v>0</v>
      </c>
      <c r="X100" s="70"/>
      <c r="Y100" s="68"/>
      <c r="Z100" s="71"/>
      <c r="AA100" s="41">
        <f t="shared" si="39"/>
        <v>0</v>
      </c>
      <c r="AB100" s="70"/>
      <c r="AC100" s="68"/>
      <c r="AD100" s="71"/>
      <c r="AE100" s="41">
        <f t="shared" si="40"/>
        <v>0</v>
      </c>
      <c r="AF100" s="70"/>
      <c r="AG100" s="68"/>
      <c r="AH100" s="71"/>
      <c r="AI100" s="41">
        <f t="shared" si="41"/>
        <v>0</v>
      </c>
      <c r="AJ100" s="70"/>
      <c r="AK100" s="68"/>
      <c r="AL100" s="71"/>
      <c r="AM100" s="41">
        <f t="shared" si="42"/>
        <v>0</v>
      </c>
      <c r="AN100" s="70"/>
      <c r="AO100" s="68"/>
      <c r="AP100" s="71"/>
      <c r="AQ100" s="41">
        <f t="shared" si="43"/>
        <v>0</v>
      </c>
      <c r="AR100" s="70"/>
      <c r="AS100" s="68"/>
      <c r="AT100" s="71"/>
      <c r="AU100" s="41">
        <f t="shared" si="44"/>
        <v>0</v>
      </c>
      <c r="AV100" s="70"/>
      <c r="AW100" s="68"/>
      <c r="AX100" s="71"/>
      <c r="AY100" s="41">
        <f t="shared" si="45"/>
        <v>0</v>
      </c>
      <c r="AZ100" s="70"/>
      <c r="BA100" s="68"/>
      <c r="BB100" s="71"/>
      <c r="BC100" s="41">
        <f t="shared" si="46"/>
        <v>0</v>
      </c>
      <c r="BD100" s="70"/>
      <c r="BE100" s="68"/>
      <c r="BF100" s="71"/>
      <c r="BG100" s="41">
        <f t="shared" si="47"/>
        <v>0</v>
      </c>
      <c r="BH100" s="70"/>
      <c r="BI100" s="68"/>
      <c r="BJ100" s="71"/>
      <c r="BK100" s="41">
        <f t="shared" si="48"/>
        <v>0</v>
      </c>
      <c r="BL100" s="70"/>
      <c r="BM100" s="68"/>
      <c r="BN100" s="71"/>
      <c r="BO100" s="41">
        <f t="shared" si="49"/>
        <v>0</v>
      </c>
      <c r="BP100" s="70"/>
      <c r="BQ100" s="68"/>
      <c r="BR100" s="71"/>
      <c r="BS100" s="41">
        <f t="shared" si="50"/>
        <v>0</v>
      </c>
    </row>
    <row r="101" spans="1:71" ht="15.75" customHeight="1" x14ac:dyDescent="0.25">
      <c r="A101" s="30"/>
      <c r="B101" s="31"/>
      <c r="C101" s="31"/>
      <c r="D101" s="37">
        <v>70</v>
      </c>
      <c r="E101" s="60"/>
      <c r="F101" s="31"/>
      <c r="G101" s="38" t="str">
        <f t="shared" si="31"/>
        <v/>
      </c>
      <c r="H101" s="39" t="str">
        <f t="array" ref="H101">IF(I101="","",IFERROR(INDEX(Lid!$F:$F,MATCH($E101,Lid!$A:$A,0)),""))</f>
        <v/>
      </c>
      <c r="I101" s="84" t="str">
        <f t="shared" si="32"/>
        <v/>
      </c>
      <c r="J101" s="38" t="str">
        <f t="shared" si="33"/>
        <v/>
      </c>
      <c r="K101" s="39" t="str">
        <f t="array" ref="K101">IF(I101="","",IFERROR($D$3 &amp; " kosten " &amp;INDEX(Lid!$B:$B,MATCH($E101,Lid!$A:$A,0)),""))</f>
        <v/>
      </c>
      <c r="L101" s="41" t="str">
        <f t="shared" si="34"/>
        <v/>
      </c>
      <c r="M101" s="41" t="str">
        <f t="shared" si="35"/>
        <v/>
      </c>
      <c r="N101" s="41" t="str">
        <f t="shared" si="36"/>
        <v/>
      </c>
      <c r="O101" s="31"/>
      <c r="P101" s="67"/>
      <c r="Q101" s="68"/>
      <c r="R101" s="69"/>
      <c r="S101" s="41">
        <f t="shared" si="37"/>
        <v>0</v>
      </c>
      <c r="T101" s="70"/>
      <c r="U101" s="68"/>
      <c r="V101" s="71"/>
      <c r="W101" s="41">
        <f t="shared" si="38"/>
        <v>0</v>
      </c>
      <c r="X101" s="70"/>
      <c r="Y101" s="68"/>
      <c r="Z101" s="71"/>
      <c r="AA101" s="41">
        <f t="shared" si="39"/>
        <v>0</v>
      </c>
      <c r="AB101" s="70"/>
      <c r="AC101" s="68"/>
      <c r="AD101" s="71"/>
      <c r="AE101" s="41">
        <f t="shared" si="40"/>
        <v>0</v>
      </c>
      <c r="AF101" s="70"/>
      <c r="AG101" s="68"/>
      <c r="AH101" s="71"/>
      <c r="AI101" s="41">
        <f t="shared" si="41"/>
        <v>0</v>
      </c>
      <c r="AJ101" s="70"/>
      <c r="AK101" s="68"/>
      <c r="AL101" s="71"/>
      <c r="AM101" s="41">
        <f t="shared" si="42"/>
        <v>0</v>
      </c>
      <c r="AN101" s="70"/>
      <c r="AO101" s="68"/>
      <c r="AP101" s="71"/>
      <c r="AQ101" s="41">
        <f t="shared" si="43"/>
        <v>0</v>
      </c>
      <c r="AR101" s="70"/>
      <c r="AS101" s="68"/>
      <c r="AT101" s="71"/>
      <c r="AU101" s="41">
        <f t="shared" si="44"/>
        <v>0</v>
      </c>
      <c r="AV101" s="70"/>
      <c r="AW101" s="68"/>
      <c r="AX101" s="71"/>
      <c r="AY101" s="41">
        <f t="shared" si="45"/>
        <v>0</v>
      </c>
      <c r="AZ101" s="70"/>
      <c r="BA101" s="68"/>
      <c r="BB101" s="71"/>
      <c r="BC101" s="41">
        <f t="shared" si="46"/>
        <v>0</v>
      </c>
      <c r="BD101" s="70"/>
      <c r="BE101" s="68"/>
      <c r="BF101" s="71"/>
      <c r="BG101" s="41">
        <f t="shared" si="47"/>
        <v>0</v>
      </c>
      <c r="BH101" s="70"/>
      <c r="BI101" s="68"/>
      <c r="BJ101" s="71"/>
      <c r="BK101" s="41">
        <f t="shared" si="48"/>
        <v>0</v>
      </c>
      <c r="BL101" s="70"/>
      <c r="BM101" s="68"/>
      <c r="BN101" s="71"/>
      <c r="BO101" s="41">
        <f t="shared" si="49"/>
        <v>0</v>
      </c>
      <c r="BP101" s="70"/>
      <c r="BQ101" s="68"/>
      <c r="BR101" s="71"/>
      <c r="BS101" s="41">
        <f t="shared" si="50"/>
        <v>0</v>
      </c>
    </row>
    <row r="102" spans="1:71" ht="15.75" customHeight="1" x14ac:dyDescent="0.25">
      <c r="A102" s="30"/>
      <c r="B102" s="31"/>
      <c r="C102" s="31"/>
      <c r="D102" s="37">
        <v>71</v>
      </c>
      <c r="E102" s="60"/>
      <c r="F102" s="31"/>
      <c r="G102" s="38" t="str">
        <f t="shared" si="31"/>
        <v/>
      </c>
      <c r="H102" s="39" t="str">
        <f t="array" ref="H102">IF(I102="","",IFERROR(INDEX(Lid!$F:$F,MATCH($E102,Lid!$A:$A,0)),""))</f>
        <v/>
      </c>
      <c r="I102" s="84" t="str">
        <f t="shared" si="32"/>
        <v/>
      </c>
      <c r="J102" s="38" t="str">
        <f t="shared" si="33"/>
        <v/>
      </c>
      <c r="K102" s="39" t="str">
        <f t="array" ref="K102">IF(I102="","",IFERROR($D$3 &amp; " kosten " &amp;INDEX(Lid!$B:$B,MATCH($E102,Lid!$A:$A,0)),""))</f>
        <v/>
      </c>
      <c r="L102" s="41" t="str">
        <f t="shared" si="34"/>
        <v/>
      </c>
      <c r="M102" s="41" t="str">
        <f t="shared" si="35"/>
        <v/>
      </c>
      <c r="N102" s="41" t="str">
        <f t="shared" si="36"/>
        <v/>
      </c>
      <c r="O102" s="31"/>
      <c r="P102" s="67"/>
      <c r="Q102" s="68"/>
      <c r="R102" s="69"/>
      <c r="S102" s="41">
        <f t="shared" si="37"/>
        <v>0</v>
      </c>
      <c r="T102" s="70"/>
      <c r="U102" s="68"/>
      <c r="V102" s="71"/>
      <c r="W102" s="41">
        <f t="shared" si="38"/>
        <v>0</v>
      </c>
      <c r="X102" s="70"/>
      <c r="Y102" s="68"/>
      <c r="Z102" s="71"/>
      <c r="AA102" s="41">
        <f t="shared" si="39"/>
        <v>0</v>
      </c>
      <c r="AB102" s="70"/>
      <c r="AC102" s="68"/>
      <c r="AD102" s="71"/>
      <c r="AE102" s="41">
        <f t="shared" si="40"/>
        <v>0</v>
      </c>
      <c r="AF102" s="70"/>
      <c r="AG102" s="68"/>
      <c r="AH102" s="71"/>
      <c r="AI102" s="41">
        <f t="shared" si="41"/>
        <v>0</v>
      </c>
      <c r="AJ102" s="70"/>
      <c r="AK102" s="68"/>
      <c r="AL102" s="71"/>
      <c r="AM102" s="41">
        <f t="shared" si="42"/>
        <v>0</v>
      </c>
      <c r="AN102" s="70"/>
      <c r="AO102" s="68"/>
      <c r="AP102" s="71"/>
      <c r="AQ102" s="41">
        <f t="shared" si="43"/>
        <v>0</v>
      </c>
      <c r="AR102" s="70"/>
      <c r="AS102" s="68"/>
      <c r="AT102" s="71"/>
      <c r="AU102" s="41">
        <f t="shared" si="44"/>
        <v>0</v>
      </c>
      <c r="AV102" s="70"/>
      <c r="AW102" s="68"/>
      <c r="AX102" s="71"/>
      <c r="AY102" s="41">
        <f t="shared" si="45"/>
        <v>0</v>
      </c>
      <c r="AZ102" s="70"/>
      <c r="BA102" s="68"/>
      <c r="BB102" s="71"/>
      <c r="BC102" s="41">
        <f t="shared" si="46"/>
        <v>0</v>
      </c>
      <c r="BD102" s="70"/>
      <c r="BE102" s="68"/>
      <c r="BF102" s="71"/>
      <c r="BG102" s="41">
        <f t="shared" si="47"/>
        <v>0</v>
      </c>
      <c r="BH102" s="70"/>
      <c r="BI102" s="68"/>
      <c r="BJ102" s="71"/>
      <c r="BK102" s="41">
        <f t="shared" si="48"/>
        <v>0</v>
      </c>
      <c r="BL102" s="70"/>
      <c r="BM102" s="68"/>
      <c r="BN102" s="71"/>
      <c r="BO102" s="41">
        <f t="shared" si="49"/>
        <v>0</v>
      </c>
      <c r="BP102" s="70"/>
      <c r="BQ102" s="68"/>
      <c r="BR102" s="71"/>
      <c r="BS102" s="41">
        <f t="shared" si="50"/>
        <v>0</v>
      </c>
    </row>
    <row r="103" spans="1:71" ht="15.75" customHeight="1" x14ac:dyDescent="0.25">
      <c r="A103" s="30"/>
      <c r="B103" s="31"/>
      <c r="C103" s="31"/>
      <c r="D103" s="37">
        <v>72</v>
      </c>
      <c r="E103" s="60"/>
      <c r="F103" s="31"/>
      <c r="G103" s="38" t="str">
        <f t="shared" si="31"/>
        <v/>
      </c>
      <c r="H103" s="39" t="str">
        <f t="array" ref="H103">IF(I103="","",IFERROR(INDEX(Lid!$F:$F,MATCH($E103,Lid!$A:$A,0)),""))</f>
        <v/>
      </c>
      <c r="I103" s="84" t="str">
        <f t="shared" si="32"/>
        <v/>
      </c>
      <c r="J103" s="38" t="str">
        <f t="shared" si="33"/>
        <v/>
      </c>
      <c r="K103" s="39" t="str">
        <f t="array" ref="K103">IF(I103="","",IFERROR($D$3 &amp; " kosten " &amp;INDEX(Lid!$B:$B,MATCH($E103,Lid!$A:$A,0)),""))</f>
        <v/>
      </c>
      <c r="L103" s="41" t="str">
        <f t="shared" si="34"/>
        <v/>
      </c>
      <c r="M103" s="41" t="str">
        <f t="shared" si="35"/>
        <v/>
      </c>
      <c r="N103" s="41" t="str">
        <f t="shared" si="36"/>
        <v/>
      </c>
      <c r="O103" s="31"/>
      <c r="P103" s="67"/>
      <c r="Q103" s="68"/>
      <c r="R103" s="69"/>
      <c r="S103" s="41">
        <f t="shared" si="37"/>
        <v>0</v>
      </c>
      <c r="T103" s="70"/>
      <c r="U103" s="68"/>
      <c r="V103" s="71"/>
      <c r="W103" s="41">
        <f t="shared" si="38"/>
        <v>0</v>
      </c>
      <c r="X103" s="70"/>
      <c r="Y103" s="68"/>
      <c r="Z103" s="71"/>
      <c r="AA103" s="41">
        <f t="shared" si="39"/>
        <v>0</v>
      </c>
      <c r="AB103" s="70"/>
      <c r="AC103" s="68"/>
      <c r="AD103" s="71"/>
      <c r="AE103" s="41">
        <f t="shared" si="40"/>
        <v>0</v>
      </c>
      <c r="AF103" s="70"/>
      <c r="AG103" s="68"/>
      <c r="AH103" s="71"/>
      <c r="AI103" s="41">
        <f t="shared" si="41"/>
        <v>0</v>
      </c>
      <c r="AJ103" s="70"/>
      <c r="AK103" s="68"/>
      <c r="AL103" s="71"/>
      <c r="AM103" s="41">
        <f t="shared" si="42"/>
        <v>0</v>
      </c>
      <c r="AN103" s="70"/>
      <c r="AO103" s="68"/>
      <c r="AP103" s="71"/>
      <c r="AQ103" s="41">
        <f t="shared" si="43"/>
        <v>0</v>
      </c>
      <c r="AR103" s="70"/>
      <c r="AS103" s="68"/>
      <c r="AT103" s="71"/>
      <c r="AU103" s="41">
        <f t="shared" si="44"/>
        <v>0</v>
      </c>
      <c r="AV103" s="70"/>
      <c r="AW103" s="68"/>
      <c r="AX103" s="71"/>
      <c r="AY103" s="41">
        <f t="shared" si="45"/>
        <v>0</v>
      </c>
      <c r="AZ103" s="70"/>
      <c r="BA103" s="68"/>
      <c r="BB103" s="71"/>
      <c r="BC103" s="41">
        <f t="shared" si="46"/>
        <v>0</v>
      </c>
      <c r="BD103" s="70"/>
      <c r="BE103" s="68"/>
      <c r="BF103" s="71"/>
      <c r="BG103" s="41">
        <f t="shared" si="47"/>
        <v>0</v>
      </c>
      <c r="BH103" s="70"/>
      <c r="BI103" s="68"/>
      <c r="BJ103" s="71"/>
      <c r="BK103" s="41">
        <f t="shared" si="48"/>
        <v>0</v>
      </c>
      <c r="BL103" s="70"/>
      <c r="BM103" s="68"/>
      <c r="BN103" s="71"/>
      <c r="BO103" s="41">
        <f t="shared" si="49"/>
        <v>0</v>
      </c>
      <c r="BP103" s="70"/>
      <c r="BQ103" s="68"/>
      <c r="BR103" s="71"/>
      <c r="BS103" s="41">
        <f t="shared" si="50"/>
        <v>0</v>
      </c>
    </row>
    <row r="104" spans="1:71" ht="15.75" customHeight="1" x14ac:dyDescent="0.25">
      <c r="A104" s="30"/>
      <c r="B104" s="31"/>
      <c r="C104" s="31"/>
      <c r="D104" s="37">
        <v>73</v>
      </c>
      <c r="E104" s="60"/>
      <c r="F104" s="31"/>
      <c r="G104" s="38" t="str">
        <f t="shared" si="31"/>
        <v/>
      </c>
      <c r="H104" s="39" t="str">
        <f t="array" ref="H104">IF(I104="","",IFERROR(INDEX(Lid!$F:$F,MATCH($E104,Lid!$A:$A,0)),""))</f>
        <v/>
      </c>
      <c r="I104" s="84" t="str">
        <f t="shared" si="32"/>
        <v/>
      </c>
      <c r="J104" s="38" t="str">
        <f t="shared" si="33"/>
        <v/>
      </c>
      <c r="K104" s="39" t="str">
        <f t="array" ref="K104">IF(I104="","",IFERROR($D$3 &amp; " kosten " &amp;INDEX(Lid!$B:$B,MATCH($E104,Lid!$A:$A,0)),""))</f>
        <v/>
      </c>
      <c r="L104" s="41" t="str">
        <f t="shared" si="34"/>
        <v/>
      </c>
      <c r="M104" s="41" t="str">
        <f t="shared" si="35"/>
        <v/>
      </c>
      <c r="N104" s="41" t="str">
        <f t="shared" si="36"/>
        <v/>
      </c>
      <c r="O104" s="31"/>
      <c r="P104" s="67"/>
      <c r="Q104" s="68"/>
      <c r="R104" s="69"/>
      <c r="S104" s="41">
        <f t="shared" si="37"/>
        <v>0</v>
      </c>
      <c r="T104" s="70"/>
      <c r="U104" s="68"/>
      <c r="V104" s="71"/>
      <c r="W104" s="41">
        <f t="shared" si="38"/>
        <v>0</v>
      </c>
      <c r="X104" s="70"/>
      <c r="Y104" s="68"/>
      <c r="Z104" s="71"/>
      <c r="AA104" s="41">
        <f t="shared" si="39"/>
        <v>0</v>
      </c>
      <c r="AB104" s="70"/>
      <c r="AC104" s="68"/>
      <c r="AD104" s="71"/>
      <c r="AE104" s="41">
        <f t="shared" si="40"/>
        <v>0</v>
      </c>
      <c r="AF104" s="70"/>
      <c r="AG104" s="68"/>
      <c r="AH104" s="71"/>
      <c r="AI104" s="41">
        <f t="shared" si="41"/>
        <v>0</v>
      </c>
      <c r="AJ104" s="70"/>
      <c r="AK104" s="68"/>
      <c r="AL104" s="71"/>
      <c r="AM104" s="41">
        <f t="shared" si="42"/>
        <v>0</v>
      </c>
      <c r="AN104" s="70"/>
      <c r="AO104" s="68"/>
      <c r="AP104" s="71"/>
      <c r="AQ104" s="41">
        <f t="shared" si="43"/>
        <v>0</v>
      </c>
      <c r="AR104" s="70"/>
      <c r="AS104" s="68"/>
      <c r="AT104" s="71"/>
      <c r="AU104" s="41">
        <f t="shared" si="44"/>
        <v>0</v>
      </c>
      <c r="AV104" s="70"/>
      <c r="AW104" s="68"/>
      <c r="AX104" s="71"/>
      <c r="AY104" s="41">
        <f t="shared" si="45"/>
        <v>0</v>
      </c>
      <c r="AZ104" s="70"/>
      <c r="BA104" s="68"/>
      <c r="BB104" s="71"/>
      <c r="BC104" s="41">
        <f t="shared" si="46"/>
        <v>0</v>
      </c>
      <c r="BD104" s="70"/>
      <c r="BE104" s="68"/>
      <c r="BF104" s="71"/>
      <c r="BG104" s="41">
        <f t="shared" si="47"/>
        <v>0</v>
      </c>
      <c r="BH104" s="70"/>
      <c r="BI104" s="68"/>
      <c r="BJ104" s="71"/>
      <c r="BK104" s="41">
        <f t="shared" si="48"/>
        <v>0</v>
      </c>
      <c r="BL104" s="70"/>
      <c r="BM104" s="68"/>
      <c r="BN104" s="71"/>
      <c r="BO104" s="41">
        <f t="shared" si="49"/>
        <v>0</v>
      </c>
      <c r="BP104" s="70"/>
      <c r="BQ104" s="68"/>
      <c r="BR104" s="71"/>
      <c r="BS104" s="41">
        <f t="shared" si="50"/>
        <v>0</v>
      </c>
    </row>
    <row r="105" spans="1:71" ht="15.75" customHeight="1" x14ac:dyDescent="0.25">
      <c r="A105" s="30"/>
      <c r="B105" s="31"/>
      <c r="C105" s="31"/>
      <c r="D105" s="37">
        <v>74</v>
      </c>
      <c r="E105" s="60"/>
      <c r="F105" s="31"/>
      <c r="G105" s="38" t="str">
        <f t="shared" si="31"/>
        <v/>
      </c>
      <c r="H105" s="39" t="str">
        <f t="array" ref="H105">IF(I105="","",IFERROR(INDEX(Lid!$F:$F,MATCH($E105,Lid!$A:$A,0)),""))</f>
        <v/>
      </c>
      <c r="I105" s="84" t="str">
        <f t="shared" si="32"/>
        <v/>
      </c>
      <c r="J105" s="38" t="str">
        <f t="shared" si="33"/>
        <v/>
      </c>
      <c r="K105" s="39" t="str">
        <f t="array" ref="K105">IF(I105="","",IFERROR($D$3 &amp; " kosten " &amp;INDEX(Lid!$B:$B,MATCH($E105,Lid!$A:$A,0)),""))</f>
        <v/>
      </c>
      <c r="L105" s="41" t="str">
        <f t="shared" si="34"/>
        <v/>
      </c>
      <c r="M105" s="41" t="str">
        <f t="shared" si="35"/>
        <v/>
      </c>
      <c r="N105" s="41" t="str">
        <f t="shared" si="36"/>
        <v/>
      </c>
      <c r="O105" s="31"/>
      <c r="P105" s="67"/>
      <c r="Q105" s="68"/>
      <c r="R105" s="69"/>
      <c r="S105" s="41">
        <f t="shared" si="37"/>
        <v>0</v>
      </c>
      <c r="T105" s="70"/>
      <c r="U105" s="68"/>
      <c r="V105" s="71"/>
      <c r="W105" s="41">
        <f t="shared" si="38"/>
        <v>0</v>
      </c>
      <c r="X105" s="70"/>
      <c r="Y105" s="68"/>
      <c r="Z105" s="71"/>
      <c r="AA105" s="41">
        <f t="shared" si="39"/>
        <v>0</v>
      </c>
      <c r="AB105" s="70"/>
      <c r="AC105" s="68"/>
      <c r="AD105" s="71"/>
      <c r="AE105" s="41">
        <f t="shared" si="40"/>
        <v>0</v>
      </c>
      <c r="AF105" s="70"/>
      <c r="AG105" s="68"/>
      <c r="AH105" s="71"/>
      <c r="AI105" s="41">
        <f t="shared" si="41"/>
        <v>0</v>
      </c>
      <c r="AJ105" s="70"/>
      <c r="AK105" s="68"/>
      <c r="AL105" s="71"/>
      <c r="AM105" s="41">
        <f t="shared" si="42"/>
        <v>0</v>
      </c>
      <c r="AN105" s="70"/>
      <c r="AO105" s="68"/>
      <c r="AP105" s="71"/>
      <c r="AQ105" s="41">
        <f t="shared" si="43"/>
        <v>0</v>
      </c>
      <c r="AR105" s="70"/>
      <c r="AS105" s="68"/>
      <c r="AT105" s="71"/>
      <c r="AU105" s="41">
        <f t="shared" si="44"/>
        <v>0</v>
      </c>
      <c r="AV105" s="70"/>
      <c r="AW105" s="68"/>
      <c r="AX105" s="71"/>
      <c r="AY105" s="41">
        <f t="shared" si="45"/>
        <v>0</v>
      </c>
      <c r="AZ105" s="70"/>
      <c r="BA105" s="68"/>
      <c r="BB105" s="71"/>
      <c r="BC105" s="41">
        <f t="shared" si="46"/>
        <v>0</v>
      </c>
      <c r="BD105" s="70"/>
      <c r="BE105" s="68"/>
      <c r="BF105" s="71"/>
      <c r="BG105" s="41">
        <f t="shared" si="47"/>
        <v>0</v>
      </c>
      <c r="BH105" s="70"/>
      <c r="BI105" s="68"/>
      <c r="BJ105" s="71"/>
      <c r="BK105" s="41">
        <f t="shared" si="48"/>
        <v>0</v>
      </c>
      <c r="BL105" s="70"/>
      <c r="BM105" s="68"/>
      <c r="BN105" s="71"/>
      <c r="BO105" s="41">
        <f t="shared" si="49"/>
        <v>0</v>
      </c>
      <c r="BP105" s="70"/>
      <c r="BQ105" s="68"/>
      <c r="BR105" s="71"/>
      <c r="BS105" s="41">
        <f t="shared" si="50"/>
        <v>0</v>
      </c>
    </row>
    <row r="106" spans="1:71" ht="15.75" customHeight="1" x14ac:dyDescent="0.25">
      <c r="A106" s="30"/>
      <c r="B106" s="31"/>
      <c r="C106" s="31"/>
      <c r="D106" s="37">
        <v>75</v>
      </c>
      <c r="E106" s="60"/>
      <c r="F106" s="31"/>
      <c r="G106" s="38" t="str">
        <f t="shared" si="31"/>
        <v/>
      </c>
      <c r="H106" s="39" t="str">
        <f t="array" ref="H106">IF(I106="","",IFERROR(INDEX(Lid!$F:$F,MATCH($E106,Lid!$A:$A,0)),""))</f>
        <v/>
      </c>
      <c r="I106" s="84" t="str">
        <f t="shared" si="32"/>
        <v/>
      </c>
      <c r="J106" s="38" t="str">
        <f t="shared" si="33"/>
        <v/>
      </c>
      <c r="K106" s="39" t="str">
        <f t="array" ref="K106">IF(I106="","",IFERROR($D$3 &amp; " kosten " &amp;INDEX(Lid!$B:$B,MATCH($E106,Lid!$A:$A,0)),""))</f>
        <v/>
      </c>
      <c r="L106" s="41" t="str">
        <f t="shared" si="34"/>
        <v/>
      </c>
      <c r="M106" s="41" t="str">
        <f t="shared" si="35"/>
        <v/>
      </c>
      <c r="N106" s="41" t="str">
        <f t="shared" si="36"/>
        <v/>
      </c>
      <c r="O106" s="31"/>
      <c r="P106" s="67"/>
      <c r="Q106" s="68"/>
      <c r="R106" s="69"/>
      <c r="S106" s="41">
        <f t="shared" si="37"/>
        <v>0</v>
      </c>
      <c r="T106" s="70"/>
      <c r="U106" s="68"/>
      <c r="V106" s="71"/>
      <c r="W106" s="41">
        <f t="shared" si="38"/>
        <v>0</v>
      </c>
      <c r="X106" s="70"/>
      <c r="Y106" s="68"/>
      <c r="Z106" s="71"/>
      <c r="AA106" s="41">
        <f t="shared" si="39"/>
        <v>0</v>
      </c>
      <c r="AB106" s="70"/>
      <c r="AC106" s="68"/>
      <c r="AD106" s="71"/>
      <c r="AE106" s="41">
        <f t="shared" si="40"/>
        <v>0</v>
      </c>
      <c r="AF106" s="70"/>
      <c r="AG106" s="68"/>
      <c r="AH106" s="71"/>
      <c r="AI106" s="41">
        <f t="shared" si="41"/>
        <v>0</v>
      </c>
      <c r="AJ106" s="70"/>
      <c r="AK106" s="68"/>
      <c r="AL106" s="71"/>
      <c r="AM106" s="41">
        <f t="shared" si="42"/>
        <v>0</v>
      </c>
      <c r="AN106" s="70"/>
      <c r="AO106" s="68"/>
      <c r="AP106" s="71"/>
      <c r="AQ106" s="41">
        <f t="shared" si="43"/>
        <v>0</v>
      </c>
      <c r="AR106" s="70"/>
      <c r="AS106" s="68"/>
      <c r="AT106" s="71"/>
      <c r="AU106" s="41">
        <f t="shared" si="44"/>
        <v>0</v>
      </c>
      <c r="AV106" s="70"/>
      <c r="AW106" s="68"/>
      <c r="AX106" s="71"/>
      <c r="AY106" s="41">
        <f t="shared" si="45"/>
        <v>0</v>
      </c>
      <c r="AZ106" s="70"/>
      <c r="BA106" s="68"/>
      <c r="BB106" s="71"/>
      <c r="BC106" s="41">
        <f t="shared" si="46"/>
        <v>0</v>
      </c>
      <c r="BD106" s="70"/>
      <c r="BE106" s="68"/>
      <c r="BF106" s="71"/>
      <c r="BG106" s="41">
        <f t="shared" si="47"/>
        <v>0</v>
      </c>
      <c r="BH106" s="70"/>
      <c r="BI106" s="68"/>
      <c r="BJ106" s="71"/>
      <c r="BK106" s="41">
        <f t="shared" si="48"/>
        <v>0</v>
      </c>
      <c r="BL106" s="70"/>
      <c r="BM106" s="68"/>
      <c r="BN106" s="71"/>
      <c r="BO106" s="41">
        <f t="shared" si="49"/>
        <v>0</v>
      </c>
      <c r="BP106" s="70"/>
      <c r="BQ106" s="68"/>
      <c r="BR106" s="71"/>
      <c r="BS106" s="41">
        <f t="shared" si="50"/>
        <v>0</v>
      </c>
    </row>
    <row r="107" spans="1:71" ht="15.75" customHeight="1" x14ac:dyDescent="0.25">
      <c r="A107" s="30"/>
      <c r="B107" s="31"/>
      <c r="C107" s="31"/>
      <c r="D107" s="37">
        <v>76</v>
      </c>
      <c r="E107" s="60"/>
      <c r="F107" s="31"/>
      <c r="G107" s="38" t="str">
        <f t="shared" si="31"/>
        <v/>
      </c>
      <c r="H107" s="39" t="str">
        <f t="array" ref="H107">IF(I107="","",IFERROR(INDEX(Lid!$F:$F,MATCH($E107,Lid!$A:$A,0)),""))</f>
        <v/>
      </c>
      <c r="I107" s="84" t="str">
        <f t="shared" si="32"/>
        <v/>
      </c>
      <c r="J107" s="38" t="str">
        <f t="shared" si="33"/>
        <v/>
      </c>
      <c r="K107" s="39" t="str">
        <f t="array" ref="K107">IF(I107="","",IFERROR($D$3 &amp; " kosten " &amp;INDEX(Lid!$B:$B,MATCH($E107,Lid!$A:$A,0)),""))</f>
        <v/>
      </c>
      <c r="L107" s="41" t="str">
        <f t="shared" si="34"/>
        <v/>
      </c>
      <c r="M107" s="41" t="str">
        <f t="shared" si="35"/>
        <v/>
      </c>
      <c r="N107" s="41" t="str">
        <f t="shared" si="36"/>
        <v/>
      </c>
      <c r="O107" s="31"/>
      <c r="P107" s="67"/>
      <c r="Q107" s="68"/>
      <c r="R107" s="69"/>
      <c r="S107" s="41">
        <f t="shared" si="37"/>
        <v>0</v>
      </c>
      <c r="T107" s="70"/>
      <c r="U107" s="68"/>
      <c r="V107" s="71"/>
      <c r="W107" s="41">
        <f t="shared" si="38"/>
        <v>0</v>
      </c>
      <c r="X107" s="70"/>
      <c r="Y107" s="68"/>
      <c r="Z107" s="71"/>
      <c r="AA107" s="41">
        <f t="shared" si="39"/>
        <v>0</v>
      </c>
      <c r="AB107" s="70"/>
      <c r="AC107" s="68"/>
      <c r="AD107" s="71"/>
      <c r="AE107" s="41">
        <f t="shared" si="40"/>
        <v>0</v>
      </c>
      <c r="AF107" s="70"/>
      <c r="AG107" s="68"/>
      <c r="AH107" s="71"/>
      <c r="AI107" s="41">
        <f t="shared" si="41"/>
        <v>0</v>
      </c>
      <c r="AJ107" s="70"/>
      <c r="AK107" s="68"/>
      <c r="AL107" s="71"/>
      <c r="AM107" s="41">
        <f t="shared" si="42"/>
        <v>0</v>
      </c>
      <c r="AN107" s="70"/>
      <c r="AO107" s="68"/>
      <c r="AP107" s="71"/>
      <c r="AQ107" s="41">
        <f t="shared" si="43"/>
        <v>0</v>
      </c>
      <c r="AR107" s="70"/>
      <c r="AS107" s="68"/>
      <c r="AT107" s="71"/>
      <c r="AU107" s="41">
        <f t="shared" si="44"/>
        <v>0</v>
      </c>
      <c r="AV107" s="70"/>
      <c r="AW107" s="68"/>
      <c r="AX107" s="71"/>
      <c r="AY107" s="41">
        <f t="shared" si="45"/>
        <v>0</v>
      </c>
      <c r="AZ107" s="70"/>
      <c r="BA107" s="68"/>
      <c r="BB107" s="71"/>
      <c r="BC107" s="41">
        <f t="shared" si="46"/>
        <v>0</v>
      </c>
      <c r="BD107" s="70"/>
      <c r="BE107" s="68"/>
      <c r="BF107" s="71"/>
      <c r="BG107" s="41">
        <f t="shared" si="47"/>
        <v>0</v>
      </c>
      <c r="BH107" s="70"/>
      <c r="BI107" s="68"/>
      <c r="BJ107" s="71"/>
      <c r="BK107" s="41">
        <f t="shared" si="48"/>
        <v>0</v>
      </c>
      <c r="BL107" s="70"/>
      <c r="BM107" s="68"/>
      <c r="BN107" s="71"/>
      <c r="BO107" s="41">
        <f t="shared" si="49"/>
        <v>0</v>
      </c>
      <c r="BP107" s="70"/>
      <c r="BQ107" s="68"/>
      <c r="BR107" s="71"/>
      <c r="BS107" s="41">
        <f t="shared" si="50"/>
        <v>0</v>
      </c>
    </row>
    <row r="108" spans="1:71" ht="15.75" customHeight="1" x14ac:dyDescent="0.25">
      <c r="A108" s="30"/>
      <c r="B108" s="31"/>
      <c r="C108" s="31"/>
      <c r="D108" s="37">
        <v>77</v>
      </c>
      <c r="E108" s="60"/>
      <c r="F108" s="31"/>
      <c r="G108" s="38" t="str">
        <f t="shared" si="31"/>
        <v/>
      </c>
      <c r="H108" s="39" t="str">
        <f t="array" ref="H108">IF(I108="","",IFERROR(INDEX(Lid!$F:$F,MATCH($E108,Lid!$A:$A,0)),""))</f>
        <v/>
      </c>
      <c r="I108" s="84" t="str">
        <f t="shared" si="32"/>
        <v/>
      </c>
      <c r="J108" s="38" t="str">
        <f t="shared" si="33"/>
        <v/>
      </c>
      <c r="K108" s="39" t="str">
        <f t="array" ref="K108">IF(I108="","",IFERROR($D$3 &amp; " kosten " &amp;INDEX(Lid!$B:$B,MATCH($E108,Lid!$A:$A,0)),""))</f>
        <v/>
      </c>
      <c r="L108" s="41" t="str">
        <f t="shared" si="34"/>
        <v/>
      </c>
      <c r="M108" s="41" t="str">
        <f t="shared" si="35"/>
        <v/>
      </c>
      <c r="N108" s="41" t="str">
        <f t="shared" si="36"/>
        <v/>
      </c>
      <c r="O108" s="31"/>
      <c r="P108" s="67"/>
      <c r="Q108" s="68"/>
      <c r="R108" s="69"/>
      <c r="S108" s="41">
        <f t="shared" si="37"/>
        <v>0</v>
      </c>
      <c r="T108" s="70"/>
      <c r="U108" s="68"/>
      <c r="V108" s="71"/>
      <c r="W108" s="41">
        <f t="shared" si="38"/>
        <v>0</v>
      </c>
      <c r="X108" s="70"/>
      <c r="Y108" s="68"/>
      <c r="Z108" s="71"/>
      <c r="AA108" s="41">
        <f t="shared" si="39"/>
        <v>0</v>
      </c>
      <c r="AB108" s="70"/>
      <c r="AC108" s="68"/>
      <c r="AD108" s="71"/>
      <c r="AE108" s="41">
        <f t="shared" si="40"/>
        <v>0</v>
      </c>
      <c r="AF108" s="70"/>
      <c r="AG108" s="68"/>
      <c r="AH108" s="71"/>
      <c r="AI108" s="41">
        <f t="shared" si="41"/>
        <v>0</v>
      </c>
      <c r="AJ108" s="70"/>
      <c r="AK108" s="68"/>
      <c r="AL108" s="71"/>
      <c r="AM108" s="41">
        <f t="shared" si="42"/>
        <v>0</v>
      </c>
      <c r="AN108" s="70"/>
      <c r="AO108" s="68"/>
      <c r="AP108" s="71"/>
      <c r="AQ108" s="41">
        <f t="shared" si="43"/>
        <v>0</v>
      </c>
      <c r="AR108" s="70"/>
      <c r="AS108" s="68"/>
      <c r="AT108" s="71"/>
      <c r="AU108" s="41">
        <f t="shared" si="44"/>
        <v>0</v>
      </c>
      <c r="AV108" s="70"/>
      <c r="AW108" s="68"/>
      <c r="AX108" s="71"/>
      <c r="AY108" s="41">
        <f t="shared" si="45"/>
        <v>0</v>
      </c>
      <c r="AZ108" s="70"/>
      <c r="BA108" s="68"/>
      <c r="BB108" s="71"/>
      <c r="BC108" s="41">
        <f t="shared" si="46"/>
        <v>0</v>
      </c>
      <c r="BD108" s="70"/>
      <c r="BE108" s="68"/>
      <c r="BF108" s="71"/>
      <c r="BG108" s="41">
        <f t="shared" si="47"/>
        <v>0</v>
      </c>
      <c r="BH108" s="70"/>
      <c r="BI108" s="68"/>
      <c r="BJ108" s="71"/>
      <c r="BK108" s="41">
        <f t="shared" si="48"/>
        <v>0</v>
      </c>
      <c r="BL108" s="70"/>
      <c r="BM108" s="68"/>
      <c r="BN108" s="71"/>
      <c r="BO108" s="41">
        <f t="shared" si="49"/>
        <v>0</v>
      </c>
      <c r="BP108" s="70"/>
      <c r="BQ108" s="68"/>
      <c r="BR108" s="71"/>
      <c r="BS108" s="41">
        <f t="shared" si="50"/>
        <v>0</v>
      </c>
    </row>
    <row r="109" spans="1:71" ht="15.75" customHeight="1" x14ac:dyDescent="0.25">
      <c r="A109" s="30"/>
      <c r="B109" s="31"/>
      <c r="C109" s="31"/>
      <c r="D109" s="37">
        <v>78</v>
      </c>
      <c r="E109" s="60"/>
      <c r="F109" s="31"/>
      <c r="G109" s="38" t="str">
        <f t="shared" si="31"/>
        <v/>
      </c>
      <c r="H109" s="39" t="str">
        <f t="array" ref="H109">IF(I109="","",IFERROR(INDEX(Lid!$F:$F,MATCH($E109,Lid!$A:$A,0)),""))</f>
        <v/>
      </c>
      <c r="I109" s="84" t="str">
        <f t="shared" si="32"/>
        <v/>
      </c>
      <c r="J109" s="38" t="str">
        <f t="shared" si="33"/>
        <v/>
      </c>
      <c r="K109" s="39" t="str">
        <f t="array" ref="K109">IF(I109="","",IFERROR($D$3 &amp; " kosten " &amp;INDEX(Lid!$B:$B,MATCH($E109,Lid!$A:$A,0)),""))</f>
        <v/>
      </c>
      <c r="L109" s="41" t="str">
        <f t="shared" si="34"/>
        <v/>
      </c>
      <c r="M109" s="41" t="str">
        <f t="shared" si="35"/>
        <v/>
      </c>
      <c r="N109" s="41" t="str">
        <f t="shared" si="36"/>
        <v/>
      </c>
      <c r="O109" s="31"/>
      <c r="P109" s="67"/>
      <c r="Q109" s="68"/>
      <c r="R109" s="69"/>
      <c r="S109" s="41">
        <f t="shared" si="37"/>
        <v>0</v>
      </c>
      <c r="T109" s="70"/>
      <c r="U109" s="68"/>
      <c r="V109" s="71"/>
      <c r="W109" s="41">
        <f t="shared" si="38"/>
        <v>0</v>
      </c>
      <c r="X109" s="70"/>
      <c r="Y109" s="68"/>
      <c r="Z109" s="71"/>
      <c r="AA109" s="41">
        <f t="shared" si="39"/>
        <v>0</v>
      </c>
      <c r="AB109" s="70"/>
      <c r="AC109" s="68"/>
      <c r="AD109" s="71"/>
      <c r="AE109" s="41">
        <f t="shared" si="40"/>
        <v>0</v>
      </c>
      <c r="AF109" s="70"/>
      <c r="AG109" s="68"/>
      <c r="AH109" s="71"/>
      <c r="AI109" s="41">
        <f t="shared" si="41"/>
        <v>0</v>
      </c>
      <c r="AJ109" s="70"/>
      <c r="AK109" s="68"/>
      <c r="AL109" s="71"/>
      <c r="AM109" s="41">
        <f t="shared" si="42"/>
        <v>0</v>
      </c>
      <c r="AN109" s="70"/>
      <c r="AO109" s="68"/>
      <c r="AP109" s="71"/>
      <c r="AQ109" s="41">
        <f t="shared" si="43"/>
        <v>0</v>
      </c>
      <c r="AR109" s="70"/>
      <c r="AS109" s="68"/>
      <c r="AT109" s="71"/>
      <c r="AU109" s="41">
        <f t="shared" si="44"/>
        <v>0</v>
      </c>
      <c r="AV109" s="70"/>
      <c r="AW109" s="68"/>
      <c r="AX109" s="71"/>
      <c r="AY109" s="41">
        <f t="shared" si="45"/>
        <v>0</v>
      </c>
      <c r="AZ109" s="70"/>
      <c r="BA109" s="68"/>
      <c r="BB109" s="71"/>
      <c r="BC109" s="41">
        <f t="shared" si="46"/>
        <v>0</v>
      </c>
      <c r="BD109" s="70"/>
      <c r="BE109" s="68"/>
      <c r="BF109" s="71"/>
      <c r="BG109" s="41">
        <f t="shared" si="47"/>
        <v>0</v>
      </c>
      <c r="BH109" s="70"/>
      <c r="BI109" s="68"/>
      <c r="BJ109" s="71"/>
      <c r="BK109" s="41">
        <f t="shared" si="48"/>
        <v>0</v>
      </c>
      <c r="BL109" s="70"/>
      <c r="BM109" s="68"/>
      <c r="BN109" s="71"/>
      <c r="BO109" s="41">
        <f t="shared" si="49"/>
        <v>0</v>
      </c>
      <c r="BP109" s="70"/>
      <c r="BQ109" s="68"/>
      <c r="BR109" s="71"/>
      <c r="BS109" s="41">
        <f t="shared" si="50"/>
        <v>0</v>
      </c>
    </row>
    <row r="110" spans="1:71" ht="15.75" customHeight="1" x14ac:dyDescent="0.25">
      <c r="A110" s="30"/>
      <c r="B110" s="31"/>
      <c r="C110" s="31"/>
      <c r="D110" s="37">
        <v>79</v>
      </c>
      <c r="E110" s="60"/>
      <c r="F110" s="31"/>
      <c r="G110" s="38" t="str">
        <f t="shared" si="31"/>
        <v/>
      </c>
      <c r="H110" s="39" t="str">
        <f t="array" ref="H110">IF(I110="","",IFERROR(INDEX(Lid!$F:$F,MATCH($E110,Lid!$A:$A,0)),""))</f>
        <v/>
      </c>
      <c r="I110" s="84" t="str">
        <f t="shared" si="32"/>
        <v/>
      </c>
      <c r="J110" s="38" t="str">
        <f t="shared" si="33"/>
        <v/>
      </c>
      <c r="K110" s="39" t="str">
        <f t="array" ref="K110">IF(I110="","",IFERROR($D$3 &amp; " kosten " &amp;INDEX(Lid!$B:$B,MATCH($E110,Lid!$A:$A,0)),""))</f>
        <v/>
      </c>
      <c r="L110" s="41" t="str">
        <f t="shared" si="34"/>
        <v/>
      </c>
      <c r="M110" s="41" t="str">
        <f t="shared" si="35"/>
        <v/>
      </c>
      <c r="N110" s="41" t="str">
        <f t="shared" si="36"/>
        <v/>
      </c>
      <c r="O110" s="31"/>
      <c r="P110" s="67"/>
      <c r="Q110" s="68"/>
      <c r="R110" s="69"/>
      <c r="S110" s="41">
        <f t="shared" si="37"/>
        <v>0</v>
      </c>
      <c r="T110" s="70"/>
      <c r="U110" s="68"/>
      <c r="V110" s="71"/>
      <c r="W110" s="41">
        <f t="shared" si="38"/>
        <v>0</v>
      </c>
      <c r="X110" s="70"/>
      <c r="Y110" s="68"/>
      <c r="Z110" s="71"/>
      <c r="AA110" s="41">
        <f t="shared" si="39"/>
        <v>0</v>
      </c>
      <c r="AB110" s="70"/>
      <c r="AC110" s="68"/>
      <c r="AD110" s="71"/>
      <c r="AE110" s="41">
        <f t="shared" si="40"/>
        <v>0</v>
      </c>
      <c r="AF110" s="70"/>
      <c r="AG110" s="68"/>
      <c r="AH110" s="71"/>
      <c r="AI110" s="41">
        <f t="shared" si="41"/>
        <v>0</v>
      </c>
      <c r="AJ110" s="70"/>
      <c r="AK110" s="68"/>
      <c r="AL110" s="71"/>
      <c r="AM110" s="41">
        <f t="shared" si="42"/>
        <v>0</v>
      </c>
      <c r="AN110" s="70"/>
      <c r="AO110" s="68"/>
      <c r="AP110" s="71"/>
      <c r="AQ110" s="41">
        <f t="shared" si="43"/>
        <v>0</v>
      </c>
      <c r="AR110" s="70"/>
      <c r="AS110" s="68"/>
      <c r="AT110" s="71"/>
      <c r="AU110" s="41">
        <f t="shared" si="44"/>
        <v>0</v>
      </c>
      <c r="AV110" s="70"/>
      <c r="AW110" s="68"/>
      <c r="AX110" s="71"/>
      <c r="AY110" s="41">
        <f t="shared" si="45"/>
        <v>0</v>
      </c>
      <c r="AZ110" s="70"/>
      <c r="BA110" s="68"/>
      <c r="BB110" s="71"/>
      <c r="BC110" s="41">
        <f t="shared" si="46"/>
        <v>0</v>
      </c>
      <c r="BD110" s="70"/>
      <c r="BE110" s="68"/>
      <c r="BF110" s="71"/>
      <c r="BG110" s="41">
        <f t="shared" si="47"/>
        <v>0</v>
      </c>
      <c r="BH110" s="70"/>
      <c r="BI110" s="68"/>
      <c r="BJ110" s="71"/>
      <c r="BK110" s="41">
        <f t="shared" si="48"/>
        <v>0</v>
      </c>
      <c r="BL110" s="70"/>
      <c r="BM110" s="68"/>
      <c r="BN110" s="71"/>
      <c r="BO110" s="41">
        <f t="shared" si="49"/>
        <v>0</v>
      </c>
      <c r="BP110" s="70"/>
      <c r="BQ110" s="68"/>
      <c r="BR110" s="71"/>
      <c r="BS110" s="41">
        <f t="shared" si="50"/>
        <v>0</v>
      </c>
    </row>
    <row r="111" spans="1:71" ht="15.75" customHeight="1" x14ac:dyDescent="0.25">
      <c r="A111" s="30"/>
      <c r="B111" s="31"/>
      <c r="C111" s="31"/>
      <c r="D111" s="37">
        <v>80</v>
      </c>
      <c r="E111" s="60"/>
      <c r="F111" s="31"/>
      <c r="G111" s="38" t="str">
        <f t="shared" si="31"/>
        <v/>
      </c>
      <c r="H111" s="39" t="str">
        <f t="array" ref="H111">IF(I111="","",IFERROR(INDEX(Lid!$F:$F,MATCH($E111,Lid!$A:$A,0)),""))</f>
        <v/>
      </c>
      <c r="I111" s="84" t="str">
        <f t="shared" si="32"/>
        <v/>
      </c>
      <c r="J111" s="38" t="str">
        <f t="shared" si="33"/>
        <v/>
      </c>
      <c r="K111" s="39" t="str">
        <f t="array" ref="K111">IF(I111="","",IFERROR($D$3 &amp; " kosten " &amp;INDEX(Lid!$B:$B,MATCH($E111,Lid!$A:$A,0)),""))</f>
        <v/>
      </c>
      <c r="L111" s="41" t="str">
        <f t="shared" si="34"/>
        <v/>
      </c>
      <c r="M111" s="41" t="str">
        <f t="shared" si="35"/>
        <v/>
      </c>
      <c r="N111" s="41" t="str">
        <f t="shared" si="36"/>
        <v/>
      </c>
      <c r="O111" s="31"/>
      <c r="P111" s="67"/>
      <c r="Q111" s="68"/>
      <c r="R111" s="69"/>
      <c r="S111" s="41">
        <f t="shared" si="37"/>
        <v>0</v>
      </c>
      <c r="T111" s="70"/>
      <c r="U111" s="68"/>
      <c r="V111" s="71"/>
      <c r="W111" s="41">
        <f t="shared" si="38"/>
        <v>0</v>
      </c>
      <c r="X111" s="70"/>
      <c r="Y111" s="68"/>
      <c r="Z111" s="71"/>
      <c r="AA111" s="41">
        <f t="shared" si="39"/>
        <v>0</v>
      </c>
      <c r="AB111" s="70"/>
      <c r="AC111" s="68"/>
      <c r="AD111" s="71"/>
      <c r="AE111" s="41">
        <f t="shared" si="40"/>
        <v>0</v>
      </c>
      <c r="AF111" s="70"/>
      <c r="AG111" s="68"/>
      <c r="AH111" s="71"/>
      <c r="AI111" s="41">
        <f t="shared" si="41"/>
        <v>0</v>
      </c>
      <c r="AJ111" s="70"/>
      <c r="AK111" s="68"/>
      <c r="AL111" s="71"/>
      <c r="AM111" s="41">
        <f t="shared" si="42"/>
        <v>0</v>
      </c>
      <c r="AN111" s="70"/>
      <c r="AO111" s="68"/>
      <c r="AP111" s="71"/>
      <c r="AQ111" s="41">
        <f t="shared" si="43"/>
        <v>0</v>
      </c>
      <c r="AR111" s="70"/>
      <c r="AS111" s="68"/>
      <c r="AT111" s="71"/>
      <c r="AU111" s="41">
        <f t="shared" si="44"/>
        <v>0</v>
      </c>
      <c r="AV111" s="70"/>
      <c r="AW111" s="68"/>
      <c r="AX111" s="71"/>
      <c r="AY111" s="41">
        <f t="shared" si="45"/>
        <v>0</v>
      </c>
      <c r="AZ111" s="70"/>
      <c r="BA111" s="68"/>
      <c r="BB111" s="71"/>
      <c r="BC111" s="41">
        <f t="shared" si="46"/>
        <v>0</v>
      </c>
      <c r="BD111" s="70"/>
      <c r="BE111" s="68"/>
      <c r="BF111" s="71"/>
      <c r="BG111" s="41">
        <f t="shared" si="47"/>
        <v>0</v>
      </c>
      <c r="BH111" s="70"/>
      <c r="BI111" s="68"/>
      <c r="BJ111" s="71"/>
      <c r="BK111" s="41">
        <f t="shared" si="48"/>
        <v>0</v>
      </c>
      <c r="BL111" s="70"/>
      <c r="BM111" s="68"/>
      <c r="BN111" s="71"/>
      <c r="BO111" s="41">
        <f t="shared" si="49"/>
        <v>0</v>
      </c>
      <c r="BP111" s="70"/>
      <c r="BQ111" s="68"/>
      <c r="BR111" s="71"/>
      <c r="BS111" s="41">
        <f t="shared" si="50"/>
        <v>0</v>
      </c>
    </row>
    <row r="112" spans="1:71" ht="15.75" customHeight="1" x14ac:dyDescent="0.25">
      <c r="A112" s="30"/>
      <c r="B112" s="31"/>
      <c r="C112" s="31"/>
      <c r="D112" s="37">
        <v>81</v>
      </c>
      <c r="E112" s="60"/>
      <c r="F112" s="31"/>
      <c r="G112" s="38" t="str">
        <f t="shared" si="31"/>
        <v/>
      </c>
      <c r="H112" s="39" t="str">
        <f t="array" ref="H112">IF(I112="","",IFERROR(INDEX(Lid!$F:$F,MATCH($E112,Lid!$A:$A,0)),""))</f>
        <v/>
      </c>
      <c r="I112" s="84" t="str">
        <f t="shared" si="32"/>
        <v/>
      </c>
      <c r="J112" s="38" t="str">
        <f t="shared" si="33"/>
        <v/>
      </c>
      <c r="K112" s="39" t="str">
        <f t="array" ref="K112">IF(I112="","",IFERROR($D$3 &amp; " kosten " &amp;INDEX(Lid!$B:$B,MATCH($E112,Lid!$A:$A,0)),""))</f>
        <v/>
      </c>
      <c r="L112" s="41" t="str">
        <f t="shared" si="34"/>
        <v/>
      </c>
      <c r="M112" s="41" t="str">
        <f t="shared" si="35"/>
        <v/>
      </c>
      <c r="N112" s="41" t="str">
        <f t="shared" si="36"/>
        <v/>
      </c>
      <c r="O112" s="31"/>
      <c r="P112" s="67"/>
      <c r="Q112" s="68"/>
      <c r="R112" s="69"/>
      <c r="S112" s="41">
        <f t="shared" si="37"/>
        <v>0</v>
      </c>
      <c r="T112" s="70"/>
      <c r="U112" s="68"/>
      <c r="V112" s="71"/>
      <c r="W112" s="41">
        <f t="shared" si="38"/>
        <v>0</v>
      </c>
      <c r="X112" s="70"/>
      <c r="Y112" s="68"/>
      <c r="Z112" s="71"/>
      <c r="AA112" s="41">
        <f t="shared" si="39"/>
        <v>0</v>
      </c>
      <c r="AB112" s="70"/>
      <c r="AC112" s="68"/>
      <c r="AD112" s="71"/>
      <c r="AE112" s="41">
        <f t="shared" si="40"/>
        <v>0</v>
      </c>
      <c r="AF112" s="70"/>
      <c r="AG112" s="68"/>
      <c r="AH112" s="71"/>
      <c r="AI112" s="41">
        <f t="shared" si="41"/>
        <v>0</v>
      </c>
      <c r="AJ112" s="70"/>
      <c r="AK112" s="68"/>
      <c r="AL112" s="71"/>
      <c r="AM112" s="41">
        <f t="shared" si="42"/>
        <v>0</v>
      </c>
      <c r="AN112" s="70"/>
      <c r="AO112" s="68"/>
      <c r="AP112" s="71"/>
      <c r="AQ112" s="41">
        <f t="shared" si="43"/>
        <v>0</v>
      </c>
      <c r="AR112" s="70"/>
      <c r="AS112" s="68"/>
      <c r="AT112" s="71"/>
      <c r="AU112" s="41">
        <f t="shared" si="44"/>
        <v>0</v>
      </c>
      <c r="AV112" s="70"/>
      <c r="AW112" s="68"/>
      <c r="AX112" s="71"/>
      <c r="AY112" s="41">
        <f t="shared" si="45"/>
        <v>0</v>
      </c>
      <c r="AZ112" s="70"/>
      <c r="BA112" s="68"/>
      <c r="BB112" s="71"/>
      <c r="BC112" s="41">
        <f t="shared" si="46"/>
        <v>0</v>
      </c>
      <c r="BD112" s="70"/>
      <c r="BE112" s="68"/>
      <c r="BF112" s="71"/>
      <c r="BG112" s="41">
        <f t="shared" si="47"/>
        <v>0</v>
      </c>
      <c r="BH112" s="70"/>
      <c r="BI112" s="68"/>
      <c r="BJ112" s="71"/>
      <c r="BK112" s="41">
        <f t="shared" si="48"/>
        <v>0</v>
      </c>
      <c r="BL112" s="70"/>
      <c r="BM112" s="68"/>
      <c r="BN112" s="71"/>
      <c r="BO112" s="41">
        <f t="shared" si="49"/>
        <v>0</v>
      </c>
      <c r="BP112" s="70"/>
      <c r="BQ112" s="68"/>
      <c r="BR112" s="71"/>
      <c r="BS112" s="41">
        <f t="shared" si="50"/>
        <v>0</v>
      </c>
    </row>
    <row r="113" spans="1:71" ht="15.75" customHeight="1" x14ac:dyDescent="0.25">
      <c r="A113" s="30"/>
      <c r="B113" s="31"/>
      <c r="C113" s="31"/>
      <c r="D113" s="37">
        <v>82</v>
      </c>
      <c r="E113" s="60"/>
      <c r="F113" s="31"/>
      <c r="G113" s="38" t="str">
        <f t="shared" si="31"/>
        <v/>
      </c>
      <c r="H113" s="39" t="str">
        <f t="array" ref="H113">IF(I113="","",IFERROR(INDEX(Lid!$F:$F,MATCH($E113,Lid!$A:$A,0)),""))</f>
        <v/>
      </c>
      <c r="I113" s="84" t="str">
        <f t="shared" si="32"/>
        <v/>
      </c>
      <c r="J113" s="38" t="str">
        <f t="shared" si="33"/>
        <v/>
      </c>
      <c r="K113" s="39" t="str">
        <f t="array" ref="K113">IF(I113="","",IFERROR($D$3 &amp; " kosten " &amp;INDEX(Lid!$B:$B,MATCH($E113,Lid!$A:$A,0)),""))</f>
        <v/>
      </c>
      <c r="L113" s="41" t="str">
        <f t="shared" si="34"/>
        <v/>
      </c>
      <c r="M113" s="41" t="str">
        <f t="shared" si="35"/>
        <v/>
      </c>
      <c r="N113" s="41" t="str">
        <f t="shared" si="36"/>
        <v/>
      </c>
      <c r="O113" s="31"/>
      <c r="P113" s="67"/>
      <c r="Q113" s="68"/>
      <c r="R113" s="69"/>
      <c r="S113" s="41">
        <f t="shared" si="37"/>
        <v>0</v>
      </c>
      <c r="T113" s="70"/>
      <c r="U113" s="68"/>
      <c r="V113" s="71"/>
      <c r="W113" s="41">
        <f t="shared" si="38"/>
        <v>0</v>
      </c>
      <c r="X113" s="70"/>
      <c r="Y113" s="68"/>
      <c r="Z113" s="71"/>
      <c r="AA113" s="41">
        <f t="shared" si="39"/>
        <v>0</v>
      </c>
      <c r="AB113" s="70"/>
      <c r="AC113" s="68"/>
      <c r="AD113" s="71"/>
      <c r="AE113" s="41">
        <f t="shared" si="40"/>
        <v>0</v>
      </c>
      <c r="AF113" s="70"/>
      <c r="AG113" s="68"/>
      <c r="AH113" s="71"/>
      <c r="AI113" s="41">
        <f t="shared" si="41"/>
        <v>0</v>
      </c>
      <c r="AJ113" s="70"/>
      <c r="AK113" s="68"/>
      <c r="AL113" s="71"/>
      <c r="AM113" s="41">
        <f t="shared" si="42"/>
        <v>0</v>
      </c>
      <c r="AN113" s="70"/>
      <c r="AO113" s="68"/>
      <c r="AP113" s="71"/>
      <c r="AQ113" s="41">
        <f t="shared" si="43"/>
        <v>0</v>
      </c>
      <c r="AR113" s="70"/>
      <c r="AS113" s="68"/>
      <c r="AT113" s="71"/>
      <c r="AU113" s="41">
        <f t="shared" si="44"/>
        <v>0</v>
      </c>
      <c r="AV113" s="70"/>
      <c r="AW113" s="68"/>
      <c r="AX113" s="71"/>
      <c r="AY113" s="41">
        <f t="shared" si="45"/>
        <v>0</v>
      </c>
      <c r="AZ113" s="70"/>
      <c r="BA113" s="68"/>
      <c r="BB113" s="71"/>
      <c r="BC113" s="41">
        <f t="shared" si="46"/>
        <v>0</v>
      </c>
      <c r="BD113" s="70"/>
      <c r="BE113" s="68"/>
      <c r="BF113" s="71"/>
      <c r="BG113" s="41">
        <f t="shared" si="47"/>
        <v>0</v>
      </c>
      <c r="BH113" s="70"/>
      <c r="BI113" s="68"/>
      <c r="BJ113" s="71"/>
      <c r="BK113" s="41">
        <f t="shared" si="48"/>
        <v>0</v>
      </c>
      <c r="BL113" s="70"/>
      <c r="BM113" s="68"/>
      <c r="BN113" s="71"/>
      <c r="BO113" s="41">
        <f t="shared" si="49"/>
        <v>0</v>
      </c>
      <c r="BP113" s="70"/>
      <c r="BQ113" s="68"/>
      <c r="BR113" s="71"/>
      <c r="BS113" s="41">
        <f t="shared" si="50"/>
        <v>0</v>
      </c>
    </row>
    <row r="114" spans="1:71" ht="15.75" customHeight="1" x14ac:dyDescent="0.25">
      <c r="A114" s="30"/>
      <c r="B114" s="31"/>
      <c r="C114" s="31"/>
      <c r="D114" s="37">
        <v>83</v>
      </c>
      <c r="E114" s="60"/>
      <c r="F114" s="31"/>
      <c r="G114" s="38" t="str">
        <f t="shared" si="31"/>
        <v/>
      </c>
      <c r="H114" s="39" t="str">
        <f t="array" ref="H114">IF(I114="","",IFERROR(INDEX(Lid!$F:$F,MATCH($E114,Lid!$A:$A,0)),""))</f>
        <v/>
      </c>
      <c r="I114" s="84" t="str">
        <f t="shared" si="32"/>
        <v/>
      </c>
      <c r="J114" s="38" t="str">
        <f t="shared" si="33"/>
        <v/>
      </c>
      <c r="K114" s="39" t="str">
        <f t="array" ref="K114">IF(I114="","",IFERROR($D$3 &amp; " kosten " &amp;INDEX(Lid!$B:$B,MATCH($E114,Lid!$A:$A,0)),""))</f>
        <v/>
      </c>
      <c r="L114" s="41" t="str">
        <f t="shared" si="34"/>
        <v/>
      </c>
      <c r="M114" s="41" t="str">
        <f t="shared" si="35"/>
        <v/>
      </c>
      <c r="N114" s="41" t="str">
        <f t="shared" si="36"/>
        <v/>
      </c>
      <c r="O114" s="31"/>
      <c r="P114" s="67"/>
      <c r="Q114" s="68"/>
      <c r="R114" s="69"/>
      <c r="S114" s="41">
        <f t="shared" si="37"/>
        <v>0</v>
      </c>
      <c r="T114" s="70"/>
      <c r="U114" s="68"/>
      <c r="V114" s="71"/>
      <c r="W114" s="41">
        <f t="shared" si="38"/>
        <v>0</v>
      </c>
      <c r="X114" s="70"/>
      <c r="Y114" s="68"/>
      <c r="Z114" s="71"/>
      <c r="AA114" s="41">
        <f t="shared" si="39"/>
        <v>0</v>
      </c>
      <c r="AB114" s="70"/>
      <c r="AC114" s="68"/>
      <c r="AD114" s="71"/>
      <c r="AE114" s="41">
        <f t="shared" si="40"/>
        <v>0</v>
      </c>
      <c r="AF114" s="70"/>
      <c r="AG114" s="68"/>
      <c r="AH114" s="71"/>
      <c r="AI114" s="41">
        <f t="shared" si="41"/>
        <v>0</v>
      </c>
      <c r="AJ114" s="70"/>
      <c r="AK114" s="68"/>
      <c r="AL114" s="71"/>
      <c r="AM114" s="41">
        <f t="shared" si="42"/>
        <v>0</v>
      </c>
      <c r="AN114" s="70"/>
      <c r="AO114" s="68"/>
      <c r="AP114" s="71"/>
      <c r="AQ114" s="41">
        <f t="shared" si="43"/>
        <v>0</v>
      </c>
      <c r="AR114" s="70"/>
      <c r="AS114" s="68"/>
      <c r="AT114" s="71"/>
      <c r="AU114" s="41">
        <f t="shared" si="44"/>
        <v>0</v>
      </c>
      <c r="AV114" s="70"/>
      <c r="AW114" s="68"/>
      <c r="AX114" s="71"/>
      <c r="AY114" s="41">
        <f t="shared" si="45"/>
        <v>0</v>
      </c>
      <c r="AZ114" s="70"/>
      <c r="BA114" s="68"/>
      <c r="BB114" s="71"/>
      <c r="BC114" s="41">
        <f t="shared" si="46"/>
        <v>0</v>
      </c>
      <c r="BD114" s="70"/>
      <c r="BE114" s="68"/>
      <c r="BF114" s="71"/>
      <c r="BG114" s="41">
        <f t="shared" si="47"/>
        <v>0</v>
      </c>
      <c r="BH114" s="70"/>
      <c r="BI114" s="68"/>
      <c r="BJ114" s="71"/>
      <c r="BK114" s="41">
        <f t="shared" si="48"/>
        <v>0</v>
      </c>
      <c r="BL114" s="70"/>
      <c r="BM114" s="68"/>
      <c r="BN114" s="71"/>
      <c r="BO114" s="41">
        <f t="shared" si="49"/>
        <v>0</v>
      </c>
      <c r="BP114" s="70"/>
      <c r="BQ114" s="68"/>
      <c r="BR114" s="71"/>
      <c r="BS114" s="41">
        <f t="shared" si="50"/>
        <v>0</v>
      </c>
    </row>
    <row r="115" spans="1:71" ht="15.75" customHeight="1" x14ac:dyDescent="0.25">
      <c r="A115" s="30"/>
      <c r="B115" s="31"/>
      <c r="C115" s="31"/>
      <c r="D115" s="37">
        <v>84</v>
      </c>
      <c r="E115" s="60"/>
      <c r="F115" s="31"/>
      <c r="G115" s="38" t="str">
        <f t="shared" si="31"/>
        <v/>
      </c>
      <c r="H115" s="39" t="str">
        <f t="array" ref="H115">IF(I115="","",IFERROR(INDEX(Lid!$F:$F,MATCH($E115,Lid!$A:$A,0)),""))</f>
        <v/>
      </c>
      <c r="I115" s="84" t="str">
        <f t="shared" si="32"/>
        <v/>
      </c>
      <c r="J115" s="38" t="str">
        <f t="shared" si="33"/>
        <v/>
      </c>
      <c r="K115" s="39" t="str">
        <f t="array" ref="K115">IF(I115="","",IFERROR($D$3 &amp; " kosten " &amp;INDEX(Lid!$B:$B,MATCH($E115,Lid!$A:$A,0)),""))</f>
        <v/>
      </c>
      <c r="L115" s="41" t="str">
        <f t="shared" si="34"/>
        <v/>
      </c>
      <c r="M115" s="41" t="str">
        <f t="shared" si="35"/>
        <v/>
      </c>
      <c r="N115" s="41" t="str">
        <f t="shared" si="36"/>
        <v/>
      </c>
      <c r="O115" s="31"/>
      <c r="P115" s="67"/>
      <c r="Q115" s="68"/>
      <c r="R115" s="69"/>
      <c r="S115" s="41">
        <f t="shared" si="37"/>
        <v>0</v>
      </c>
      <c r="T115" s="70"/>
      <c r="U115" s="68"/>
      <c r="V115" s="71"/>
      <c r="W115" s="41">
        <f t="shared" si="38"/>
        <v>0</v>
      </c>
      <c r="X115" s="70"/>
      <c r="Y115" s="68"/>
      <c r="Z115" s="71"/>
      <c r="AA115" s="41">
        <f t="shared" si="39"/>
        <v>0</v>
      </c>
      <c r="AB115" s="70"/>
      <c r="AC115" s="68"/>
      <c r="AD115" s="71"/>
      <c r="AE115" s="41">
        <f t="shared" si="40"/>
        <v>0</v>
      </c>
      <c r="AF115" s="70"/>
      <c r="AG115" s="68"/>
      <c r="AH115" s="71"/>
      <c r="AI115" s="41">
        <f t="shared" si="41"/>
        <v>0</v>
      </c>
      <c r="AJ115" s="70"/>
      <c r="AK115" s="68"/>
      <c r="AL115" s="71"/>
      <c r="AM115" s="41">
        <f t="shared" si="42"/>
        <v>0</v>
      </c>
      <c r="AN115" s="70"/>
      <c r="AO115" s="68"/>
      <c r="AP115" s="71"/>
      <c r="AQ115" s="41">
        <f t="shared" si="43"/>
        <v>0</v>
      </c>
      <c r="AR115" s="70"/>
      <c r="AS115" s="68"/>
      <c r="AT115" s="71"/>
      <c r="AU115" s="41">
        <f t="shared" si="44"/>
        <v>0</v>
      </c>
      <c r="AV115" s="70"/>
      <c r="AW115" s="68"/>
      <c r="AX115" s="71"/>
      <c r="AY115" s="41">
        <f t="shared" si="45"/>
        <v>0</v>
      </c>
      <c r="AZ115" s="70"/>
      <c r="BA115" s="68"/>
      <c r="BB115" s="71"/>
      <c r="BC115" s="41">
        <f t="shared" si="46"/>
        <v>0</v>
      </c>
      <c r="BD115" s="70"/>
      <c r="BE115" s="68"/>
      <c r="BF115" s="71"/>
      <c r="BG115" s="41">
        <f t="shared" si="47"/>
        <v>0</v>
      </c>
      <c r="BH115" s="70"/>
      <c r="BI115" s="68"/>
      <c r="BJ115" s="71"/>
      <c r="BK115" s="41">
        <f t="shared" si="48"/>
        <v>0</v>
      </c>
      <c r="BL115" s="70"/>
      <c r="BM115" s="68"/>
      <c r="BN115" s="71"/>
      <c r="BO115" s="41">
        <f t="shared" si="49"/>
        <v>0</v>
      </c>
      <c r="BP115" s="70"/>
      <c r="BQ115" s="68"/>
      <c r="BR115" s="71"/>
      <c r="BS115" s="41">
        <f t="shared" si="50"/>
        <v>0</v>
      </c>
    </row>
    <row r="116" spans="1:71" ht="15.75" customHeight="1" x14ac:dyDescent="0.25">
      <c r="A116" s="30"/>
      <c r="B116" s="31"/>
      <c r="C116" s="31"/>
      <c r="D116" s="37">
        <v>85</v>
      </c>
      <c r="E116" s="60"/>
      <c r="F116" s="31"/>
      <c r="G116" s="38" t="str">
        <f t="shared" si="31"/>
        <v/>
      </c>
      <c r="H116" s="39" t="str">
        <f t="array" ref="H116">IF(I116="","",IFERROR(INDEX(Lid!$F:$F,MATCH($E116,Lid!$A:$A,0)),""))</f>
        <v/>
      </c>
      <c r="I116" s="84" t="str">
        <f t="shared" si="32"/>
        <v/>
      </c>
      <c r="J116" s="38" t="str">
        <f t="shared" si="33"/>
        <v/>
      </c>
      <c r="K116" s="39" t="str">
        <f t="array" ref="K116">IF(I116="","",IFERROR($D$3 &amp; " kosten " &amp;INDEX(Lid!$B:$B,MATCH($E116,Lid!$A:$A,0)),""))</f>
        <v/>
      </c>
      <c r="L116" s="41" t="str">
        <f t="shared" si="34"/>
        <v/>
      </c>
      <c r="M116" s="41" t="str">
        <f t="shared" si="35"/>
        <v/>
      </c>
      <c r="N116" s="41" t="str">
        <f t="shared" si="36"/>
        <v/>
      </c>
      <c r="O116" s="31"/>
      <c r="P116" s="67"/>
      <c r="Q116" s="68"/>
      <c r="R116" s="69"/>
      <c r="S116" s="41">
        <f t="shared" si="37"/>
        <v>0</v>
      </c>
      <c r="T116" s="70"/>
      <c r="U116" s="68"/>
      <c r="V116" s="71"/>
      <c r="W116" s="41">
        <f t="shared" si="38"/>
        <v>0</v>
      </c>
      <c r="X116" s="70"/>
      <c r="Y116" s="68"/>
      <c r="Z116" s="71"/>
      <c r="AA116" s="41">
        <f t="shared" si="39"/>
        <v>0</v>
      </c>
      <c r="AB116" s="70"/>
      <c r="AC116" s="68"/>
      <c r="AD116" s="71"/>
      <c r="AE116" s="41">
        <f t="shared" si="40"/>
        <v>0</v>
      </c>
      <c r="AF116" s="70"/>
      <c r="AG116" s="68"/>
      <c r="AH116" s="71"/>
      <c r="AI116" s="41">
        <f t="shared" si="41"/>
        <v>0</v>
      </c>
      <c r="AJ116" s="70"/>
      <c r="AK116" s="68"/>
      <c r="AL116" s="71"/>
      <c r="AM116" s="41">
        <f t="shared" si="42"/>
        <v>0</v>
      </c>
      <c r="AN116" s="70"/>
      <c r="AO116" s="68"/>
      <c r="AP116" s="71"/>
      <c r="AQ116" s="41">
        <f t="shared" si="43"/>
        <v>0</v>
      </c>
      <c r="AR116" s="70"/>
      <c r="AS116" s="68"/>
      <c r="AT116" s="71"/>
      <c r="AU116" s="41">
        <f t="shared" si="44"/>
        <v>0</v>
      </c>
      <c r="AV116" s="70"/>
      <c r="AW116" s="68"/>
      <c r="AX116" s="71"/>
      <c r="AY116" s="41">
        <f t="shared" si="45"/>
        <v>0</v>
      </c>
      <c r="AZ116" s="70"/>
      <c r="BA116" s="68"/>
      <c r="BB116" s="71"/>
      <c r="BC116" s="41">
        <f t="shared" si="46"/>
        <v>0</v>
      </c>
      <c r="BD116" s="70"/>
      <c r="BE116" s="68"/>
      <c r="BF116" s="71"/>
      <c r="BG116" s="41">
        <f t="shared" si="47"/>
        <v>0</v>
      </c>
      <c r="BH116" s="70"/>
      <c r="BI116" s="68"/>
      <c r="BJ116" s="71"/>
      <c r="BK116" s="41">
        <f t="shared" si="48"/>
        <v>0</v>
      </c>
      <c r="BL116" s="70"/>
      <c r="BM116" s="68"/>
      <c r="BN116" s="71"/>
      <c r="BO116" s="41">
        <f t="shared" si="49"/>
        <v>0</v>
      </c>
      <c r="BP116" s="70"/>
      <c r="BQ116" s="68"/>
      <c r="BR116" s="71"/>
      <c r="BS116" s="41">
        <f t="shared" si="50"/>
        <v>0</v>
      </c>
    </row>
    <row r="117" spans="1:71" ht="15.75" customHeight="1" x14ac:dyDescent="0.25">
      <c r="A117" s="30"/>
      <c r="B117" s="31"/>
      <c r="C117" s="31"/>
      <c r="D117" s="37">
        <v>86</v>
      </c>
      <c r="E117" s="60"/>
      <c r="F117" s="31"/>
      <c r="G117" s="38" t="str">
        <f t="shared" si="31"/>
        <v/>
      </c>
      <c r="H117" s="39" t="str">
        <f t="array" ref="H117">IF(I117="","",IFERROR(INDEX(Lid!$F:$F,MATCH($E117,Lid!$A:$A,0)),""))</f>
        <v/>
      </c>
      <c r="I117" s="84" t="str">
        <f t="shared" si="32"/>
        <v/>
      </c>
      <c r="J117" s="38" t="str">
        <f t="shared" si="33"/>
        <v/>
      </c>
      <c r="K117" s="39" t="str">
        <f t="array" ref="K117">IF(I117="","",IFERROR($D$3 &amp; " kosten " &amp;INDEX(Lid!$B:$B,MATCH($E117,Lid!$A:$A,0)),""))</f>
        <v/>
      </c>
      <c r="L117" s="41" t="str">
        <f t="shared" si="34"/>
        <v/>
      </c>
      <c r="M117" s="41" t="str">
        <f t="shared" si="35"/>
        <v/>
      </c>
      <c r="N117" s="41" t="str">
        <f t="shared" si="36"/>
        <v/>
      </c>
      <c r="O117" s="31"/>
      <c r="P117" s="67"/>
      <c r="Q117" s="68"/>
      <c r="R117" s="69"/>
      <c r="S117" s="41">
        <f t="shared" si="37"/>
        <v>0</v>
      </c>
      <c r="T117" s="70"/>
      <c r="U117" s="68"/>
      <c r="V117" s="71"/>
      <c r="W117" s="41">
        <f t="shared" si="38"/>
        <v>0</v>
      </c>
      <c r="X117" s="70"/>
      <c r="Y117" s="68"/>
      <c r="Z117" s="71"/>
      <c r="AA117" s="41">
        <f t="shared" si="39"/>
        <v>0</v>
      </c>
      <c r="AB117" s="70"/>
      <c r="AC117" s="68"/>
      <c r="AD117" s="71"/>
      <c r="AE117" s="41">
        <f t="shared" si="40"/>
        <v>0</v>
      </c>
      <c r="AF117" s="70"/>
      <c r="AG117" s="68"/>
      <c r="AH117" s="71"/>
      <c r="AI117" s="41">
        <f t="shared" si="41"/>
        <v>0</v>
      </c>
      <c r="AJ117" s="70"/>
      <c r="AK117" s="68"/>
      <c r="AL117" s="71"/>
      <c r="AM117" s="41">
        <f t="shared" si="42"/>
        <v>0</v>
      </c>
      <c r="AN117" s="70"/>
      <c r="AO117" s="68"/>
      <c r="AP117" s="71"/>
      <c r="AQ117" s="41">
        <f t="shared" si="43"/>
        <v>0</v>
      </c>
      <c r="AR117" s="70"/>
      <c r="AS117" s="68"/>
      <c r="AT117" s="71"/>
      <c r="AU117" s="41">
        <f t="shared" si="44"/>
        <v>0</v>
      </c>
      <c r="AV117" s="70"/>
      <c r="AW117" s="68"/>
      <c r="AX117" s="71"/>
      <c r="AY117" s="41">
        <f t="shared" si="45"/>
        <v>0</v>
      </c>
      <c r="AZ117" s="70"/>
      <c r="BA117" s="68"/>
      <c r="BB117" s="71"/>
      <c r="BC117" s="41">
        <f t="shared" si="46"/>
        <v>0</v>
      </c>
      <c r="BD117" s="70"/>
      <c r="BE117" s="68"/>
      <c r="BF117" s="71"/>
      <c r="BG117" s="41">
        <f t="shared" si="47"/>
        <v>0</v>
      </c>
      <c r="BH117" s="70"/>
      <c r="BI117" s="68"/>
      <c r="BJ117" s="71"/>
      <c r="BK117" s="41">
        <f t="shared" si="48"/>
        <v>0</v>
      </c>
      <c r="BL117" s="70"/>
      <c r="BM117" s="68"/>
      <c r="BN117" s="71"/>
      <c r="BO117" s="41">
        <f t="shared" si="49"/>
        <v>0</v>
      </c>
      <c r="BP117" s="70"/>
      <c r="BQ117" s="68"/>
      <c r="BR117" s="71"/>
      <c r="BS117" s="41">
        <f t="shared" si="50"/>
        <v>0</v>
      </c>
    </row>
    <row r="118" spans="1:71" ht="15.75" customHeight="1" x14ac:dyDescent="0.25">
      <c r="A118" s="30"/>
      <c r="B118" s="31"/>
      <c r="C118" s="31"/>
      <c r="D118" s="37">
        <v>87</v>
      </c>
      <c r="E118" s="60"/>
      <c r="F118" s="31"/>
      <c r="G118" s="38" t="str">
        <f t="shared" si="31"/>
        <v/>
      </c>
      <c r="H118" s="39" t="str">
        <f t="array" ref="H118">IF(I118="","",IFERROR(INDEX(Lid!$F:$F,MATCH($E118,Lid!$A:$A,0)),""))</f>
        <v/>
      </c>
      <c r="I118" s="84" t="str">
        <f t="shared" si="32"/>
        <v/>
      </c>
      <c r="J118" s="38" t="str">
        <f t="shared" si="33"/>
        <v/>
      </c>
      <c r="K118" s="39" t="str">
        <f t="array" ref="K118">IF(I118="","",IFERROR($D$3 &amp; " kosten " &amp;INDEX(Lid!$B:$B,MATCH($E118,Lid!$A:$A,0)),""))</f>
        <v/>
      </c>
      <c r="L118" s="41" t="str">
        <f t="shared" si="34"/>
        <v/>
      </c>
      <c r="M118" s="41" t="str">
        <f t="shared" si="35"/>
        <v/>
      </c>
      <c r="N118" s="41" t="str">
        <f t="shared" si="36"/>
        <v/>
      </c>
      <c r="O118" s="31"/>
      <c r="P118" s="67"/>
      <c r="Q118" s="68"/>
      <c r="R118" s="69"/>
      <c r="S118" s="41">
        <f t="shared" si="37"/>
        <v>0</v>
      </c>
      <c r="T118" s="70"/>
      <c r="U118" s="68"/>
      <c r="V118" s="71"/>
      <c r="W118" s="41">
        <f t="shared" si="38"/>
        <v>0</v>
      </c>
      <c r="X118" s="70"/>
      <c r="Y118" s="68"/>
      <c r="Z118" s="71"/>
      <c r="AA118" s="41">
        <f t="shared" si="39"/>
        <v>0</v>
      </c>
      <c r="AB118" s="70"/>
      <c r="AC118" s="68"/>
      <c r="AD118" s="71"/>
      <c r="AE118" s="41">
        <f t="shared" si="40"/>
        <v>0</v>
      </c>
      <c r="AF118" s="70"/>
      <c r="AG118" s="68"/>
      <c r="AH118" s="71"/>
      <c r="AI118" s="41">
        <f t="shared" si="41"/>
        <v>0</v>
      </c>
      <c r="AJ118" s="70"/>
      <c r="AK118" s="68"/>
      <c r="AL118" s="71"/>
      <c r="AM118" s="41">
        <f t="shared" si="42"/>
        <v>0</v>
      </c>
      <c r="AN118" s="70"/>
      <c r="AO118" s="68"/>
      <c r="AP118" s="71"/>
      <c r="AQ118" s="41">
        <f t="shared" si="43"/>
        <v>0</v>
      </c>
      <c r="AR118" s="70"/>
      <c r="AS118" s="68"/>
      <c r="AT118" s="71"/>
      <c r="AU118" s="41">
        <f t="shared" si="44"/>
        <v>0</v>
      </c>
      <c r="AV118" s="70"/>
      <c r="AW118" s="68"/>
      <c r="AX118" s="71"/>
      <c r="AY118" s="41">
        <f t="shared" si="45"/>
        <v>0</v>
      </c>
      <c r="AZ118" s="70"/>
      <c r="BA118" s="68"/>
      <c r="BB118" s="71"/>
      <c r="BC118" s="41">
        <f t="shared" si="46"/>
        <v>0</v>
      </c>
      <c r="BD118" s="70"/>
      <c r="BE118" s="68"/>
      <c r="BF118" s="71"/>
      <c r="BG118" s="41">
        <f t="shared" si="47"/>
        <v>0</v>
      </c>
      <c r="BH118" s="70"/>
      <c r="BI118" s="68"/>
      <c r="BJ118" s="71"/>
      <c r="BK118" s="41">
        <f t="shared" si="48"/>
        <v>0</v>
      </c>
      <c r="BL118" s="70"/>
      <c r="BM118" s="68"/>
      <c r="BN118" s="71"/>
      <c r="BO118" s="41">
        <f t="shared" si="49"/>
        <v>0</v>
      </c>
      <c r="BP118" s="70"/>
      <c r="BQ118" s="68"/>
      <c r="BR118" s="71"/>
      <c r="BS118" s="41">
        <f t="shared" si="50"/>
        <v>0</v>
      </c>
    </row>
    <row r="119" spans="1:71" ht="15.75" customHeight="1" x14ac:dyDescent="0.25">
      <c r="A119" s="30"/>
      <c r="B119" s="31"/>
      <c r="C119" s="31"/>
      <c r="D119" s="37">
        <v>88</v>
      </c>
      <c r="E119" s="60"/>
      <c r="F119" s="31"/>
      <c r="G119" s="38" t="str">
        <f t="shared" si="31"/>
        <v/>
      </c>
      <c r="H119" s="39" t="str">
        <f t="array" ref="H119">IF(I119="","",IFERROR(INDEX(Lid!$F:$F,MATCH($E119,Lid!$A:$A,0)),""))</f>
        <v/>
      </c>
      <c r="I119" s="84" t="str">
        <f t="shared" si="32"/>
        <v/>
      </c>
      <c r="J119" s="38" t="str">
        <f t="shared" si="33"/>
        <v/>
      </c>
      <c r="K119" s="39" t="str">
        <f t="array" ref="K119">IF(I119="","",IFERROR($D$3 &amp; " kosten " &amp;INDEX(Lid!$B:$B,MATCH($E119,Lid!$A:$A,0)),""))</f>
        <v/>
      </c>
      <c r="L119" s="41" t="str">
        <f t="shared" si="34"/>
        <v/>
      </c>
      <c r="M119" s="41" t="str">
        <f t="shared" si="35"/>
        <v/>
      </c>
      <c r="N119" s="41" t="str">
        <f t="shared" si="36"/>
        <v/>
      </c>
      <c r="O119" s="31"/>
      <c r="P119" s="67"/>
      <c r="Q119" s="68"/>
      <c r="R119" s="69"/>
      <c r="S119" s="41">
        <f t="shared" si="37"/>
        <v>0</v>
      </c>
      <c r="T119" s="70"/>
      <c r="U119" s="68"/>
      <c r="V119" s="71"/>
      <c r="W119" s="41">
        <f t="shared" si="38"/>
        <v>0</v>
      </c>
      <c r="X119" s="70"/>
      <c r="Y119" s="68"/>
      <c r="Z119" s="71"/>
      <c r="AA119" s="41">
        <f t="shared" si="39"/>
        <v>0</v>
      </c>
      <c r="AB119" s="70"/>
      <c r="AC119" s="68"/>
      <c r="AD119" s="71"/>
      <c r="AE119" s="41">
        <f t="shared" si="40"/>
        <v>0</v>
      </c>
      <c r="AF119" s="70"/>
      <c r="AG119" s="68"/>
      <c r="AH119" s="71"/>
      <c r="AI119" s="41">
        <f t="shared" si="41"/>
        <v>0</v>
      </c>
      <c r="AJ119" s="70"/>
      <c r="AK119" s="68"/>
      <c r="AL119" s="71"/>
      <c r="AM119" s="41">
        <f t="shared" si="42"/>
        <v>0</v>
      </c>
      <c r="AN119" s="70"/>
      <c r="AO119" s="68"/>
      <c r="AP119" s="71"/>
      <c r="AQ119" s="41">
        <f t="shared" si="43"/>
        <v>0</v>
      </c>
      <c r="AR119" s="70"/>
      <c r="AS119" s="68"/>
      <c r="AT119" s="71"/>
      <c r="AU119" s="41">
        <f t="shared" si="44"/>
        <v>0</v>
      </c>
      <c r="AV119" s="70"/>
      <c r="AW119" s="68"/>
      <c r="AX119" s="71"/>
      <c r="AY119" s="41">
        <f t="shared" si="45"/>
        <v>0</v>
      </c>
      <c r="AZ119" s="70"/>
      <c r="BA119" s="68"/>
      <c r="BB119" s="71"/>
      <c r="BC119" s="41">
        <f t="shared" si="46"/>
        <v>0</v>
      </c>
      <c r="BD119" s="70"/>
      <c r="BE119" s="68"/>
      <c r="BF119" s="71"/>
      <c r="BG119" s="41">
        <f t="shared" si="47"/>
        <v>0</v>
      </c>
      <c r="BH119" s="70"/>
      <c r="BI119" s="68"/>
      <c r="BJ119" s="71"/>
      <c r="BK119" s="41">
        <f t="shared" si="48"/>
        <v>0</v>
      </c>
      <c r="BL119" s="70"/>
      <c r="BM119" s="68"/>
      <c r="BN119" s="71"/>
      <c r="BO119" s="41">
        <f t="shared" si="49"/>
        <v>0</v>
      </c>
      <c r="BP119" s="70"/>
      <c r="BQ119" s="68"/>
      <c r="BR119" s="71"/>
      <c r="BS119" s="41">
        <f t="shared" si="50"/>
        <v>0</v>
      </c>
    </row>
    <row r="120" spans="1:71" ht="15.75" customHeight="1" x14ac:dyDescent="0.25">
      <c r="A120" s="30"/>
      <c r="B120" s="31"/>
      <c r="C120" s="31"/>
      <c r="D120" s="37">
        <v>89</v>
      </c>
      <c r="E120" s="60"/>
      <c r="F120" s="31"/>
      <c r="G120" s="38" t="str">
        <f t="shared" si="31"/>
        <v/>
      </c>
      <c r="H120" s="39" t="str">
        <f t="array" ref="H120">IF(I120="","",IFERROR(INDEX(Lid!$F:$F,MATCH($E120,Lid!$A:$A,0)),""))</f>
        <v/>
      </c>
      <c r="I120" s="84" t="str">
        <f t="shared" si="32"/>
        <v/>
      </c>
      <c r="J120" s="38" t="str">
        <f t="shared" si="33"/>
        <v/>
      </c>
      <c r="K120" s="39" t="str">
        <f t="array" ref="K120">IF(I120="","",IFERROR($D$3 &amp; " kosten " &amp;INDEX(Lid!$B:$B,MATCH($E120,Lid!$A:$A,0)),""))</f>
        <v/>
      </c>
      <c r="L120" s="41" t="str">
        <f t="shared" si="34"/>
        <v/>
      </c>
      <c r="M120" s="41" t="str">
        <f t="shared" si="35"/>
        <v/>
      </c>
      <c r="N120" s="41" t="str">
        <f t="shared" si="36"/>
        <v/>
      </c>
      <c r="O120" s="31"/>
      <c r="P120" s="67"/>
      <c r="Q120" s="68"/>
      <c r="R120" s="69"/>
      <c r="S120" s="41">
        <f t="shared" si="37"/>
        <v>0</v>
      </c>
      <c r="T120" s="70"/>
      <c r="U120" s="68"/>
      <c r="V120" s="71"/>
      <c r="W120" s="41">
        <f t="shared" si="38"/>
        <v>0</v>
      </c>
      <c r="X120" s="70"/>
      <c r="Y120" s="68"/>
      <c r="Z120" s="71"/>
      <c r="AA120" s="41">
        <f t="shared" si="39"/>
        <v>0</v>
      </c>
      <c r="AB120" s="70"/>
      <c r="AC120" s="68"/>
      <c r="AD120" s="71"/>
      <c r="AE120" s="41">
        <f t="shared" si="40"/>
        <v>0</v>
      </c>
      <c r="AF120" s="70"/>
      <c r="AG120" s="68"/>
      <c r="AH120" s="71"/>
      <c r="AI120" s="41">
        <f t="shared" si="41"/>
        <v>0</v>
      </c>
      <c r="AJ120" s="70"/>
      <c r="AK120" s="68"/>
      <c r="AL120" s="71"/>
      <c r="AM120" s="41">
        <f t="shared" si="42"/>
        <v>0</v>
      </c>
      <c r="AN120" s="70"/>
      <c r="AO120" s="68"/>
      <c r="AP120" s="71"/>
      <c r="AQ120" s="41">
        <f t="shared" si="43"/>
        <v>0</v>
      </c>
      <c r="AR120" s="70"/>
      <c r="AS120" s="68"/>
      <c r="AT120" s="71"/>
      <c r="AU120" s="41">
        <f t="shared" si="44"/>
        <v>0</v>
      </c>
      <c r="AV120" s="70"/>
      <c r="AW120" s="68"/>
      <c r="AX120" s="71"/>
      <c r="AY120" s="41">
        <f t="shared" si="45"/>
        <v>0</v>
      </c>
      <c r="AZ120" s="70"/>
      <c r="BA120" s="68"/>
      <c r="BB120" s="71"/>
      <c r="BC120" s="41">
        <f t="shared" si="46"/>
        <v>0</v>
      </c>
      <c r="BD120" s="70"/>
      <c r="BE120" s="68"/>
      <c r="BF120" s="71"/>
      <c r="BG120" s="41">
        <f t="shared" si="47"/>
        <v>0</v>
      </c>
      <c r="BH120" s="70"/>
      <c r="BI120" s="68"/>
      <c r="BJ120" s="71"/>
      <c r="BK120" s="41">
        <f t="shared" si="48"/>
        <v>0</v>
      </c>
      <c r="BL120" s="70"/>
      <c r="BM120" s="68"/>
      <c r="BN120" s="71"/>
      <c r="BO120" s="41">
        <f t="shared" si="49"/>
        <v>0</v>
      </c>
      <c r="BP120" s="70"/>
      <c r="BQ120" s="68"/>
      <c r="BR120" s="71"/>
      <c r="BS120" s="41">
        <f t="shared" si="50"/>
        <v>0</v>
      </c>
    </row>
    <row r="121" spans="1:71" ht="15.75" customHeight="1" x14ac:dyDescent="0.25">
      <c r="A121" s="30"/>
      <c r="B121" s="31"/>
      <c r="C121" s="31"/>
      <c r="D121" s="37">
        <v>90</v>
      </c>
      <c r="E121" s="60"/>
      <c r="F121" s="31"/>
      <c r="G121" s="38" t="str">
        <f t="shared" si="31"/>
        <v/>
      </c>
      <c r="H121" s="39" t="str">
        <f t="array" ref="H121">IF(I121="","",IFERROR(INDEX(Lid!$F:$F,MATCH($E121,Lid!$A:$A,0)),""))</f>
        <v/>
      </c>
      <c r="I121" s="84" t="str">
        <f t="shared" si="32"/>
        <v/>
      </c>
      <c r="J121" s="38" t="str">
        <f t="shared" si="33"/>
        <v/>
      </c>
      <c r="K121" s="39" t="str">
        <f t="array" ref="K121">IF(I121="","",IFERROR($D$3 &amp; " kosten " &amp;INDEX(Lid!$B:$B,MATCH($E121,Lid!$A:$A,0)),""))</f>
        <v/>
      </c>
      <c r="L121" s="41" t="str">
        <f t="shared" si="34"/>
        <v/>
      </c>
      <c r="M121" s="41" t="str">
        <f t="shared" si="35"/>
        <v/>
      </c>
      <c r="N121" s="41" t="str">
        <f t="shared" si="36"/>
        <v/>
      </c>
      <c r="O121" s="31"/>
      <c r="P121" s="67"/>
      <c r="Q121" s="68"/>
      <c r="R121" s="69"/>
      <c r="S121" s="41">
        <f t="shared" si="37"/>
        <v>0</v>
      </c>
      <c r="T121" s="70"/>
      <c r="U121" s="68"/>
      <c r="V121" s="71"/>
      <c r="W121" s="41">
        <f t="shared" si="38"/>
        <v>0</v>
      </c>
      <c r="X121" s="70"/>
      <c r="Y121" s="68"/>
      <c r="Z121" s="71"/>
      <c r="AA121" s="41">
        <f t="shared" si="39"/>
        <v>0</v>
      </c>
      <c r="AB121" s="70"/>
      <c r="AC121" s="68"/>
      <c r="AD121" s="71"/>
      <c r="AE121" s="41">
        <f t="shared" si="40"/>
        <v>0</v>
      </c>
      <c r="AF121" s="70"/>
      <c r="AG121" s="68"/>
      <c r="AH121" s="71"/>
      <c r="AI121" s="41">
        <f t="shared" si="41"/>
        <v>0</v>
      </c>
      <c r="AJ121" s="70"/>
      <c r="AK121" s="68"/>
      <c r="AL121" s="71"/>
      <c r="AM121" s="41">
        <f t="shared" si="42"/>
        <v>0</v>
      </c>
      <c r="AN121" s="70"/>
      <c r="AO121" s="68"/>
      <c r="AP121" s="71"/>
      <c r="AQ121" s="41">
        <f t="shared" si="43"/>
        <v>0</v>
      </c>
      <c r="AR121" s="70"/>
      <c r="AS121" s="68"/>
      <c r="AT121" s="71"/>
      <c r="AU121" s="41">
        <f t="shared" si="44"/>
        <v>0</v>
      </c>
      <c r="AV121" s="70"/>
      <c r="AW121" s="68"/>
      <c r="AX121" s="71"/>
      <c r="AY121" s="41">
        <f t="shared" si="45"/>
        <v>0</v>
      </c>
      <c r="AZ121" s="70"/>
      <c r="BA121" s="68"/>
      <c r="BB121" s="71"/>
      <c r="BC121" s="41">
        <f t="shared" si="46"/>
        <v>0</v>
      </c>
      <c r="BD121" s="70"/>
      <c r="BE121" s="68"/>
      <c r="BF121" s="71"/>
      <c r="BG121" s="41">
        <f t="shared" si="47"/>
        <v>0</v>
      </c>
      <c r="BH121" s="70"/>
      <c r="BI121" s="68"/>
      <c r="BJ121" s="71"/>
      <c r="BK121" s="41">
        <f t="shared" si="48"/>
        <v>0</v>
      </c>
      <c r="BL121" s="70"/>
      <c r="BM121" s="68"/>
      <c r="BN121" s="71"/>
      <c r="BO121" s="41">
        <f t="shared" si="49"/>
        <v>0</v>
      </c>
      <c r="BP121" s="70"/>
      <c r="BQ121" s="68"/>
      <c r="BR121" s="71"/>
      <c r="BS121" s="41">
        <f t="shared" si="50"/>
        <v>0</v>
      </c>
    </row>
    <row r="122" spans="1:71" ht="15.75" customHeight="1" x14ac:dyDescent="0.25">
      <c r="A122" s="30"/>
      <c r="B122" s="31"/>
      <c r="C122" s="31"/>
      <c r="D122" s="37">
        <v>91</v>
      </c>
      <c r="E122" s="60"/>
      <c r="F122" s="31"/>
      <c r="G122" s="38" t="str">
        <f t="shared" si="31"/>
        <v/>
      </c>
      <c r="H122" s="39" t="str">
        <f t="array" ref="H122">IF(I122="","",IFERROR(INDEX(Lid!$F:$F,MATCH($E122,Lid!$A:$A,0)),""))</f>
        <v/>
      </c>
      <c r="I122" s="84" t="str">
        <f t="shared" si="32"/>
        <v/>
      </c>
      <c r="J122" s="38" t="str">
        <f t="shared" si="33"/>
        <v/>
      </c>
      <c r="K122" s="39" t="str">
        <f t="array" ref="K122">IF(I122="","",IFERROR($D$3 &amp; " kosten " &amp;INDEX(Lid!$B:$B,MATCH($E122,Lid!$A:$A,0)),""))</f>
        <v/>
      </c>
      <c r="L122" s="41" t="str">
        <f t="shared" si="34"/>
        <v/>
      </c>
      <c r="M122" s="41" t="str">
        <f t="shared" si="35"/>
        <v/>
      </c>
      <c r="N122" s="41" t="str">
        <f t="shared" si="36"/>
        <v/>
      </c>
      <c r="O122" s="31"/>
      <c r="P122" s="67"/>
      <c r="Q122" s="68"/>
      <c r="R122" s="69"/>
      <c r="S122" s="41">
        <f t="shared" si="37"/>
        <v>0</v>
      </c>
      <c r="T122" s="70"/>
      <c r="U122" s="68"/>
      <c r="V122" s="71"/>
      <c r="W122" s="41">
        <f t="shared" si="38"/>
        <v>0</v>
      </c>
      <c r="X122" s="70"/>
      <c r="Y122" s="68"/>
      <c r="Z122" s="71"/>
      <c r="AA122" s="41">
        <f t="shared" si="39"/>
        <v>0</v>
      </c>
      <c r="AB122" s="70"/>
      <c r="AC122" s="68"/>
      <c r="AD122" s="71"/>
      <c r="AE122" s="41">
        <f t="shared" si="40"/>
        <v>0</v>
      </c>
      <c r="AF122" s="70"/>
      <c r="AG122" s="68"/>
      <c r="AH122" s="71"/>
      <c r="AI122" s="41">
        <f t="shared" si="41"/>
        <v>0</v>
      </c>
      <c r="AJ122" s="70"/>
      <c r="AK122" s="68"/>
      <c r="AL122" s="71"/>
      <c r="AM122" s="41">
        <f t="shared" si="42"/>
        <v>0</v>
      </c>
      <c r="AN122" s="70"/>
      <c r="AO122" s="68"/>
      <c r="AP122" s="71"/>
      <c r="AQ122" s="41">
        <f t="shared" si="43"/>
        <v>0</v>
      </c>
      <c r="AR122" s="70"/>
      <c r="AS122" s="68"/>
      <c r="AT122" s="71"/>
      <c r="AU122" s="41">
        <f t="shared" si="44"/>
        <v>0</v>
      </c>
      <c r="AV122" s="70"/>
      <c r="AW122" s="68"/>
      <c r="AX122" s="71"/>
      <c r="AY122" s="41">
        <f t="shared" si="45"/>
        <v>0</v>
      </c>
      <c r="AZ122" s="70"/>
      <c r="BA122" s="68"/>
      <c r="BB122" s="71"/>
      <c r="BC122" s="41">
        <f t="shared" si="46"/>
        <v>0</v>
      </c>
      <c r="BD122" s="70"/>
      <c r="BE122" s="68"/>
      <c r="BF122" s="71"/>
      <c r="BG122" s="41">
        <f t="shared" si="47"/>
        <v>0</v>
      </c>
      <c r="BH122" s="70"/>
      <c r="BI122" s="68"/>
      <c r="BJ122" s="71"/>
      <c r="BK122" s="41">
        <f t="shared" si="48"/>
        <v>0</v>
      </c>
      <c r="BL122" s="70"/>
      <c r="BM122" s="68"/>
      <c r="BN122" s="71"/>
      <c r="BO122" s="41">
        <f t="shared" si="49"/>
        <v>0</v>
      </c>
      <c r="BP122" s="70"/>
      <c r="BQ122" s="68"/>
      <c r="BR122" s="71"/>
      <c r="BS122" s="41">
        <f t="shared" si="50"/>
        <v>0</v>
      </c>
    </row>
    <row r="123" spans="1:71" ht="15.75" customHeight="1" x14ac:dyDescent="0.25">
      <c r="A123" s="30"/>
      <c r="B123" s="31"/>
      <c r="C123" s="31"/>
      <c r="D123" s="37">
        <v>92</v>
      </c>
      <c r="E123" s="60"/>
      <c r="F123" s="31"/>
      <c r="G123" s="38" t="str">
        <f t="shared" si="31"/>
        <v/>
      </c>
      <c r="H123" s="39" t="str">
        <f t="array" ref="H123">IF(I123="","",IFERROR(INDEX(Lid!$F:$F,MATCH($E123,Lid!$A:$A,0)),""))</f>
        <v/>
      </c>
      <c r="I123" s="84" t="str">
        <f t="shared" si="32"/>
        <v/>
      </c>
      <c r="J123" s="38" t="str">
        <f t="shared" si="33"/>
        <v/>
      </c>
      <c r="K123" s="39" t="str">
        <f t="array" ref="K123">IF(I123="","",IFERROR($D$3 &amp; " kosten " &amp;INDEX(Lid!$B:$B,MATCH($E123,Lid!$A:$A,0)),""))</f>
        <v/>
      </c>
      <c r="L123" s="41" t="str">
        <f t="shared" si="34"/>
        <v/>
      </c>
      <c r="M123" s="41" t="str">
        <f t="shared" si="35"/>
        <v/>
      </c>
      <c r="N123" s="41" t="str">
        <f t="shared" si="36"/>
        <v/>
      </c>
      <c r="O123" s="31"/>
      <c r="P123" s="67"/>
      <c r="Q123" s="68"/>
      <c r="R123" s="69"/>
      <c r="S123" s="41">
        <f t="shared" si="37"/>
        <v>0</v>
      </c>
      <c r="T123" s="70"/>
      <c r="U123" s="68"/>
      <c r="V123" s="71"/>
      <c r="W123" s="41">
        <f t="shared" si="38"/>
        <v>0</v>
      </c>
      <c r="X123" s="70"/>
      <c r="Y123" s="68"/>
      <c r="Z123" s="71"/>
      <c r="AA123" s="41">
        <f t="shared" si="39"/>
        <v>0</v>
      </c>
      <c r="AB123" s="70"/>
      <c r="AC123" s="68"/>
      <c r="AD123" s="71"/>
      <c r="AE123" s="41">
        <f t="shared" si="40"/>
        <v>0</v>
      </c>
      <c r="AF123" s="70"/>
      <c r="AG123" s="68"/>
      <c r="AH123" s="71"/>
      <c r="AI123" s="41">
        <f t="shared" si="41"/>
        <v>0</v>
      </c>
      <c r="AJ123" s="70"/>
      <c r="AK123" s="68"/>
      <c r="AL123" s="71"/>
      <c r="AM123" s="41">
        <f t="shared" si="42"/>
        <v>0</v>
      </c>
      <c r="AN123" s="70"/>
      <c r="AO123" s="68"/>
      <c r="AP123" s="71"/>
      <c r="AQ123" s="41">
        <f t="shared" si="43"/>
        <v>0</v>
      </c>
      <c r="AR123" s="70"/>
      <c r="AS123" s="68"/>
      <c r="AT123" s="71"/>
      <c r="AU123" s="41">
        <f t="shared" si="44"/>
        <v>0</v>
      </c>
      <c r="AV123" s="70"/>
      <c r="AW123" s="68"/>
      <c r="AX123" s="71"/>
      <c r="AY123" s="41">
        <f t="shared" si="45"/>
        <v>0</v>
      </c>
      <c r="AZ123" s="70"/>
      <c r="BA123" s="68"/>
      <c r="BB123" s="71"/>
      <c r="BC123" s="41">
        <f t="shared" si="46"/>
        <v>0</v>
      </c>
      <c r="BD123" s="70"/>
      <c r="BE123" s="68"/>
      <c r="BF123" s="71"/>
      <c r="BG123" s="41">
        <f t="shared" si="47"/>
        <v>0</v>
      </c>
      <c r="BH123" s="70"/>
      <c r="BI123" s="68"/>
      <c r="BJ123" s="71"/>
      <c r="BK123" s="41">
        <f t="shared" si="48"/>
        <v>0</v>
      </c>
      <c r="BL123" s="70"/>
      <c r="BM123" s="68"/>
      <c r="BN123" s="71"/>
      <c r="BO123" s="41">
        <f t="shared" si="49"/>
        <v>0</v>
      </c>
      <c r="BP123" s="70"/>
      <c r="BQ123" s="68"/>
      <c r="BR123" s="71"/>
      <c r="BS123" s="41">
        <f t="shared" si="50"/>
        <v>0</v>
      </c>
    </row>
    <row r="124" spans="1:71" ht="15.75" customHeight="1" x14ac:dyDescent="0.25">
      <c r="A124" s="30"/>
      <c r="B124" s="31"/>
      <c r="C124" s="31"/>
      <c r="D124" s="37">
        <v>93</v>
      </c>
      <c r="E124" s="60"/>
      <c r="F124" s="31"/>
      <c r="G124" s="38" t="str">
        <f t="shared" si="31"/>
        <v/>
      </c>
      <c r="H124" s="39" t="str">
        <f t="array" ref="H124">IF(I124="","",IFERROR(INDEX(Lid!$F:$F,MATCH($E124,Lid!$A:$A,0)),""))</f>
        <v/>
      </c>
      <c r="I124" s="84" t="str">
        <f t="shared" si="32"/>
        <v/>
      </c>
      <c r="J124" s="38" t="str">
        <f t="shared" si="33"/>
        <v/>
      </c>
      <c r="K124" s="39" t="str">
        <f t="array" ref="K124">IF(I124="","",IFERROR($D$3 &amp; " kosten " &amp;INDEX(Lid!$B:$B,MATCH($E124,Lid!$A:$A,0)),""))</f>
        <v/>
      </c>
      <c r="L124" s="41" t="str">
        <f t="shared" si="34"/>
        <v/>
      </c>
      <c r="M124" s="41" t="str">
        <f t="shared" si="35"/>
        <v/>
      </c>
      <c r="N124" s="41" t="str">
        <f t="shared" si="36"/>
        <v/>
      </c>
      <c r="O124" s="31"/>
      <c r="P124" s="67"/>
      <c r="Q124" s="68"/>
      <c r="R124" s="69"/>
      <c r="S124" s="41">
        <f t="shared" si="37"/>
        <v>0</v>
      </c>
      <c r="T124" s="70"/>
      <c r="U124" s="68"/>
      <c r="V124" s="71"/>
      <c r="W124" s="41">
        <f t="shared" si="38"/>
        <v>0</v>
      </c>
      <c r="X124" s="70"/>
      <c r="Y124" s="68"/>
      <c r="Z124" s="71"/>
      <c r="AA124" s="41">
        <f t="shared" si="39"/>
        <v>0</v>
      </c>
      <c r="AB124" s="70"/>
      <c r="AC124" s="68"/>
      <c r="AD124" s="71"/>
      <c r="AE124" s="41">
        <f t="shared" si="40"/>
        <v>0</v>
      </c>
      <c r="AF124" s="70"/>
      <c r="AG124" s="68"/>
      <c r="AH124" s="71"/>
      <c r="AI124" s="41">
        <f t="shared" si="41"/>
        <v>0</v>
      </c>
      <c r="AJ124" s="70"/>
      <c r="AK124" s="68"/>
      <c r="AL124" s="71"/>
      <c r="AM124" s="41">
        <f t="shared" si="42"/>
        <v>0</v>
      </c>
      <c r="AN124" s="70"/>
      <c r="AO124" s="68"/>
      <c r="AP124" s="71"/>
      <c r="AQ124" s="41">
        <f t="shared" si="43"/>
        <v>0</v>
      </c>
      <c r="AR124" s="70"/>
      <c r="AS124" s="68"/>
      <c r="AT124" s="71"/>
      <c r="AU124" s="41">
        <f t="shared" si="44"/>
        <v>0</v>
      </c>
      <c r="AV124" s="70"/>
      <c r="AW124" s="68"/>
      <c r="AX124" s="71"/>
      <c r="AY124" s="41">
        <f t="shared" si="45"/>
        <v>0</v>
      </c>
      <c r="AZ124" s="70"/>
      <c r="BA124" s="68"/>
      <c r="BB124" s="71"/>
      <c r="BC124" s="41">
        <f t="shared" si="46"/>
        <v>0</v>
      </c>
      <c r="BD124" s="70"/>
      <c r="BE124" s="68"/>
      <c r="BF124" s="71"/>
      <c r="BG124" s="41">
        <f t="shared" si="47"/>
        <v>0</v>
      </c>
      <c r="BH124" s="70"/>
      <c r="BI124" s="68"/>
      <c r="BJ124" s="71"/>
      <c r="BK124" s="41">
        <f t="shared" si="48"/>
        <v>0</v>
      </c>
      <c r="BL124" s="70"/>
      <c r="BM124" s="68"/>
      <c r="BN124" s="71"/>
      <c r="BO124" s="41">
        <f t="shared" si="49"/>
        <v>0</v>
      </c>
      <c r="BP124" s="70"/>
      <c r="BQ124" s="68"/>
      <c r="BR124" s="71"/>
      <c r="BS124" s="41">
        <f t="shared" si="50"/>
        <v>0</v>
      </c>
    </row>
    <row r="125" spans="1:71" ht="15.75" customHeight="1" x14ac:dyDescent="0.25">
      <c r="A125" s="30"/>
      <c r="B125" s="31"/>
      <c r="C125" s="31"/>
      <c r="D125" s="37">
        <v>94</v>
      </c>
      <c r="E125" s="60"/>
      <c r="F125" s="31"/>
      <c r="G125" s="38" t="str">
        <f t="shared" si="31"/>
        <v/>
      </c>
      <c r="H125" s="39" t="str">
        <f t="array" ref="H125">IF(I125="","",IFERROR(INDEX(Lid!$F:$F,MATCH($E125,Lid!$A:$A,0)),""))</f>
        <v/>
      </c>
      <c r="I125" s="84" t="str">
        <f t="shared" si="32"/>
        <v/>
      </c>
      <c r="J125" s="38" t="str">
        <f t="shared" si="33"/>
        <v/>
      </c>
      <c r="K125" s="39" t="str">
        <f t="array" ref="K125">IF(I125="","",IFERROR($D$3 &amp; " kosten " &amp;INDEX(Lid!$B:$B,MATCH($E125,Lid!$A:$A,0)),""))</f>
        <v/>
      </c>
      <c r="L125" s="41" t="str">
        <f t="shared" si="34"/>
        <v/>
      </c>
      <c r="M125" s="41" t="str">
        <f t="shared" si="35"/>
        <v/>
      </c>
      <c r="N125" s="41" t="str">
        <f t="shared" si="36"/>
        <v/>
      </c>
      <c r="O125" s="31"/>
      <c r="P125" s="67"/>
      <c r="Q125" s="68"/>
      <c r="R125" s="69"/>
      <c r="S125" s="41">
        <f t="shared" si="37"/>
        <v>0</v>
      </c>
      <c r="T125" s="70"/>
      <c r="U125" s="68"/>
      <c r="V125" s="71"/>
      <c r="W125" s="41">
        <f t="shared" si="38"/>
        <v>0</v>
      </c>
      <c r="X125" s="70"/>
      <c r="Y125" s="68"/>
      <c r="Z125" s="71"/>
      <c r="AA125" s="41">
        <f t="shared" si="39"/>
        <v>0</v>
      </c>
      <c r="AB125" s="70"/>
      <c r="AC125" s="68"/>
      <c r="AD125" s="71"/>
      <c r="AE125" s="41">
        <f t="shared" si="40"/>
        <v>0</v>
      </c>
      <c r="AF125" s="70"/>
      <c r="AG125" s="68"/>
      <c r="AH125" s="71"/>
      <c r="AI125" s="41">
        <f t="shared" si="41"/>
        <v>0</v>
      </c>
      <c r="AJ125" s="70"/>
      <c r="AK125" s="68"/>
      <c r="AL125" s="71"/>
      <c r="AM125" s="41">
        <f t="shared" si="42"/>
        <v>0</v>
      </c>
      <c r="AN125" s="70"/>
      <c r="AO125" s="68"/>
      <c r="AP125" s="71"/>
      <c r="AQ125" s="41">
        <f t="shared" si="43"/>
        <v>0</v>
      </c>
      <c r="AR125" s="70"/>
      <c r="AS125" s="68"/>
      <c r="AT125" s="71"/>
      <c r="AU125" s="41">
        <f t="shared" si="44"/>
        <v>0</v>
      </c>
      <c r="AV125" s="70"/>
      <c r="AW125" s="68"/>
      <c r="AX125" s="71"/>
      <c r="AY125" s="41">
        <f t="shared" si="45"/>
        <v>0</v>
      </c>
      <c r="AZ125" s="70"/>
      <c r="BA125" s="68"/>
      <c r="BB125" s="71"/>
      <c r="BC125" s="41">
        <f t="shared" si="46"/>
        <v>0</v>
      </c>
      <c r="BD125" s="70"/>
      <c r="BE125" s="68"/>
      <c r="BF125" s="71"/>
      <c r="BG125" s="41">
        <f t="shared" si="47"/>
        <v>0</v>
      </c>
      <c r="BH125" s="70"/>
      <c r="BI125" s="68"/>
      <c r="BJ125" s="71"/>
      <c r="BK125" s="41">
        <f t="shared" si="48"/>
        <v>0</v>
      </c>
      <c r="BL125" s="70"/>
      <c r="BM125" s="68"/>
      <c r="BN125" s="71"/>
      <c r="BO125" s="41">
        <f t="shared" si="49"/>
        <v>0</v>
      </c>
      <c r="BP125" s="70"/>
      <c r="BQ125" s="68"/>
      <c r="BR125" s="71"/>
      <c r="BS125" s="41">
        <f t="shared" si="50"/>
        <v>0</v>
      </c>
    </row>
    <row r="126" spans="1:71" ht="15.75" customHeight="1" x14ac:dyDescent="0.25">
      <c r="A126" s="30"/>
      <c r="B126" s="31"/>
      <c r="C126" s="31"/>
      <c r="D126" s="37">
        <v>95</v>
      </c>
      <c r="E126" s="60"/>
      <c r="F126" s="31"/>
      <c r="G126" s="38" t="str">
        <f t="shared" si="31"/>
        <v/>
      </c>
      <c r="H126" s="39" t="str">
        <f t="array" ref="H126">IF(I126="","",IFERROR(INDEX(Lid!$F:$F,MATCH($E126,Lid!$A:$A,0)),""))</f>
        <v/>
      </c>
      <c r="I126" s="84" t="str">
        <f t="shared" si="32"/>
        <v/>
      </c>
      <c r="J126" s="38" t="str">
        <f t="shared" si="33"/>
        <v/>
      </c>
      <c r="K126" s="39" t="str">
        <f t="array" ref="K126">IF(I126="","",IFERROR($D$3 &amp; " kosten " &amp;INDEX(Lid!$B:$B,MATCH($E126,Lid!$A:$A,0)),""))</f>
        <v/>
      </c>
      <c r="L126" s="41" t="str">
        <f t="shared" si="34"/>
        <v/>
      </c>
      <c r="M126" s="41" t="str">
        <f t="shared" si="35"/>
        <v/>
      </c>
      <c r="N126" s="41" t="str">
        <f t="shared" si="36"/>
        <v/>
      </c>
      <c r="O126" s="31"/>
      <c r="P126" s="67"/>
      <c r="Q126" s="68"/>
      <c r="R126" s="69"/>
      <c r="S126" s="41">
        <f t="shared" si="37"/>
        <v>0</v>
      </c>
      <c r="T126" s="70"/>
      <c r="U126" s="68"/>
      <c r="V126" s="71"/>
      <c r="W126" s="41">
        <f t="shared" si="38"/>
        <v>0</v>
      </c>
      <c r="X126" s="70"/>
      <c r="Y126" s="68"/>
      <c r="Z126" s="71"/>
      <c r="AA126" s="41">
        <f t="shared" si="39"/>
        <v>0</v>
      </c>
      <c r="AB126" s="70"/>
      <c r="AC126" s="68"/>
      <c r="AD126" s="71"/>
      <c r="AE126" s="41">
        <f t="shared" si="40"/>
        <v>0</v>
      </c>
      <c r="AF126" s="70"/>
      <c r="AG126" s="68"/>
      <c r="AH126" s="71"/>
      <c r="AI126" s="41">
        <f t="shared" si="41"/>
        <v>0</v>
      </c>
      <c r="AJ126" s="70"/>
      <c r="AK126" s="68"/>
      <c r="AL126" s="71"/>
      <c r="AM126" s="41">
        <f t="shared" si="42"/>
        <v>0</v>
      </c>
      <c r="AN126" s="70"/>
      <c r="AO126" s="68"/>
      <c r="AP126" s="71"/>
      <c r="AQ126" s="41">
        <f t="shared" si="43"/>
        <v>0</v>
      </c>
      <c r="AR126" s="70"/>
      <c r="AS126" s="68"/>
      <c r="AT126" s="71"/>
      <c r="AU126" s="41">
        <f t="shared" si="44"/>
        <v>0</v>
      </c>
      <c r="AV126" s="70"/>
      <c r="AW126" s="68"/>
      <c r="AX126" s="71"/>
      <c r="AY126" s="41">
        <f t="shared" si="45"/>
        <v>0</v>
      </c>
      <c r="AZ126" s="70"/>
      <c r="BA126" s="68"/>
      <c r="BB126" s="71"/>
      <c r="BC126" s="41">
        <f t="shared" si="46"/>
        <v>0</v>
      </c>
      <c r="BD126" s="70"/>
      <c r="BE126" s="68"/>
      <c r="BF126" s="71"/>
      <c r="BG126" s="41">
        <f t="shared" si="47"/>
        <v>0</v>
      </c>
      <c r="BH126" s="70"/>
      <c r="BI126" s="68"/>
      <c r="BJ126" s="71"/>
      <c r="BK126" s="41">
        <f t="shared" si="48"/>
        <v>0</v>
      </c>
      <c r="BL126" s="70"/>
      <c r="BM126" s="68"/>
      <c r="BN126" s="71"/>
      <c r="BO126" s="41">
        <f t="shared" si="49"/>
        <v>0</v>
      </c>
      <c r="BP126" s="70"/>
      <c r="BQ126" s="68"/>
      <c r="BR126" s="71"/>
      <c r="BS126" s="41">
        <f t="shared" si="50"/>
        <v>0</v>
      </c>
    </row>
    <row r="127" spans="1:71" ht="15.75" customHeight="1" x14ac:dyDescent="0.25">
      <c r="A127" s="30"/>
      <c r="B127" s="31"/>
      <c r="C127" s="31"/>
      <c r="D127" s="37">
        <v>96</v>
      </c>
      <c r="E127" s="60"/>
      <c r="F127" s="31"/>
      <c r="G127" s="38" t="str">
        <f t="shared" si="31"/>
        <v/>
      </c>
      <c r="H127" s="39" t="str">
        <f t="array" ref="H127">IF(I127="","",IFERROR(INDEX(Lid!$F:$F,MATCH($E127,Lid!$A:$A,0)),""))</f>
        <v/>
      </c>
      <c r="I127" s="84" t="str">
        <f t="shared" si="32"/>
        <v/>
      </c>
      <c r="J127" s="38" t="str">
        <f t="shared" si="33"/>
        <v/>
      </c>
      <c r="K127" s="39" t="str">
        <f t="array" ref="K127">IF(I127="","",IFERROR($D$3 &amp; " kosten " &amp;INDEX(Lid!$B:$B,MATCH($E127,Lid!$A:$A,0)),""))</f>
        <v/>
      </c>
      <c r="L127" s="41" t="str">
        <f t="shared" si="34"/>
        <v/>
      </c>
      <c r="M127" s="41" t="str">
        <f t="shared" si="35"/>
        <v/>
      </c>
      <c r="N127" s="41" t="str">
        <f t="shared" si="36"/>
        <v/>
      </c>
      <c r="O127" s="31"/>
      <c r="P127" s="67"/>
      <c r="Q127" s="68"/>
      <c r="R127" s="69"/>
      <c r="S127" s="41">
        <f t="shared" si="37"/>
        <v>0</v>
      </c>
      <c r="T127" s="70"/>
      <c r="U127" s="68"/>
      <c r="V127" s="71"/>
      <c r="W127" s="41">
        <f t="shared" si="38"/>
        <v>0</v>
      </c>
      <c r="X127" s="70"/>
      <c r="Y127" s="68"/>
      <c r="Z127" s="71"/>
      <c r="AA127" s="41">
        <f t="shared" si="39"/>
        <v>0</v>
      </c>
      <c r="AB127" s="70"/>
      <c r="AC127" s="68"/>
      <c r="AD127" s="71"/>
      <c r="AE127" s="41">
        <f t="shared" si="40"/>
        <v>0</v>
      </c>
      <c r="AF127" s="70"/>
      <c r="AG127" s="68"/>
      <c r="AH127" s="71"/>
      <c r="AI127" s="41">
        <f t="shared" si="41"/>
        <v>0</v>
      </c>
      <c r="AJ127" s="70"/>
      <c r="AK127" s="68"/>
      <c r="AL127" s="71"/>
      <c r="AM127" s="41">
        <f t="shared" si="42"/>
        <v>0</v>
      </c>
      <c r="AN127" s="70"/>
      <c r="AO127" s="68"/>
      <c r="AP127" s="71"/>
      <c r="AQ127" s="41">
        <f t="shared" si="43"/>
        <v>0</v>
      </c>
      <c r="AR127" s="70"/>
      <c r="AS127" s="68"/>
      <c r="AT127" s="71"/>
      <c r="AU127" s="41">
        <f t="shared" si="44"/>
        <v>0</v>
      </c>
      <c r="AV127" s="70"/>
      <c r="AW127" s="68"/>
      <c r="AX127" s="71"/>
      <c r="AY127" s="41">
        <f t="shared" si="45"/>
        <v>0</v>
      </c>
      <c r="AZ127" s="70"/>
      <c r="BA127" s="68"/>
      <c r="BB127" s="71"/>
      <c r="BC127" s="41">
        <f t="shared" si="46"/>
        <v>0</v>
      </c>
      <c r="BD127" s="70"/>
      <c r="BE127" s="68"/>
      <c r="BF127" s="71"/>
      <c r="BG127" s="41">
        <f t="shared" si="47"/>
        <v>0</v>
      </c>
      <c r="BH127" s="70"/>
      <c r="BI127" s="68"/>
      <c r="BJ127" s="71"/>
      <c r="BK127" s="41">
        <f t="shared" si="48"/>
        <v>0</v>
      </c>
      <c r="BL127" s="70"/>
      <c r="BM127" s="68"/>
      <c r="BN127" s="71"/>
      <c r="BO127" s="41">
        <f t="shared" si="49"/>
        <v>0</v>
      </c>
      <c r="BP127" s="70"/>
      <c r="BQ127" s="68"/>
      <c r="BR127" s="71"/>
      <c r="BS127" s="41">
        <f t="shared" si="50"/>
        <v>0</v>
      </c>
    </row>
    <row r="128" spans="1:71" ht="15.75" customHeight="1" x14ac:dyDescent="0.25">
      <c r="A128" s="30"/>
      <c r="B128" s="31"/>
      <c r="C128" s="31"/>
      <c r="D128" s="37">
        <v>97</v>
      </c>
      <c r="E128" s="60"/>
      <c r="F128" s="31"/>
      <c r="G128" s="38" t="str">
        <f t="shared" si="31"/>
        <v/>
      </c>
      <c r="H128" s="39" t="str">
        <f t="array" ref="H128">IF(I128="","",IFERROR(INDEX(Lid!$F:$F,MATCH($E128,Lid!$A:$A,0)),""))</f>
        <v/>
      </c>
      <c r="I128" s="84" t="str">
        <f t="shared" si="32"/>
        <v/>
      </c>
      <c r="J128" s="38" t="str">
        <f t="shared" si="33"/>
        <v/>
      </c>
      <c r="K128" s="39" t="str">
        <f t="array" ref="K128">IF(I128="","",IFERROR($D$3 &amp; " kosten " &amp;INDEX(Lid!$B:$B,MATCH($E128,Lid!$A:$A,0)),""))</f>
        <v/>
      </c>
      <c r="L128" s="41" t="str">
        <f t="shared" si="34"/>
        <v/>
      </c>
      <c r="M128" s="41" t="str">
        <f t="shared" si="35"/>
        <v/>
      </c>
      <c r="N128" s="41" t="str">
        <f t="shared" si="36"/>
        <v/>
      </c>
      <c r="O128" s="31"/>
      <c r="P128" s="67"/>
      <c r="Q128" s="68"/>
      <c r="R128" s="69"/>
      <c r="S128" s="41">
        <f t="shared" si="37"/>
        <v>0</v>
      </c>
      <c r="T128" s="70"/>
      <c r="U128" s="68"/>
      <c r="V128" s="71"/>
      <c r="W128" s="41">
        <f t="shared" si="38"/>
        <v>0</v>
      </c>
      <c r="X128" s="70"/>
      <c r="Y128" s="68"/>
      <c r="Z128" s="71"/>
      <c r="AA128" s="41">
        <f t="shared" si="39"/>
        <v>0</v>
      </c>
      <c r="AB128" s="70"/>
      <c r="AC128" s="68"/>
      <c r="AD128" s="71"/>
      <c r="AE128" s="41">
        <f t="shared" si="40"/>
        <v>0</v>
      </c>
      <c r="AF128" s="70"/>
      <c r="AG128" s="68"/>
      <c r="AH128" s="71"/>
      <c r="AI128" s="41">
        <f t="shared" si="41"/>
        <v>0</v>
      </c>
      <c r="AJ128" s="70"/>
      <c r="AK128" s="68"/>
      <c r="AL128" s="71"/>
      <c r="AM128" s="41">
        <f t="shared" si="42"/>
        <v>0</v>
      </c>
      <c r="AN128" s="70"/>
      <c r="AO128" s="68"/>
      <c r="AP128" s="71"/>
      <c r="AQ128" s="41">
        <f t="shared" si="43"/>
        <v>0</v>
      </c>
      <c r="AR128" s="70"/>
      <c r="AS128" s="68"/>
      <c r="AT128" s="71"/>
      <c r="AU128" s="41">
        <f t="shared" si="44"/>
        <v>0</v>
      </c>
      <c r="AV128" s="70"/>
      <c r="AW128" s="68"/>
      <c r="AX128" s="71"/>
      <c r="AY128" s="41">
        <f t="shared" si="45"/>
        <v>0</v>
      </c>
      <c r="AZ128" s="70"/>
      <c r="BA128" s="68"/>
      <c r="BB128" s="71"/>
      <c r="BC128" s="41">
        <f t="shared" si="46"/>
        <v>0</v>
      </c>
      <c r="BD128" s="70"/>
      <c r="BE128" s="68"/>
      <c r="BF128" s="71"/>
      <c r="BG128" s="41">
        <f t="shared" si="47"/>
        <v>0</v>
      </c>
      <c r="BH128" s="70"/>
      <c r="BI128" s="68"/>
      <c r="BJ128" s="71"/>
      <c r="BK128" s="41">
        <f t="shared" si="48"/>
        <v>0</v>
      </c>
      <c r="BL128" s="70"/>
      <c r="BM128" s="68"/>
      <c r="BN128" s="71"/>
      <c r="BO128" s="41">
        <f t="shared" si="49"/>
        <v>0</v>
      </c>
      <c r="BP128" s="70"/>
      <c r="BQ128" s="68"/>
      <c r="BR128" s="71"/>
      <c r="BS128" s="41">
        <f t="shared" si="50"/>
        <v>0</v>
      </c>
    </row>
    <row r="129" spans="1:71" ht="15.75" customHeight="1" x14ac:dyDescent="0.25">
      <c r="A129" s="30"/>
      <c r="B129" s="31"/>
      <c r="C129" s="31"/>
      <c r="D129" s="37">
        <v>98</v>
      </c>
      <c r="E129" s="60"/>
      <c r="F129" s="31"/>
      <c r="G129" s="38" t="str">
        <f t="shared" si="31"/>
        <v/>
      </c>
      <c r="H129" s="39" t="str">
        <f t="array" ref="H129">IF(I129="","",IFERROR(INDEX(Lid!$F:$F,MATCH($E129,Lid!$A:$A,0)),""))</f>
        <v/>
      </c>
      <c r="I129" s="84" t="str">
        <f t="shared" si="32"/>
        <v/>
      </c>
      <c r="J129" s="38" t="str">
        <f t="shared" si="33"/>
        <v/>
      </c>
      <c r="K129" s="39" t="str">
        <f t="array" ref="K129">IF(I129="","",IFERROR($D$3 &amp; " kosten " &amp;INDEX(Lid!$B:$B,MATCH($E129,Lid!$A:$A,0)),""))</f>
        <v/>
      </c>
      <c r="L129" s="41" t="str">
        <f t="shared" si="34"/>
        <v/>
      </c>
      <c r="M129" s="41" t="str">
        <f t="shared" si="35"/>
        <v/>
      </c>
      <c r="N129" s="41" t="str">
        <f t="shared" si="36"/>
        <v/>
      </c>
      <c r="O129" s="31"/>
      <c r="P129" s="67"/>
      <c r="Q129" s="68"/>
      <c r="R129" s="69"/>
      <c r="S129" s="41">
        <f t="shared" si="37"/>
        <v>0</v>
      </c>
      <c r="T129" s="70"/>
      <c r="U129" s="68"/>
      <c r="V129" s="71"/>
      <c r="W129" s="41">
        <f t="shared" si="38"/>
        <v>0</v>
      </c>
      <c r="X129" s="70"/>
      <c r="Y129" s="68"/>
      <c r="Z129" s="71"/>
      <c r="AA129" s="41">
        <f t="shared" si="39"/>
        <v>0</v>
      </c>
      <c r="AB129" s="70"/>
      <c r="AC129" s="68"/>
      <c r="AD129" s="71"/>
      <c r="AE129" s="41">
        <f t="shared" si="40"/>
        <v>0</v>
      </c>
      <c r="AF129" s="70"/>
      <c r="AG129" s="68"/>
      <c r="AH129" s="71"/>
      <c r="AI129" s="41">
        <f t="shared" si="41"/>
        <v>0</v>
      </c>
      <c r="AJ129" s="70"/>
      <c r="AK129" s="68"/>
      <c r="AL129" s="71"/>
      <c r="AM129" s="41">
        <f t="shared" si="42"/>
        <v>0</v>
      </c>
      <c r="AN129" s="70"/>
      <c r="AO129" s="68"/>
      <c r="AP129" s="71"/>
      <c r="AQ129" s="41">
        <f t="shared" si="43"/>
        <v>0</v>
      </c>
      <c r="AR129" s="70"/>
      <c r="AS129" s="68"/>
      <c r="AT129" s="71"/>
      <c r="AU129" s="41">
        <f t="shared" si="44"/>
        <v>0</v>
      </c>
      <c r="AV129" s="70"/>
      <c r="AW129" s="68"/>
      <c r="AX129" s="71"/>
      <c r="AY129" s="41">
        <f t="shared" si="45"/>
        <v>0</v>
      </c>
      <c r="AZ129" s="70"/>
      <c r="BA129" s="68"/>
      <c r="BB129" s="71"/>
      <c r="BC129" s="41">
        <f t="shared" si="46"/>
        <v>0</v>
      </c>
      <c r="BD129" s="70"/>
      <c r="BE129" s="68"/>
      <c r="BF129" s="71"/>
      <c r="BG129" s="41">
        <f t="shared" si="47"/>
        <v>0</v>
      </c>
      <c r="BH129" s="70"/>
      <c r="BI129" s="68"/>
      <c r="BJ129" s="71"/>
      <c r="BK129" s="41">
        <f t="shared" si="48"/>
        <v>0</v>
      </c>
      <c r="BL129" s="70"/>
      <c r="BM129" s="68"/>
      <c r="BN129" s="71"/>
      <c r="BO129" s="41">
        <f t="shared" si="49"/>
        <v>0</v>
      </c>
      <c r="BP129" s="70"/>
      <c r="BQ129" s="68"/>
      <c r="BR129" s="71"/>
      <c r="BS129" s="41">
        <f t="shared" si="50"/>
        <v>0</v>
      </c>
    </row>
    <row r="130" spans="1:71" ht="15.75" customHeight="1" x14ac:dyDescent="0.25">
      <c r="A130" s="30"/>
      <c r="B130" s="31"/>
      <c r="C130" s="31"/>
      <c r="D130" s="37">
        <v>99</v>
      </c>
      <c r="E130" s="60"/>
      <c r="F130" s="31"/>
      <c r="G130" s="38" t="str">
        <f t="shared" si="31"/>
        <v/>
      </c>
      <c r="H130" s="39" t="str">
        <f t="array" ref="H130">IF(I130="","",IFERROR(INDEX(Lid!$F:$F,MATCH($E130,Lid!$A:$A,0)),""))</f>
        <v/>
      </c>
      <c r="I130" s="84" t="str">
        <f t="shared" si="32"/>
        <v/>
      </c>
      <c r="J130" s="38" t="str">
        <f t="shared" si="33"/>
        <v/>
      </c>
      <c r="K130" s="39" t="str">
        <f t="array" ref="K130">IF(I130="","",IFERROR($D$3 &amp; " kosten " &amp;INDEX(Lid!$B:$B,MATCH($E130,Lid!$A:$A,0)),""))</f>
        <v/>
      </c>
      <c r="L130" s="41" t="str">
        <f t="shared" si="34"/>
        <v/>
      </c>
      <c r="M130" s="41" t="str">
        <f t="shared" si="35"/>
        <v/>
      </c>
      <c r="N130" s="41" t="str">
        <f t="shared" si="36"/>
        <v/>
      </c>
      <c r="O130" s="31"/>
      <c r="P130" s="67"/>
      <c r="Q130" s="68"/>
      <c r="R130" s="69"/>
      <c r="S130" s="41">
        <f t="shared" si="37"/>
        <v>0</v>
      </c>
      <c r="T130" s="70"/>
      <c r="U130" s="68"/>
      <c r="V130" s="71"/>
      <c r="W130" s="41">
        <f t="shared" si="38"/>
        <v>0</v>
      </c>
      <c r="X130" s="70"/>
      <c r="Y130" s="68"/>
      <c r="Z130" s="71"/>
      <c r="AA130" s="41">
        <f t="shared" si="39"/>
        <v>0</v>
      </c>
      <c r="AB130" s="70"/>
      <c r="AC130" s="68"/>
      <c r="AD130" s="71"/>
      <c r="AE130" s="41">
        <f t="shared" si="40"/>
        <v>0</v>
      </c>
      <c r="AF130" s="70"/>
      <c r="AG130" s="68"/>
      <c r="AH130" s="71"/>
      <c r="AI130" s="41">
        <f t="shared" si="41"/>
        <v>0</v>
      </c>
      <c r="AJ130" s="70"/>
      <c r="AK130" s="68"/>
      <c r="AL130" s="71"/>
      <c r="AM130" s="41">
        <f t="shared" si="42"/>
        <v>0</v>
      </c>
      <c r="AN130" s="70"/>
      <c r="AO130" s="68"/>
      <c r="AP130" s="71"/>
      <c r="AQ130" s="41">
        <f t="shared" si="43"/>
        <v>0</v>
      </c>
      <c r="AR130" s="70"/>
      <c r="AS130" s="68"/>
      <c r="AT130" s="71"/>
      <c r="AU130" s="41">
        <f t="shared" si="44"/>
        <v>0</v>
      </c>
      <c r="AV130" s="70"/>
      <c r="AW130" s="68"/>
      <c r="AX130" s="71"/>
      <c r="AY130" s="41">
        <f t="shared" si="45"/>
        <v>0</v>
      </c>
      <c r="AZ130" s="70"/>
      <c r="BA130" s="68"/>
      <c r="BB130" s="71"/>
      <c r="BC130" s="41">
        <f t="shared" si="46"/>
        <v>0</v>
      </c>
      <c r="BD130" s="70"/>
      <c r="BE130" s="68"/>
      <c r="BF130" s="71"/>
      <c r="BG130" s="41">
        <f t="shared" si="47"/>
        <v>0</v>
      </c>
      <c r="BH130" s="70"/>
      <c r="BI130" s="68"/>
      <c r="BJ130" s="71"/>
      <c r="BK130" s="41">
        <f t="shared" si="48"/>
        <v>0</v>
      </c>
      <c r="BL130" s="70"/>
      <c r="BM130" s="68"/>
      <c r="BN130" s="71"/>
      <c r="BO130" s="41">
        <f t="shared" si="49"/>
        <v>0</v>
      </c>
      <c r="BP130" s="70"/>
      <c r="BQ130" s="68"/>
      <c r="BR130" s="71"/>
      <c r="BS130" s="41">
        <f t="shared" si="50"/>
        <v>0</v>
      </c>
    </row>
    <row r="131" spans="1:71" ht="15.75" customHeight="1" x14ac:dyDescent="0.25">
      <c r="A131" s="30"/>
      <c r="B131" s="31"/>
      <c r="C131" s="31"/>
      <c r="D131" s="37">
        <v>100</v>
      </c>
      <c r="E131" s="60"/>
      <c r="F131" s="31"/>
      <c r="G131" s="38" t="str">
        <f t="shared" si="31"/>
        <v/>
      </c>
      <c r="H131" s="39" t="str">
        <f t="array" ref="H131">IF(I131="","",IFERROR(INDEX(Lid!$F:$F,MATCH($E131,Lid!$A:$A,0)),""))</f>
        <v/>
      </c>
      <c r="I131" s="84" t="str">
        <f t="shared" si="32"/>
        <v/>
      </c>
      <c r="J131" s="38" t="str">
        <f t="shared" si="33"/>
        <v/>
      </c>
      <c r="K131" s="39" t="str">
        <f t="array" ref="K131">IF(I131="","",IFERROR($D$3 &amp; " kosten " &amp;INDEX(Lid!$B:$B,MATCH($E131,Lid!$A:$A,0)),""))</f>
        <v/>
      </c>
      <c r="L131" s="41" t="str">
        <f t="shared" si="34"/>
        <v/>
      </c>
      <c r="M131" s="41" t="str">
        <f t="shared" si="35"/>
        <v/>
      </c>
      <c r="N131" s="41" t="str">
        <f t="shared" si="36"/>
        <v/>
      </c>
      <c r="O131" s="31"/>
      <c r="P131" s="67"/>
      <c r="Q131" s="68"/>
      <c r="R131" s="69"/>
      <c r="S131" s="41">
        <f t="shared" si="37"/>
        <v>0</v>
      </c>
      <c r="T131" s="70"/>
      <c r="U131" s="68"/>
      <c r="V131" s="71"/>
      <c r="W131" s="41">
        <f t="shared" si="38"/>
        <v>0</v>
      </c>
      <c r="X131" s="70"/>
      <c r="Y131" s="68"/>
      <c r="Z131" s="71"/>
      <c r="AA131" s="41">
        <f t="shared" si="39"/>
        <v>0</v>
      </c>
      <c r="AB131" s="70"/>
      <c r="AC131" s="68"/>
      <c r="AD131" s="71"/>
      <c r="AE131" s="41">
        <f t="shared" si="40"/>
        <v>0</v>
      </c>
      <c r="AF131" s="70"/>
      <c r="AG131" s="68"/>
      <c r="AH131" s="71"/>
      <c r="AI131" s="41">
        <f t="shared" si="41"/>
        <v>0</v>
      </c>
      <c r="AJ131" s="70"/>
      <c r="AK131" s="68"/>
      <c r="AL131" s="71"/>
      <c r="AM131" s="41">
        <f t="shared" si="42"/>
        <v>0</v>
      </c>
      <c r="AN131" s="70"/>
      <c r="AO131" s="68"/>
      <c r="AP131" s="71"/>
      <c r="AQ131" s="41">
        <f t="shared" si="43"/>
        <v>0</v>
      </c>
      <c r="AR131" s="70"/>
      <c r="AS131" s="68"/>
      <c r="AT131" s="71"/>
      <c r="AU131" s="41">
        <f t="shared" si="44"/>
        <v>0</v>
      </c>
      <c r="AV131" s="70"/>
      <c r="AW131" s="68"/>
      <c r="AX131" s="71"/>
      <c r="AY131" s="41">
        <f t="shared" si="45"/>
        <v>0</v>
      </c>
      <c r="AZ131" s="70"/>
      <c r="BA131" s="68"/>
      <c r="BB131" s="71"/>
      <c r="BC131" s="41">
        <f t="shared" si="46"/>
        <v>0</v>
      </c>
      <c r="BD131" s="70"/>
      <c r="BE131" s="68"/>
      <c r="BF131" s="71"/>
      <c r="BG131" s="41">
        <f t="shared" si="47"/>
        <v>0</v>
      </c>
      <c r="BH131" s="70"/>
      <c r="BI131" s="68"/>
      <c r="BJ131" s="71"/>
      <c r="BK131" s="41">
        <f t="shared" si="48"/>
        <v>0</v>
      </c>
      <c r="BL131" s="70"/>
      <c r="BM131" s="68"/>
      <c r="BN131" s="71"/>
      <c r="BO131" s="41">
        <f t="shared" si="49"/>
        <v>0</v>
      </c>
      <c r="BP131" s="70"/>
      <c r="BQ131" s="68"/>
      <c r="BR131" s="71"/>
      <c r="BS131" s="41">
        <f t="shared" si="50"/>
        <v>0</v>
      </c>
    </row>
    <row r="132" spans="1:71" ht="15.75" customHeight="1" x14ac:dyDescent="0.25">
      <c r="A132" s="30"/>
      <c r="B132" s="31"/>
      <c r="C132" s="31"/>
      <c r="D132" s="37">
        <v>101</v>
      </c>
      <c r="E132" s="60"/>
      <c r="F132" s="31"/>
      <c r="G132" s="38" t="str">
        <f t="shared" si="31"/>
        <v/>
      </c>
      <c r="H132" s="39" t="str">
        <f t="array" ref="H132">IF(I132="","",IFERROR(INDEX(Lid!$F:$F,MATCH($E132,Lid!$A:$A,0)),""))</f>
        <v/>
      </c>
      <c r="I132" s="84" t="str">
        <f t="shared" si="32"/>
        <v/>
      </c>
      <c r="J132" s="38" t="str">
        <f t="shared" si="33"/>
        <v/>
      </c>
      <c r="K132" s="39" t="str">
        <f t="array" ref="K132">IF(I132="","",IFERROR($D$3 &amp; " kosten " &amp;INDEX(Lid!$B:$B,MATCH($E132,Lid!$A:$A,0)),""))</f>
        <v/>
      </c>
      <c r="L132" s="41" t="str">
        <f t="shared" si="34"/>
        <v/>
      </c>
      <c r="M132" s="41" t="str">
        <f t="shared" si="35"/>
        <v/>
      </c>
      <c r="N132" s="41" t="str">
        <f t="shared" si="36"/>
        <v/>
      </c>
      <c r="O132" s="31"/>
      <c r="P132" s="67"/>
      <c r="Q132" s="68"/>
      <c r="R132" s="69"/>
      <c r="S132" s="41">
        <f t="shared" si="37"/>
        <v>0</v>
      </c>
      <c r="T132" s="70"/>
      <c r="U132" s="68"/>
      <c r="V132" s="71"/>
      <c r="W132" s="41">
        <f t="shared" si="38"/>
        <v>0</v>
      </c>
      <c r="X132" s="70"/>
      <c r="Y132" s="68"/>
      <c r="Z132" s="71"/>
      <c r="AA132" s="41">
        <f t="shared" si="39"/>
        <v>0</v>
      </c>
      <c r="AB132" s="70"/>
      <c r="AC132" s="68"/>
      <c r="AD132" s="71"/>
      <c r="AE132" s="41">
        <f t="shared" si="40"/>
        <v>0</v>
      </c>
      <c r="AF132" s="70"/>
      <c r="AG132" s="68"/>
      <c r="AH132" s="71"/>
      <c r="AI132" s="41">
        <f t="shared" si="41"/>
        <v>0</v>
      </c>
      <c r="AJ132" s="70"/>
      <c r="AK132" s="68"/>
      <c r="AL132" s="71"/>
      <c r="AM132" s="41">
        <f t="shared" si="42"/>
        <v>0</v>
      </c>
      <c r="AN132" s="70"/>
      <c r="AO132" s="68"/>
      <c r="AP132" s="71"/>
      <c r="AQ132" s="41">
        <f t="shared" si="43"/>
        <v>0</v>
      </c>
      <c r="AR132" s="70"/>
      <c r="AS132" s="68"/>
      <c r="AT132" s="71"/>
      <c r="AU132" s="41">
        <f t="shared" si="44"/>
        <v>0</v>
      </c>
      <c r="AV132" s="70"/>
      <c r="AW132" s="68"/>
      <c r="AX132" s="71"/>
      <c r="AY132" s="41">
        <f t="shared" si="45"/>
        <v>0</v>
      </c>
      <c r="AZ132" s="70"/>
      <c r="BA132" s="68"/>
      <c r="BB132" s="71"/>
      <c r="BC132" s="41">
        <f t="shared" si="46"/>
        <v>0</v>
      </c>
      <c r="BD132" s="70"/>
      <c r="BE132" s="68"/>
      <c r="BF132" s="71"/>
      <c r="BG132" s="41">
        <f t="shared" si="47"/>
        <v>0</v>
      </c>
      <c r="BH132" s="70"/>
      <c r="BI132" s="68"/>
      <c r="BJ132" s="71"/>
      <c r="BK132" s="41">
        <f t="shared" si="48"/>
        <v>0</v>
      </c>
      <c r="BL132" s="70"/>
      <c r="BM132" s="68"/>
      <c r="BN132" s="71"/>
      <c r="BO132" s="41">
        <f t="shared" si="49"/>
        <v>0</v>
      </c>
      <c r="BP132" s="70"/>
      <c r="BQ132" s="68"/>
      <c r="BR132" s="71"/>
      <c r="BS132" s="41">
        <f t="shared" si="50"/>
        <v>0</v>
      </c>
    </row>
    <row r="133" spans="1:71" ht="15.75" customHeight="1" x14ac:dyDescent="0.25">
      <c r="A133" s="30"/>
      <c r="B133" s="31"/>
      <c r="C133" s="31"/>
      <c r="D133" s="37">
        <v>102</v>
      </c>
      <c r="E133" s="60"/>
      <c r="F133" s="31"/>
      <c r="G133" s="38" t="str">
        <f t="shared" si="31"/>
        <v/>
      </c>
      <c r="H133" s="39" t="str">
        <f t="array" ref="H133">IF(I133="","",IFERROR(INDEX(Lid!$F:$F,MATCH($E133,Lid!$A:$A,0)),""))</f>
        <v/>
      </c>
      <c r="I133" s="84" t="str">
        <f t="shared" si="32"/>
        <v/>
      </c>
      <c r="J133" s="38" t="str">
        <f t="shared" si="33"/>
        <v/>
      </c>
      <c r="K133" s="39" t="str">
        <f t="array" ref="K133">IF(I133="","",IFERROR($D$3 &amp; " kosten " &amp;INDEX(Lid!$B:$B,MATCH($E133,Lid!$A:$A,0)),""))</f>
        <v/>
      </c>
      <c r="L133" s="41" t="str">
        <f t="shared" si="34"/>
        <v/>
      </c>
      <c r="M133" s="41" t="str">
        <f t="shared" si="35"/>
        <v/>
      </c>
      <c r="N133" s="41" t="str">
        <f t="shared" si="36"/>
        <v/>
      </c>
      <c r="O133" s="31"/>
      <c r="P133" s="67"/>
      <c r="Q133" s="68"/>
      <c r="R133" s="69"/>
      <c r="S133" s="41">
        <f t="shared" si="37"/>
        <v>0</v>
      </c>
      <c r="T133" s="70"/>
      <c r="U133" s="68"/>
      <c r="V133" s="71"/>
      <c r="W133" s="41">
        <f t="shared" si="38"/>
        <v>0</v>
      </c>
      <c r="X133" s="70"/>
      <c r="Y133" s="68"/>
      <c r="Z133" s="71"/>
      <c r="AA133" s="41">
        <f t="shared" si="39"/>
        <v>0</v>
      </c>
      <c r="AB133" s="70"/>
      <c r="AC133" s="68"/>
      <c r="AD133" s="71"/>
      <c r="AE133" s="41">
        <f t="shared" si="40"/>
        <v>0</v>
      </c>
      <c r="AF133" s="70"/>
      <c r="AG133" s="68"/>
      <c r="AH133" s="71"/>
      <c r="AI133" s="41">
        <f t="shared" si="41"/>
        <v>0</v>
      </c>
      <c r="AJ133" s="70"/>
      <c r="AK133" s="68"/>
      <c r="AL133" s="71"/>
      <c r="AM133" s="41">
        <f t="shared" si="42"/>
        <v>0</v>
      </c>
      <c r="AN133" s="70"/>
      <c r="AO133" s="68"/>
      <c r="AP133" s="71"/>
      <c r="AQ133" s="41">
        <f t="shared" si="43"/>
        <v>0</v>
      </c>
      <c r="AR133" s="70"/>
      <c r="AS133" s="68"/>
      <c r="AT133" s="71"/>
      <c r="AU133" s="41">
        <f t="shared" si="44"/>
        <v>0</v>
      </c>
      <c r="AV133" s="70"/>
      <c r="AW133" s="68"/>
      <c r="AX133" s="71"/>
      <c r="AY133" s="41">
        <f t="shared" si="45"/>
        <v>0</v>
      </c>
      <c r="AZ133" s="70"/>
      <c r="BA133" s="68"/>
      <c r="BB133" s="71"/>
      <c r="BC133" s="41">
        <f t="shared" si="46"/>
        <v>0</v>
      </c>
      <c r="BD133" s="70"/>
      <c r="BE133" s="68"/>
      <c r="BF133" s="71"/>
      <c r="BG133" s="41">
        <f t="shared" si="47"/>
        <v>0</v>
      </c>
      <c r="BH133" s="70"/>
      <c r="BI133" s="68"/>
      <c r="BJ133" s="71"/>
      <c r="BK133" s="41">
        <f t="shared" si="48"/>
        <v>0</v>
      </c>
      <c r="BL133" s="70"/>
      <c r="BM133" s="68"/>
      <c r="BN133" s="71"/>
      <c r="BO133" s="41">
        <f t="shared" si="49"/>
        <v>0</v>
      </c>
      <c r="BP133" s="70"/>
      <c r="BQ133" s="68"/>
      <c r="BR133" s="71"/>
      <c r="BS133" s="41">
        <f t="shared" si="50"/>
        <v>0</v>
      </c>
    </row>
    <row r="134" spans="1:71" ht="15.75" customHeight="1" x14ac:dyDescent="0.25">
      <c r="A134" s="30"/>
      <c r="B134" s="31"/>
      <c r="C134" s="31"/>
      <c r="D134" s="37">
        <v>103</v>
      </c>
      <c r="E134" s="60"/>
      <c r="F134" s="31"/>
      <c r="G134" s="38" t="str">
        <f t="shared" si="31"/>
        <v/>
      </c>
      <c r="H134" s="39" t="str">
        <f t="array" ref="H134">IF(I134="","",IFERROR(INDEX(Lid!$F:$F,MATCH($E134,Lid!$A:$A,0)),""))</f>
        <v/>
      </c>
      <c r="I134" s="84" t="str">
        <f t="shared" si="32"/>
        <v/>
      </c>
      <c r="J134" s="38" t="str">
        <f t="shared" si="33"/>
        <v/>
      </c>
      <c r="K134" s="39" t="str">
        <f t="array" ref="K134">IF(I134="","",IFERROR($D$3 &amp; " kosten " &amp;INDEX(Lid!$B:$B,MATCH($E134,Lid!$A:$A,0)),""))</f>
        <v/>
      </c>
      <c r="L134" s="41" t="str">
        <f t="shared" si="34"/>
        <v/>
      </c>
      <c r="M134" s="41" t="str">
        <f t="shared" si="35"/>
        <v/>
      </c>
      <c r="N134" s="41" t="str">
        <f t="shared" si="36"/>
        <v/>
      </c>
      <c r="O134" s="31"/>
      <c r="P134" s="67"/>
      <c r="Q134" s="68"/>
      <c r="R134" s="69"/>
      <c r="S134" s="41">
        <f t="shared" si="37"/>
        <v>0</v>
      </c>
      <c r="T134" s="70"/>
      <c r="U134" s="68"/>
      <c r="V134" s="71"/>
      <c r="W134" s="41">
        <f t="shared" si="38"/>
        <v>0</v>
      </c>
      <c r="X134" s="70"/>
      <c r="Y134" s="68"/>
      <c r="Z134" s="71"/>
      <c r="AA134" s="41">
        <f t="shared" si="39"/>
        <v>0</v>
      </c>
      <c r="AB134" s="70"/>
      <c r="AC134" s="68"/>
      <c r="AD134" s="71"/>
      <c r="AE134" s="41">
        <f t="shared" si="40"/>
        <v>0</v>
      </c>
      <c r="AF134" s="70"/>
      <c r="AG134" s="68"/>
      <c r="AH134" s="71"/>
      <c r="AI134" s="41">
        <f t="shared" si="41"/>
        <v>0</v>
      </c>
      <c r="AJ134" s="70"/>
      <c r="AK134" s="68"/>
      <c r="AL134" s="71"/>
      <c r="AM134" s="41">
        <f t="shared" si="42"/>
        <v>0</v>
      </c>
      <c r="AN134" s="70"/>
      <c r="AO134" s="68"/>
      <c r="AP134" s="71"/>
      <c r="AQ134" s="41">
        <f t="shared" si="43"/>
        <v>0</v>
      </c>
      <c r="AR134" s="70"/>
      <c r="AS134" s="68"/>
      <c r="AT134" s="71"/>
      <c r="AU134" s="41">
        <f t="shared" si="44"/>
        <v>0</v>
      </c>
      <c r="AV134" s="70"/>
      <c r="AW134" s="68"/>
      <c r="AX134" s="71"/>
      <c r="AY134" s="41">
        <f t="shared" si="45"/>
        <v>0</v>
      </c>
      <c r="AZ134" s="70"/>
      <c r="BA134" s="68"/>
      <c r="BB134" s="71"/>
      <c r="BC134" s="41">
        <f t="shared" si="46"/>
        <v>0</v>
      </c>
      <c r="BD134" s="70"/>
      <c r="BE134" s="68"/>
      <c r="BF134" s="71"/>
      <c r="BG134" s="41">
        <f t="shared" si="47"/>
        <v>0</v>
      </c>
      <c r="BH134" s="70"/>
      <c r="BI134" s="68"/>
      <c r="BJ134" s="71"/>
      <c r="BK134" s="41">
        <f t="shared" si="48"/>
        <v>0</v>
      </c>
      <c r="BL134" s="70"/>
      <c r="BM134" s="68"/>
      <c r="BN134" s="71"/>
      <c r="BO134" s="41">
        <f t="shared" si="49"/>
        <v>0</v>
      </c>
      <c r="BP134" s="70"/>
      <c r="BQ134" s="68"/>
      <c r="BR134" s="71"/>
      <c r="BS134" s="41">
        <f t="shared" si="50"/>
        <v>0</v>
      </c>
    </row>
    <row r="135" spans="1:71" ht="15.75" customHeight="1" x14ac:dyDescent="0.25">
      <c r="A135" s="30"/>
      <c r="B135" s="31"/>
      <c r="C135" s="31"/>
      <c r="D135" s="37">
        <v>104</v>
      </c>
      <c r="E135" s="60"/>
      <c r="F135" s="31"/>
      <c r="G135" s="38" t="str">
        <f t="shared" si="31"/>
        <v/>
      </c>
      <c r="H135" s="39" t="str">
        <f t="array" ref="H135">IF(I135="","",IFERROR(INDEX(Lid!$F:$F,MATCH($E135,Lid!$A:$A,0)),""))</f>
        <v/>
      </c>
      <c r="I135" s="84" t="str">
        <f t="shared" si="32"/>
        <v/>
      </c>
      <c r="J135" s="38" t="str">
        <f t="shared" si="33"/>
        <v/>
      </c>
      <c r="K135" s="39" t="str">
        <f t="array" ref="K135">IF(I135="","",IFERROR($D$3 &amp; " kosten " &amp;INDEX(Lid!$B:$B,MATCH($E135,Lid!$A:$A,0)),""))</f>
        <v/>
      </c>
      <c r="L135" s="41" t="str">
        <f t="shared" si="34"/>
        <v/>
      </c>
      <c r="M135" s="41" t="str">
        <f t="shared" si="35"/>
        <v/>
      </c>
      <c r="N135" s="41" t="str">
        <f t="shared" si="36"/>
        <v/>
      </c>
      <c r="O135" s="31"/>
      <c r="P135" s="67"/>
      <c r="Q135" s="68"/>
      <c r="R135" s="69"/>
      <c r="S135" s="41">
        <f t="shared" si="37"/>
        <v>0</v>
      </c>
      <c r="T135" s="70"/>
      <c r="U135" s="68"/>
      <c r="V135" s="71"/>
      <c r="W135" s="41">
        <f t="shared" si="38"/>
        <v>0</v>
      </c>
      <c r="X135" s="70"/>
      <c r="Y135" s="68"/>
      <c r="Z135" s="71"/>
      <c r="AA135" s="41">
        <f t="shared" si="39"/>
        <v>0</v>
      </c>
      <c r="AB135" s="70"/>
      <c r="AC135" s="68"/>
      <c r="AD135" s="71"/>
      <c r="AE135" s="41">
        <f t="shared" si="40"/>
        <v>0</v>
      </c>
      <c r="AF135" s="70"/>
      <c r="AG135" s="68"/>
      <c r="AH135" s="71"/>
      <c r="AI135" s="41">
        <f t="shared" si="41"/>
        <v>0</v>
      </c>
      <c r="AJ135" s="70"/>
      <c r="AK135" s="68"/>
      <c r="AL135" s="71"/>
      <c r="AM135" s="41">
        <f t="shared" si="42"/>
        <v>0</v>
      </c>
      <c r="AN135" s="70"/>
      <c r="AO135" s="68"/>
      <c r="AP135" s="71"/>
      <c r="AQ135" s="41">
        <f t="shared" si="43"/>
        <v>0</v>
      </c>
      <c r="AR135" s="70"/>
      <c r="AS135" s="68"/>
      <c r="AT135" s="71"/>
      <c r="AU135" s="41">
        <f t="shared" si="44"/>
        <v>0</v>
      </c>
      <c r="AV135" s="70"/>
      <c r="AW135" s="68"/>
      <c r="AX135" s="71"/>
      <c r="AY135" s="41">
        <f t="shared" si="45"/>
        <v>0</v>
      </c>
      <c r="AZ135" s="70"/>
      <c r="BA135" s="68"/>
      <c r="BB135" s="71"/>
      <c r="BC135" s="41">
        <f t="shared" si="46"/>
        <v>0</v>
      </c>
      <c r="BD135" s="70"/>
      <c r="BE135" s="68"/>
      <c r="BF135" s="71"/>
      <c r="BG135" s="41">
        <f t="shared" si="47"/>
        <v>0</v>
      </c>
      <c r="BH135" s="70"/>
      <c r="BI135" s="68"/>
      <c r="BJ135" s="71"/>
      <c r="BK135" s="41">
        <f t="shared" si="48"/>
        <v>0</v>
      </c>
      <c r="BL135" s="70"/>
      <c r="BM135" s="68"/>
      <c r="BN135" s="71"/>
      <c r="BO135" s="41">
        <f t="shared" si="49"/>
        <v>0</v>
      </c>
      <c r="BP135" s="70"/>
      <c r="BQ135" s="68"/>
      <c r="BR135" s="71"/>
      <c r="BS135" s="41">
        <f t="shared" si="50"/>
        <v>0</v>
      </c>
    </row>
    <row r="136" spans="1:71" ht="15.75" customHeight="1" x14ac:dyDescent="0.25">
      <c r="A136" s="30"/>
      <c r="B136" s="31"/>
      <c r="C136" s="31"/>
      <c r="D136" s="37">
        <v>105</v>
      </c>
      <c r="E136" s="60"/>
      <c r="F136" s="31"/>
      <c r="G136" s="38" t="str">
        <f t="shared" si="31"/>
        <v/>
      </c>
      <c r="H136" s="39" t="str">
        <f t="array" ref="H136">IF(I136="","",IFERROR(INDEX(Lid!$F:$F,MATCH($E136,Lid!$A:$A,0)),""))</f>
        <v/>
      </c>
      <c r="I136" s="84" t="str">
        <f t="shared" si="32"/>
        <v/>
      </c>
      <c r="J136" s="38" t="str">
        <f t="shared" si="33"/>
        <v/>
      </c>
      <c r="K136" s="39" t="str">
        <f t="array" ref="K136">IF(I136="","",IFERROR($D$3 &amp; " kosten " &amp;INDEX(Lid!$B:$B,MATCH($E136,Lid!$A:$A,0)),""))</f>
        <v/>
      </c>
      <c r="L136" s="41" t="str">
        <f t="shared" si="34"/>
        <v/>
      </c>
      <c r="M136" s="41" t="str">
        <f t="shared" si="35"/>
        <v/>
      </c>
      <c r="N136" s="41" t="str">
        <f t="shared" si="36"/>
        <v/>
      </c>
      <c r="O136" s="31"/>
      <c r="P136" s="67"/>
      <c r="Q136" s="68"/>
      <c r="R136" s="69"/>
      <c r="S136" s="41">
        <f t="shared" si="37"/>
        <v>0</v>
      </c>
      <c r="T136" s="70"/>
      <c r="U136" s="68"/>
      <c r="V136" s="71"/>
      <c r="W136" s="41">
        <f t="shared" si="38"/>
        <v>0</v>
      </c>
      <c r="X136" s="70"/>
      <c r="Y136" s="68"/>
      <c r="Z136" s="71"/>
      <c r="AA136" s="41">
        <f t="shared" si="39"/>
        <v>0</v>
      </c>
      <c r="AB136" s="70"/>
      <c r="AC136" s="68"/>
      <c r="AD136" s="71"/>
      <c r="AE136" s="41">
        <f t="shared" si="40"/>
        <v>0</v>
      </c>
      <c r="AF136" s="70"/>
      <c r="AG136" s="68"/>
      <c r="AH136" s="71"/>
      <c r="AI136" s="41">
        <f t="shared" si="41"/>
        <v>0</v>
      </c>
      <c r="AJ136" s="70"/>
      <c r="AK136" s="68"/>
      <c r="AL136" s="71"/>
      <c r="AM136" s="41">
        <f t="shared" si="42"/>
        <v>0</v>
      </c>
      <c r="AN136" s="70"/>
      <c r="AO136" s="68"/>
      <c r="AP136" s="71"/>
      <c r="AQ136" s="41">
        <f t="shared" si="43"/>
        <v>0</v>
      </c>
      <c r="AR136" s="70"/>
      <c r="AS136" s="68"/>
      <c r="AT136" s="71"/>
      <c r="AU136" s="41">
        <f t="shared" si="44"/>
        <v>0</v>
      </c>
      <c r="AV136" s="70"/>
      <c r="AW136" s="68"/>
      <c r="AX136" s="71"/>
      <c r="AY136" s="41">
        <f t="shared" si="45"/>
        <v>0</v>
      </c>
      <c r="AZ136" s="70"/>
      <c r="BA136" s="68"/>
      <c r="BB136" s="71"/>
      <c r="BC136" s="41">
        <f t="shared" si="46"/>
        <v>0</v>
      </c>
      <c r="BD136" s="70"/>
      <c r="BE136" s="68"/>
      <c r="BF136" s="71"/>
      <c r="BG136" s="41">
        <f t="shared" si="47"/>
        <v>0</v>
      </c>
      <c r="BH136" s="70"/>
      <c r="BI136" s="68"/>
      <c r="BJ136" s="71"/>
      <c r="BK136" s="41">
        <f t="shared" si="48"/>
        <v>0</v>
      </c>
      <c r="BL136" s="70"/>
      <c r="BM136" s="68"/>
      <c r="BN136" s="71"/>
      <c r="BO136" s="41">
        <f t="shared" si="49"/>
        <v>0</v>
      </c>
      <c r="BP136" s="70"/>
      <c r="BQ136" s="68"/>
      <c r="BR136" s="71"/>
      <c r="BS136" s="41">
        <f t="shared" si="50"/>
        <v>0</v>
      </c>
    </row>
    <row r="137" spans="1:71" ht="15.75" customHeight="1" x14ac:dyDescent="0.25">
      <c r="A137" s="30"/>
      <c r="B137" s="31"/>
      <c r="C137" s="31"/>
      <c r="D137" s="37">
        <v>106</v>
      </c>
      <c r="E137" s="60"/>
      <c r="F137" s="31"/>
      <c r="G137" s="38" t="str">
        <f t="shared" si="31"/>
        <v/>
      </c>
      <c r="H137" s="39" t="str">
        <f t="array" ref="H137">IF(I137="","",IFERROR(INDEX(Lid!$F:$F,MATCH($E137,Lid!$A:$A,0)),""))</f>
        <v/>
      </c>
      <c r="I137" s="84" t="str">
        <f t="shared" si="32"/>
        <v/>
      </c>
      <c r="J137" s="38" t="str">
        <f t="shared" si="33"/>
        <v/>
      </c>
      <c r="K137" s="39" t="str">
        <f t="array" ref="K137">IF(I137="","",IFERROR($D$3 &amp; " kosten " &amp;INDEX(Lid!$B:$B,MATCH($E137,Lid!$A:$A,0)),""))</f>
        <v/>
      </c>
      <c r="L137" s="41" t="str">
        <f t="shared" si="34"/>
        <v/>
      </c>
      <c r="M137" s="41" t="str">
        <f t="shared" si="35"/>
        <v/>
      </c>
      <c r="N137" s="41" t="str">
        <f t="shared" si="36"/>
        <v/>
      </c>
      <c r="O137" s="31"/>
      <c r="P137" s="67"/>
      <c r="Q137" s="68"/>
      <c r="R137" s="69"/>
      <c r="S137" s="41">
        <f t="shared" si="37"/>
        <v>0</v>
      </c>
      <c r="T137" s="70"/>
      <c r="U137" s="68"/>
      <c r="V137" s="71"/>
      <c r="W137" s="41">
        <f t="shared" si="38"/>
        <v>0</v>
      </c>
      <c r="X137" s="70"/>
      <c r="Y137" s="68"/>
      <c r="Z137" s="71"/>
      <c r="AA137" s="41">
        <f t="shared" si="39"/>
        <v>0</v>
      </c>
      <c r="AB137" s="70"/>
      <c r="AC137" s="68"/>
      <c r="AD137" s="71"/>
      <c r="AE137" s="41">
        <f t="shared" si="40"/>
        <v>0</v>
      </c>
      <c r="AF137" s="70"/>
      <c r="AG137" s="68"/>
      <c r="AH137" s="71"/>
      <c r="AI137" s="41">
        <f t="shared" si="41"/>
        <v>0</v>
      </c>
      <c r="AJ137" s="70"/>
      <c r="AK137" s="68"/>
      <c r="AL137" s="71"/>
      <c r="AM137" s="41">
        <f t="shared" si="42"/>
        <v>0</v>
      </c>
      <c r="AN137" s="70"/>
      <c r="AO137" s="68"/>
      <c r="AP137" s="71"/>
      <c r="AQ137" s="41">
        <f t="shared" si="43"/>
        <v>0</v>
      </c>
      <c r="AR137" s="70"/>
      <c r="AS137" s="68"/>
      <c r="AT137" s="71"/>
      <c r="AU137" s="41">
        <f t="shared" si="44"/>
        <v>0</v>
      </c>
      <c r="AV137" s="70"/>
      <c r="AW137" s="68"/>
      <c r="AX137" s="71"/>
      <c r="AY137" s="41">
        <f t="shared" si="45"/>
        <v>0</v>
      </c>
      <c r="AZ137" s="70"/>
      <c r="BA137" s="68"/>
      <c r="BB137" s="71"/>
      <c r="BC137" s="41">
        <f t="shared" si="46"/>
        <v>0</v>
      </c>
      <c r="BD137" s="70"/>
      <c r="BE137" s="68"/>
      <c r="BF137" s="71"/>
      <c r="BG137" s="41">
        <f t="shared" si="47"/>
        <v>0</v>
      </c>
      <c r="BH137" s="70"/>
      <c r="BI137" s="68"/>
      <c r="BJ137" s="71"/>
      <c r="BK137" s="41">
        <f t="shared" si="48"/>
        <v>0</v>
      </c>
      <c r="BL137" s="70"/>
      <c r="BM137" s="68"/>
      <c r="BN137" s="71"/>
      <c r="BO137" s="41">
        <f t="shared" si="49"/>
        <v>0</v>
      </c>
      <c r="BP137" s="70"/>
      <c r="BQ137" s="68"/>
      <c r="BR137" s="71"/>
      <c r="BS137" s="41">
        <f t="shared" si="50"/>
        <v>0</v>
      </c>
    </row>
    <row r="138" spans="1:71" ht="15.75" customHeight="1" x14ac:dyDescent="0.25">
      <c r="A138" s="30"/>
      <c r="B138" s="31"/>
      <c r="C138" s="31"/>
      <c r="D138" s="37">
        <v>107</v>
      </c>
      <c r="E138" s="60"/>
      <c r="F138" s="31"/>
      <c r="G138" s="38" t="str">
        <f t="shared" si="31"/>
        <v/>
      </c>
      <c r="H138" s="39" t="str">
        <f t="array" ref="H138">IF(I138="","",IFERROR(INDEX(Lid!$F:$F,MATCH($E138,Lid!$A:$A,0)),""))</f>
        <v/>
      </c>
      <c r="I138" s="84" t="str">
        <f t="shared" si="32"/>
        <v/>
      </c>
      <c r="J138" s="38" t="str">
        <f t="shared" si="33"/>
        <v/>
      </c>
      <c r="K138" s="39" t="str">
        <f t="array" ref="K138">IF(I138="","",IFERROR($D$3 &amp; " kosten " &amp;INDEX(Lid!$B:$B,MATCH($E138,Lid!$A:$A,0)),""))</f>
        <v/>
      </c>
      <c r="L138" s="41" t="str">
        <f t="shared" si="34"/>
        <v/>
      </c>
      <c r="M138" s="41" t="str">
        <f t="shared" si="35"/>
        <v/>
      </c>
      <c r="N138" s="41" t="str">
        <f t="shared" si="36"/>
        <v/>
      </c>
      <c r="O138" s="31"/>
      <c r="P138" s="67"/>
      <c r="Q138" s="68"/>
      <c r="R138" s="69"/>
      <c r="S138" s="41">
        <f t="shared" si="37"/>
        <v>0</v>
      </c>
      <c r="T138" s="70"/>
      <c r="U138" s="68"/>
      <c r="V138" s="71"/>
      <c r="W138" s="41">
        <f t="shared" si="38"/>
        <v>0</v>
      </c>
      <c r="X138" s="70"/>
      <c r="Y138" s="68"/>
      <c r="Z138" s="71"/>
      <c r="AA138" s="41">
        <f t="shared" si="39"/>
        <v>0</v>
      </c>
      <c r="AB138" s="70"/>
      <c r="AC138" s="68"/>
      <c r="AD138" s="71"/>
      <c r="AE138" s="41">
        <f t="shared" si="40"/>
        <v>0</v>
      </c>
      <c r="AF138" s="70"/>
      <c r="AG138" s="68"/>
      <c r="AH138" s="71"/>
      <c r="AI138" s="41">
        <f t="shared" si="41"/>
        <v>0</v>
      </c>
      <c r="AJ138" s="70"/>
      <c r="AK138" s="68"/>
      <c r="AL138" s="71"/>
      <c r="AM138" s="41">
        <f t="shared" si="42"/>
        <v>0</v>
      </c>
      <c r="AN138" s="70"/>
      <c r="AO138" s="68"/>
      <c r="AP138" s="71"/>
      <c r="AQ138" s="41">
        <f t="shared" si="43"/>
        <v>0</v>
      </c>
      <c r="AR138" s="70"/>
      <c r="AS138" s="68"/>
      <c r="AT138" s="71"/>
      <c r="AU138" s="41">
        <f t="shared" si="44"/>
        <v>0</v>
      </c>
      <c r="AV138" s="70"/>
      <c r="AW138" s="68"/>
      <c r="AX138" s="71"/>
      <c r="AY138" s="41">
        <f t="shared" si="45"/>
        <v>0</v>
      </c>
      <c r="AZ138" s="70"/>
      <c r="BA138" s="68"/>
      <c r="BB138" s="71"/>
      <c r="BC138" s="41">
        <f t="shared" si="46"/>
        <v>0</v>
      </c>
      <c r="BD138" s="70"/>
      <c r="BE138" s="68"/>
      <c r="BF138" s="71"/>
      <c r="BG138" s="41">
        <f t="shared" si="47"/>
        <v>0</v>
      </c>
      <c r="BH138" s="70"/>
      <c r="BI138" s="68"/>
      <c r="BJ138" s="71"/>
      <c r="BK138" s="41">
        <f t="shared" si="48"/>
        <v>0</v>
      </c>
      <c r="BL138" s="70"/>
      <c r="BM138" s="68"/>
      <c r="BN138" s="71"/>
      <c r="BO138" s="41">
        <f t="shared" si="49"/>
        <v>0</v>
      </c>
      <c r="BP138" s="70"/>
      <c r="BQ138" s="68"/>
      <c r="BR138" s="71"/>
      <c r="BS138" s="41">
        <f t="shared" si="50"/>
        <v>0</v>
      </c>
    </row>
    <row r="139" spans="1:71" ht="15.75" customHeight="1" x14ac:dyDescent="0.25">
      <c r="A139" s="30"/>
      <c r="B139" s="31"/>
      <c r="C139" s="31"/>
      <c r="D139" s="37">
        <v>108</v>
      </c>
      <c r="E139" s="60"/>
      <c r="F139" s="31"/>
      <c r="G139" s="38" t="str">
        <f t="shared" si="31"/>
        <v/>
      </c>
      <c r="H139" s="39" t="str">
        <f t="array" ref="H139">IF(I139="","",IFERROR(INDEX(Lid!$F:$F,MATCH($E139,Lid!$A:$A,0)),""))</f>
        <v/>
      </c>
      <c r="I139" s="84" t="str">
        <f t="shared" si="32"/>
        <v/>
      </c>
      <c r="J139" s="38" t="str">
        <f t="shared" si="33"/>
        <v/>
      </c>
      <c r="K139" s="39" t="str">
        <f t="array" ref="K139">IF(I139="","",IFERROR($D$3 &amp; " kosten " &amp;INDEX(Lid!$B:$B,MATCH($E139,Lid!$A:$A,0)),""))</f>
        <v/>
      </c>
      <c r="L139" s="41" t="str">
        <f t="shared" si="34"/>
        <v/>
      </c>
      <c r="M139" s="41" t="str">
        <f t="shared" si="35"/>
        <v/>
      </c>
      <c r="N139" s="41" t="str">
        <f t="shared" si="36"/>
        <v/>
      </c>
      <c r="O139" s="31"/>
      <c r="P139" s="67"/>
      <c r="Q139" s="68"/>
      <c r="R139" s="69"/>
      <c r="S139" s="41">
        <f t="shared" si="37"/>
        <v>0</v>
      </c>
      <c r="T139" s="70"/>
      <c r="U139" s="68"/>
      <c r="V139" s="71"/>
      <c r="W139" s="41">
        <f t="shared" si="38"/>
        <v>0</v>
      </c>
      <c r="X139" s="70"/>
      <c r="Y139" s="68"/>
      <c r="Z139" s="71"/>
      <c r="AA139" s="41">
        <f t="shared" si="39"/>
        <v>0</v>
      </c>
      <c r="AB139" s="70"/>
      <c r="AC139" s="68"/>
      <c r="AD139" s="71"/>
      <c r="AE139" s="41">
        <f t="shared" si="40"/>
        <v>0</v>
      </c>
      <c r="AF139" s="70"/>
      <c r="AG139" s="68"/>
      <c r="AH139" s="71"/>
      <c r="AI139" s="41">
        <f t="shared" si="41"/>
        <v>0</v>
      </c>
      <c r="AJ139" s="70"/>
      <c r="AK139" s="68"/>
      <c r="AL139" s="71"/>
      <c r="AM139" s="41">
        <f t="shared" si="42"/>
        <v>0</v>
      </c>
      <c r="AN139" s="70"/>
      <c r="AO139" s="68"/>
      <c r="AP139" s="71"/>
      <c r="AQ139" s="41">
        <f t="shared" si="43"/>
        <v>0</v>
      </c>
      <c r="AR139" s="70"/>
      <c r="AS139" s="68"/>
      <c r="AT139" s="71"/>
      <c r="AU139" s="41">
        <f t="shared" si="44"/>
        <v>0</v>
      </c>
      <c r="AV139" s="70"/>
      <c r="AW139" s="68"/>
      <c r="AX139" s="71"/>
      <c r="AY139" s="41">
        <f t="shared" si="45"/>
        <v>0</v>
      </c>
      <c r="AZ139" s="70"/>
      <c r="BA139" s="68"/>
      <c r="BB139" s="71"/>
      <c r="BC139" s="41">
        <f t="shared" si="46"/>
        <v>0</v>
      </c>
      <c r="BD139" s="70"/>
      <c r="BE139" s="68"/>
      <c r="BF139" s="71"/>
      <c r="BG139" s="41">
        <f t="shared" si="47"/>
        <v>0</v>
      </c>
      <c r="BH139" s="70"/>
      <c r="BI139" s="68"/>
      <c r="BJ139" s="71"/>
      <c r="BK139" s="41">
        <f t="shared" si="48"/>
        <v>0</v>
      </c>
      <c r="BL139" s="70"/>
      <c r="BM139" s="68"/>
      <c r="BN139" s="71"/>
      <c r="BO139" s="41">
        <f t="shared" si="49"/>
        <v>0</v>
      </c>
      <c r="BP139" s="70"/>
      <c r="BQ139" s="68"/>
      <c r="BR139" s="71"/>
      <c r="BS139" s="41">
        <f t="shared" si="50"/>
        <v>0</v>
      </c>
    </row>
    <row r="140" spans="1:71" ht="15.75" customHeight="1" x14ac:dyDescent="0.25">
      <c r="A140" s="30"/>
      <c r="B140" s="31"/>
      <c r="C140" s="31"/>
      <c r="D140" s="37">
        <v>109</v>
      </c>
      <c r="E140" s="60"/>
      <c r="F140" s="31"/>
      <c r="G140" s="38" t="str">
        <f t="shared" si="31"/>
        <v/>
      </c>
      <c r="H140" s="39" t="str">
        <f t="array" ref="H140">IF(I140="","",IFERROR(INDEX(Lid!$F:$F,MATCH($E140,Lid!$A:$A,0)),""))</f>
        <v/>
      </c>
      <c r="I140" s="84" t="str">
        <f t="shared" si="32"/>
        <v/>
      </c>
      <c r="J140" s="38" t="str">
        <f t="shared" si="33"/>
        <v/>
      </c>
      <c r="K140" s="39" t="str">
        <f t="array" ref="K140">IF(I140="","",IFERROR($D$3 &amp; " kosten " &amp;INDEX(Lid!$B:$B,MATCH($E140,Lid!$A:$A,0)),""))</f>
        <v/>
      </c>
      <c r="L140" s="41" t="str">
        <f t="shared" si="34"/>
        <v/>
      </c>
      <c r="M140" s="41" t="str">
        <f t="shared" si="35"/>
        <v/>
      </c>
      <c r="N140" s="41" t="str">
        <f t="shared" si="36"/>
        <v/>
      </c>
      <c r="O140" s="31"/>
      <c r="P140" s="67"/>
      <c r="Q140" s="68"/>
      <c r="R140" s="69"/>
      <c r="S140" s="41">
        <f t="shared" si="37"/>
        <v>0</v>
      </c>
      <c r="T140" s="70"/>
      <c r="U140" s="68"/>
      <c r="V140" s="71"/>
      <c r="W140" s="41">
        <f t="shared" si="38"/>
        <v>0</v>
      </c>
      <c r="X140" s="70"/>
      <c r="Y140" s="68"/>
      <c r="Z140" s="71"/>
      <c r="AA140" s="41">
        <f t="shared" si="39"/>
        <v>0</v>
      </c>
      <c r="AB140" s="70"/>
      <c r="AC140" s="68"/>
      <c r="AD140" s="71"/>
      <c r="AE140" s="41">
        <f t="shared" si="40"/>
        <v>0</v>
      </c>
      <c r="AF140" s="70"/>
      <c r="AG140" s="68"/>
      <c r="AH140" s="71"/>
      <c r="AI140" s="41">
        <f t="shared" si="41"/>
        <v>0</v>
      </c>
      <c r="AJ140" s="70"/>
      <c r="AK140" s="68"/>
      <c r="AL140" s="71"/>
      <c r="AM140" s="41">
        <f t="shared" si="42"/>
        <v>0</v>
      </c>
      <c r="AN140" s="70"/>
      <c r="AO140" s="68"/>
      <c r="AP140" s="71"/>
      <c r="AQ140" s="41">
        <f t="shared" si="43"/>
        <v>0</v>
      </c>
      <c r="AR140" s="70"/>
      <c r="AS140" s="68"/>
      <c r="AT140" s="71"/>
      <c r="AU140" s="41">
        <f t="shared" si="44"/>
        <v>0</v>
      </c>
      <c r="AV140" s="70"/>
      <c r="AW140" s="68"/>
      <c r="AX140" s="71"/>
      <c r="AY140" s="41">
        <f t="shared" si="45"/>
        <v>0</v>
      </c>
      <c r="AZ140" s="70"/>
      <c r="BA140" s="68"/>
      <c r="BB140" s="71"/>
      <c r="BC140" s="41">
        <f t="shared" si="46"/>
        <v>0</v>
      </c>
      <c r="BD140" s="70"/>
      <c r="BE140" s="68"/>
      <c r="BF140" s="71"/>
      <c r="BG140" s="41">
        <f t="shared" si="47"/>
        <v>0</v>
      </c>
      <c r="BH140" s="70"/>
      <c r="BI140" s="68"/>
      <c r="BJ140" s="71"/>
      <c r="BK140" s="41">
        <f t="shared" si="48"/>
        <v>0</v>
      </c>
      <c r="BL140" s="70"/>
      <c r="BM140" s="68"/>
      <c r="BN140" s="71"/>
      <c r="BO140" s="41">
        <f t="shared" si="49"/>
        <v>0</v>
      </c>
      <c r="BP140" s="70"/>
      <c r="BQ140" s="68"/>
      <c r="BR140" s="71"/>
      <c r="BS140" s="41">
        <f t="shared" si="50"/>
        <v>0</v>
      </c>
    </row>
    <row r="141" spans="1:71" ht="15.75" customHeight="1" x14ac:dyDescent="0.25">
      <c r="A141" s="30"/>
      <c r="B141" s="31"/>
      <c r="C141" s="31"/>
      <c r="D141" s="37">
        <v>110</v>
      </c>
      <c r="E141" s="60"/>
      <c r="F141" s="31"/>
      <c r="G141" s="38" t="str">
        <f t="shared" si="31"/>
        <v/>
      </c>
      <c r="H141" s="39" t="str">
        <f t="array" ref="H141">IF(I141="","",IFERROR(INDEX(Lid!$F:$F,MATCH($E141,Lid!$A:$A,0)),""))</f>
        <v/>
      </c>
      <c r="I141" s="84" t="str">
        <f t="shared" si="32"/>
        <v/>
      </c>
      <c r="J141" s="38" t="str">
        <f t="shared" si="33"/>
        <v/>
      </c>
      <c r="K141" s="39" t="str">
        <f t="array" ref="K141">IF(I141="","",IFERROR($D$3 &amp; " kosten " &amp;INDEX(Lid!$B:$B,MATCH($E141,Lid!$A:$A,0)),""))</f>
        <v/>
      </c>
      <c r="L141" s="41" t="str">
        <f t="shared" si="34"/>
        <v/>
      </c>
      <c r="M141" s="41" t="str">
        <f t="shared" si="35"/>
        <v/>
      </c>
      <c r="N141" s="41" t="str">
        <f t="shared" si="36"/>
        <v/>
      </c>
      <c r="O141" s="31"/>
      <c r="P141" s="67"/>
      <c r="Q141" s="68"/>
      <c r="R141" s="69"/>
      <c r="S141" s="41">
        <f t="shared" si="37"/>
        <v>0</v>
      </c>
      <c r="T141" s="70"/>
      <c r="U141" s="68"/>
      <c r="V141" s="71"/>
      <c r="W141" s="41">
        <f t="shared" si="38"/>
        <v>0</v>
      </c>
      <c r="X141" s="70"/>
      <c r="Y141" s="68"/>
      <c r="Z141" s="71"/>
      <c r="AA141" s="41">
        <f t="shared" si="39"/>
        <v>0</v>
      </c>
      <c r="AB141" s="70"/>
      <c r="AC141" s="68"/>
      <c r="AD141" s="71"/>
      <c r="AE141" s="41">
        <f t="shared" si="40"/>
        <v>0</v>
      </c>
      <c r="AF141" s="70"/>
      <c r="AG141" s="68"/>
      <c r="AH141" s="71"/>
      <c r="AI141" s="41">
        <f t="shared" si="41"/>
        <v>0</v>
      </c>
      <c r="AJ141" s="70"/>
      <c r="AK141" s="68"/>
      <c r="AL141" s="71"/>
      <c r="AM141" s="41">
        <f t="shared" si="42"/>
        <v>0</v>
      </c>
      <c r="AN141" s="70"/>
      <c r="AO141" s="68"/>
      <c r="AP141" s="71"/>
      <c r="AQ141" s="41">
        <f t="shared" si="43"/>
        <v>0</v>
      </c>
      <c r="AR141" s="70"/>
      <c r="AS141" s="68"/>
      <c r="AT141" s="71"/>
      <c r="AU141" s="41">
        <f t="shared" si="44"/>
        <v>0</v>
      </c>
      <c r="AV141" s="70"/>
      <c r="AW141" s="68"/>
      <c r="AX141" s="71"/>
      <c r="AY141" s="41">
        <f t="shared" si="45"/>
        <v>0</v>
      </c>
      <c r="AZ141" s="70"/>
      <c r="BA141" s="68"/>
      <c r="BB141" s="71"/>
      <c r="BC141" s="41">
        <f t="shared" si="46"/>
        <v>0</v>
      </c>
      <c r="BD141" s="70"/>
      <c r="BE141" s="68"/>
      <c r="BF141" s="71"/>
      <c r="BG141" s="41">
        <f t="shared" si="47"/>
        <v>0</v>
      </c>
      <c r="BH141" s="70"/>
      <c r="BI141" s="68"/>
      <c r="BJ141" s="71"/>
      <c r="BK141" s="41">
        <f t="shared" si="48"/>
        <v>0</v>
      </c>
      <c r="BL141" s="70"/>
      <c r="BM141" s="68"/>
      <c r="BN141" s="71"/>
      <c r="BO141" s="41">
        <f t="shared" si="49"/>
        <v>0</v>
      </c>
      <c r="BP141" s="70"/>
      <c r="BQ141" s="68"/>
      <c r="BR141" s="71"/>
      <c r="BS141" s="41">
        <f t="shared" si="50"/>
        <v>0</v>
      </c>
    </row>
    <row r="142" spans="1:71" ht="15.75" customHeight="1" x14ac:dyDescent="0.25">
      <c r="A142" s="30"/>
      <c r="B142" s="31"/>
      <c r="C142" s="31"/>
      <c r="D142" s="37">
        <v>111</v>
      </c>
      <c r="E142" s="60"/>
      <c r="F142" s="31"/>
      <c r="G142" s="38" t="str">
        <f t="shared" si="31"/>
        <v/>
      </c>
      <c r="H142" s="39" t="str">
        <f t="array" ref="H142">IF(I142="","",IFERROR(INDEX(Lid!$F:$F,MATCH($E142,Lid!$A:$A,0)),""))</f>
        <v/>
      </c>
      <c r="I142" s="84" t="str">
        <f t="shared" si="32"/>
        <v/>
      </c>
      <c r="J142" s="38" t="str">
        <f t="shared" si="33"/>
        <v/>
      </c>
      <c r="K142" s="39" t="str">
        <f t="array" ref="K142">IF(I142="","",IFERROR($D$3 &amp; " kosten " &amp;INDEX(Lid!$B:$B,MATCH($E142,Lid!$A:$A,0)),""))</f>
        <v/>
      </c>
      <c r="L142" s="41" t="str">
        <f t="shared" si="34"/>
        <v/>
      </c>
      <c r="M142" s="41" t="str">
        <f t="shared" si="35"/>
        <v/>
      </c>
      <c r="N142" s="41" t="str">
        <f t="shared" si="36"/>
        <v/>
      </c>
      <c r="O142" s="31"/>
      <c r="P142" s="67"/>
      <c r="Q142" s="68"/>
      <c r="R142" s="69"/>
      <c r="S142" s="41">
        <f t="shared" si="37"/>
        <v>0</v>
      </c>
      <c r="T142" s="70"/>
      <c r="U142" s="68"/>
      <c r="V142" s="71"/>
      <c r="W142" s="41">
        <f t="shared" si="38"/>
        <v>0</v>
      </c>
      <c r="X142" s="70"/>
      <c r="Y142" s="68"/>
      <c r="Z142" s="71"/>
      <c r="AA142" s="41">
        <f t="shared" si="39"/>
        <v>0</v>
      </c>
      <c r="AB142" s="70"/>
      <c r="AC142" s="68"/>
      <c r="AD142" s="71"/>
      <c r="AE142" s="41">
        <f t="shared" si="40"/>
        <v>0</v>
      </c>
      <c r="AF142" s="70"/>
      <c r="AG142" s="68"/>
      <c r="AH142" s="71"/>
      <c r="AI142" s="41">
        <f t="shared" si="41"/>
        <v>0</v>
      </c>
      <c r="AJ142" s="70"/>
      <c r="AK142" s="68"/>
      <c r="AL142" s="71"/>
      <c r="AM142" s="41">
        <f t="shared" si="42"/>
        <v>0</v>
      </c>
      <c r="AN142" s="70"/>
      <c r="AO142" s="68"/>
      <c r="AP142" s="71"/>
      <c r="AQ142" s="41">
        <f t="shared" si="43"/>
        <v>0</v>
      </c>
      <c r="AR142" s="70"/>
      <c r="AS142" s="68"/>
      <c r="AT142" s="71"/>
      <c r="AU142" s="41">
        <f t="shared" si="44"/>
        <v>0</v>
      </c>
      <c r="AV142" s="70"/>
      <c r="AW142" s="68"/>
      <c r="AX142" s="71"/>
      <c r="AY142" s="41">
        <f t="shared" si="45"/>
        <v>0</v>
      </c>
      <c r="AZ142" s="70"/>
      <c r="BA142" s="68"/>
      <c r="BB142" s="71"/>
      <c r="BC142" s="41">
        <f t="shared" si="46"/>
        <v>0</v>
      </c>
      <c r="BD142" s="70"/>
      <c r="BE142" s="68"/>
      <c r="BF142" s="71"/>
      <c r="BG142" s="41">
        <f t="shared" si="47"/>
        <v>0</v>
      </c>
      <c r="BH142" s="70"/>
      <c r="BI142" s="68"/>
      <c r="BJ142" s="71"/>
      <c r="BK142" s="41">
        <f t="shared" si="48"/>
        <v>0</v>
      </c>
      <c r="BL142" s="70"/>
      <c r="BM142" s="68"/>
      <c r="BN142" s="71"/>
      <c r="BO142" s="41">
        <f t="shared" si="49"/>
        <v>0</v>
      </c>
      <c r="BP142" s="70"/>
      <c r="BQ142" s="68"/>
      <c r="BR142" s="71"/>
      <c r="BS142" s="41">
        <f t="shared" si="50"/>
        <v>0</v>
      </c>
    </row>
    <row r="143" spans="1:71" ht="15.75" customHeight="1" x14ac:dyDescent="0.25">
      <c r="A143" s="30"/>
      <c r="B143" s="31"/>
      <c r="C143" s="31"/>
      <c r="D143" s="37">
        <v>112</v>
      </c>
      <c r="E143" s="60"/>
      <c r="F143" s="31"/>
      <c r="G143" s="38" t="str">
        <f t="shared" si="31"/>
        <v/>
      </c>
      <c r="H143" s="39" t="str">
        <f t="array" ref="H143">IF(I143="","",IFERROR(INDEX(Lid!$F:$F,MATCH($E143,Lid!$A:$A,0)),""))</f>
        <v/>
      </c>
      <c r="I143" s="84" t="str">
        <f t="shared" si="32"/>
        <v/>
      </c>
      <c r="J143" s="38" t="str">
        <f t="shared" si="33"/>
        <v/>
      </c>
      <c r="K143" s="39" t="str">
        <f t="array" ref="K143">IF(I143="","",IFERROR($D$3 &amp; " kosten " &amp;INDEX(Lid!$B:$B,MATCH($E143,Lid!$A:$A,0)),""))</f>
        <v/>
      </c>
      <c r="L143" s="41" t="str">
        <f t="shared" si="34"/>
        <v/>
      </c>
      <c r="M143" s="41" t="str">
        <f t="shared" si="35"/>
        <v/>
      </c>
      <c r="N143" s="41" t="str">
        <f t="shared" si="36"/>
        <v/>
      </c>
      <c r="O143" s="31"/>
      <c r="P143" s="67"/>
      <c r="Q143" s="68"/>
      <c r="R143" s="69"/>
      <c r="S143" s="41">
        <f t="shared" si="37"/>
        <v>0</v>
      </c>
      <c r="T143" s="70"/>
      <c r="U143" s="68"/>
      <c r="V143" s="71"/>
      <c r="W143" s="41">
        <f t="shared" si="38"/>
        <v>0</v>
      </c>
      <c r="X143" s="70"/>
      <c r="Y143" s="68"/>
      <c r="Z143" s="71"/>
      <c r="AA143" s="41">
        <f t="shared" si="39"/>
        <v>0</v>
      </c>
      <c r="AB143" s="70"/>
      <c r="AC143" s="68"/>
      <c r="AD143" s="71"/>
      <c r="AE143" s="41">
        <f t="shared" si="40"/>
        <v>0</v>
      </c>
      <c r="AF143" s="70"/>
      <c r="AG143" s="68"/>
      <c r="AH143" s="71"/>
      <c r="AI143" s="41">
        <f t="shared" si="41"/>
        <v>0</v>
      </c>
      <c r="AJ143" s="70"/>
      <c r="AK143" s="68"/>
      <c r="AL143" s="71"/>
      <c r="AM143" s="41">
        <f t="shared" si="42"/>
        <v>0</v>
      </c>
      <c r="AN143" s="70"/>
      <c r="AO143" s="68"/>
      <c r="AP143" s="71"/>
      <c r="AQ143" s="41">
        <f t="shared" si="43"/>
        <v>0</v>
      </c>
      <c r="AR143" s="70"/>
      <c r="AS143" s="68"/>
      <c r="AT143" s="71"/>
      <c r="AU143" s="41">
        <f t="shared" si="44"/>
        <v>0</v>
      </c>
      <c r="AV143" s="70"/>
      <c r="AW143" s="68"/>
      <c r="AX143" s="71"/>
      <c r="AY143" s="41">
        <f t="shared" si="45"/>
        <v>0</v>
      </c>
      <c r="AZ143" s="70"/>
      <c r="BA143" s="68"/>
      <c r="BB143" s="71"/>
      <c r="BC143" s="41">
        <f t="shared" si="46"/>
        <v>0</v>
      </c>
      <c r="BD143" s="70"/>
      <c r="BE143" s="68"/>
      <c r="BF143" s="71"/>
      <c r="BG143" s="41">
        <f t="shared" si="47"/>
        <v>0</v>
      </c>
      <c r="BH143" s="70"/>
      <c r="BI143" s="68"/>
      <c r="BJ143" s="71"/>
      <c r="BK143" s="41">
        <f t="shared" si="48"/>
        <v>0</v>
      </c>
      <c r="BL143" s="70"/>
      <c r="BM143" s="68"/>
      <c r="BN143" s="71"/>
      <c r="BO143" s="41">
        <f t="shared" si="49"/>
        <v>0</v>
      </c>
      <c r="BP143" s="70"/>
      <c r="BQ143" s="68"/>
      <c r="BR143" s="71"/>
      <c r="BS143" s="41">
        <f t="shared" si="50"/>
        <v>0</v>
      </c>
    </row>
    <row r="144" spans="1:71" ht="15.75" customHeight="1" x14ac:dyDescent="0.25">
      <c r="A144" s="30"/>
      <c r="B144" s="31"/>
      <c r="C144" s="31"/>
      <c r="D144" s="37">
        <v>113</v>
      </c>
      <c r="E144" s="60"/>
      <c r="F144" s="31"/>
      <c r="G144" s="38" t="str">
        <f t="shared" si="31"/>
        <v/>
      </c>
      <c r="H144" s="39" t="str">
        <f t="array" ref="H144">IF(I144="","",IFERROR(INDEX(Lid!$F:$F,MATCH($E144,Lid!$A:$A,0)),""))</f>
        <v/>
      </c>
      <c r="I144" s="84" t="str">
        <f t="shared" si="32"/>
        <v/>
      </c>
      <c r="J144" s="38" t="str">
        <f t="shared" si="33"/>
        <v/>
      </c>
      <c r="K144" s="39" t="str">
        <f t="array" ref="K144">IF(I144="","",IFERROR($D$3 &amp; " kosten " &amp;INDEX(Lid!$B:$B,MATCH($E144,Lid!$A:$A,0)),""))</f>
        <v/>
      </c>
      <c r="L144" s="41" t="str">
        <f t="shared" si="34"/>
        <v/>
      </c>
      <c r="M144" s="41" t="str">
        <f t="shared" si="35"/>
        <v/>
      </c>
      <c r="N144" s="41" t="str">
        <f t="shared" si="36"/>
        <v/>
      </c>
      <c r="O144" s="31"/>
      <c r="P144" s="67"/>
      <c r="Q144" s="68"/>
      <c r="R144" s="69"/>
      <c r="S144" s="41">
        <f t="shared" si="37"/>
        <v>0</v>
      </c>
      <c r="T144" s="70"/>
      <c r="U144" s="68"/>
      <c r="V144" s="71"/>
      <c r="W144" s="41">
        <f t="shared" si="38"/>
        <v>0</v>
      </c>
      <c r="X144" s="70"/>
      <c r="Y144" s="68"/>
      <c r="Z144" s="71"/>
      <c r="AA144" s="41">
        <f t="shared" si="39"/>
        <v>0</v>
      </c>
      <c r="AB144" s="70"/>
      <c r="AC144" s="68"/>
      <c r="AD144" s="71"/>
      <c r="AE144" s="41">
        <f t="shared" si="40"/>
        <v>0</v>
      </c>
      <c r="AF144" s="70"/>
      <c r="AG144" s="68"/>
      <c r="AH144" s="71"/>
      <c r="AI144" s="41">
        <f t="shared" si="41"/>
        <v>0</v>
      </c>
      <c r="AJ144" s="70"/>
      <c r="AK144" s="68"/>
      <c r="AL144" s="71"/>
      <c r="AM144" s="41">
        <f t="shared" si="42"/>
        <v>0</v>
      </c>
      <c r="AN144" s="70"/>
      <c r="AO144" s="68"/>
      <c r="AP144" s="71"/>
      <c r="AQ144" s="41">
        <f t="shared" si="43"/>
        <v>0</v>
      </c>
      <c r="AR144" s="70"/>
      <c r="AS144" s="68"/>
      <c r="AT144" s="71"/>
      <c r="AU144" s="41">
        <f t="shared" si="44"/>
        <v>0</v>
      </c>
      <c r="AV144" s="70"/>
      <c r="AW144" s="68"/>
      <c r="AX144" s="71"/>
      <c r="AY144" s="41">
        <f t="shared" si="45"/>
        <v>0</v>
      </c>
      <c r="AZ144" s="70"/>
      <c r="BA144" s="68"/>
      <c r="BB144" s="71"/>
      <c r="BC144" s="41">
        <f t="shared" si="46"/>
        <v>0</v>
      </c>
      <c r="BD144" s="70"/>
      <c r="BE144" s="68"/>
      <c r="BF144" s="71"/>
      <c r="BG144" s="41">
        <f t="shared" si="47"/>
        <v>0</v>
      </c>
      <c r="BH144" s="70"/>
      <c r="BI144" s="68"/>
      <c r="BJ144" s="71"/>
      <c r="BK144" s="41">
        <f t="shared" si="48"/>
        <v>0</v>
      </c>
      <c r="BL144" s="70"/>
      <c r="BM144" s="68"/>
      <c r="BN144" s="71"/>
      <c r="BO144" s="41">
        <f t="shared" si="49"/>
        <v>0</v>
      </c>
      <c r="BP144" s="70"/>
      <c r="BQ144" s="68"/>
      <c r="BR144" s="71"/>
      <c r="BS144" s="41">
        <f t="shared" si="50"/>
        <v>0</v>
      </c>
    </row>
    <row r="145" spans="1:71" ht="15.75" customHeight="1" x14ac:dyDescent="0.25">
      <c r="A145" s="30"/>
      <c r="B145" s="31"/>
      <c r="C145" s="31"/>
      <c r="D145" s="37">
        <v>114</v>
      </c>
      <c r="E145" s="60"/>
      <c r="F145" s="31"/>
      <c r="G145" s="38" t="str">
        <f t="shared" si="31"/>
        <v/>
      </c>
      <c r="H145" s="39" t="str">
        <f t="array" ref="H145">IF(I145="","",IFERROR(INDEX(Lid!$F:$F,MATCH($E145,Lid!$A:$A,0)),""))</f>
        <v/>
      </c>
      <c r="I145" s="84" t="str">
        <f t="shared" si="32"/>
        <v/>
      </c>
      <c r="J145" s="38" t="str">
        <f t="shared" si="33"/>
        <v/>
      </c>
      <c r="K145" s="39" t="str">
        <f t="array" ref="K145">IF(I145="","",IFERROR($D$3 &amp; " kosten " &amp;INDEX(Lid!$B:$B,MATCH($E145,Lid!$A:$A,0)),""))</f>
        <v/>
      </c>
      <c r="L145" s="41" t="str">
        <f t="shared" si="34"/>
        <v/>
      </c>
      <c r="M145" s="41" t="str">
        <f t="shared" si="35"/>
        <v/>
      </c>
      <c r="N145" s="41" t="str">
        <f t="shared" si="36"/>
        <v/>
      </c>
      <c r="O145" s="31"/>
      <c r="P145" s="67"/>
      <c r="Q145" s="68"/>
      <c r="R145" s="69"/>
      <c r="S145" s="41">
        <f t="shared" si="37"/>
        <v>0</v>
      </c>
      <c r="T145" s="70"/>
      <c r="U145" s="68"/>
      <c r="V145" s="71"/>
      <c r="W145" s="41">
        <f t="shared" si="38"/>
        <v>0</v>
      </c>
      <c r="X145" s="70"/>
      <c r="Y145" s="68"/>
      <c r="Z145" s="71"/>
      <c r="AA145" s="41">
        <f t="shared" si="39"/>
        <v>0</v>
      </c>
      <c r="AB145" s="70"/>
      <c r="AC145" s="68"/>
      <c r="AD145" s="71"/>
      <c r="AE145" s="41">
        <f t="shared" si="40"/>
        <v>0</v>
      </c>
      <c r="AF145" s="70"/>
      <c r="AG145" s="68"/>
      <c r="AH145" s="71"/>
      <c r="AI145" s="41">
        <f t="shared" si="41"/>
        <v>0</v>
      </c>
      <c r="AJ145" s="70"/>
      <c r="AK145" s="68"/>
      <c r="AL145" s="71"/>
      <c r="AM145" s="41">
        <f t="shared" si="42"/>
        <v>0</v>
      </c>
      <c r="AN145" s="70"/>
      <c r="AO145" s="68"/>
      <c r="AP145" s="71"/>
      <c r="AQ145" s="41">
        <f t="shared" si="43"/>
        <v>0</v>
      </c>
      <c r="AR145" s="70"/>
      <c r="AS145" s="68"/>
      <c r="AT145" s="71"/>
      <c r="AU145" s="41">
        <f t="shared" si="44"/>
        <v>0</v>
      </c>
      <c r="AV145" s="70"/>
      <c r="AW145" s="68"/>
      <c r="AX145" s="71"/>
      <c r="AY145" s="41">
        <f t="shared" si="45"/>
        <v>0</v>
      </c>
      <c r="AZ145" s="70"/>
      <c r="BA145" s="68"/>
      <c r="BB145" s="71"/>
      <c r="BC145" s="41">
        <f t="shared" si="46"/>
        <v>0</v>
      </c>
      <c r="BD145" s="70"/>
      <c r="BE145" s="68"/>
      <c r="BF145" s="71"/>
      <c r="BG145" s="41">
        <f t="shared" si="47"/>
        <v>0</v>
      </c>
      <c r="BH145" s="70"/>
      <c r="BI145" s="68"/>
      <c r="BJ145" s="71"/>
      <c r="BK145" s="41">
        <f t="shared" si="48"/>
        <v>0</v>
      </c>
      <c r="BL145" s="70"/>
      <c r="BM145" s="68"/>
      <c r="BN145" s="71"/>
      <c r="BO145" s="41">
        <f t="shared" si="49"/>
        <v>0</v>
      </c>
      <c r="BP145" s="70"/>
      <c r="BQ145" s="68"/>
      <c r="BR145" s="71"/>
      <c r="BS145" s="41">
        <f t="shared" si="50"/>
        <v>0</v>
      </c>
    </row>
    <row r="146" spans="1:71" ht="15.75" customHeight="1" x14ac:dyDescent="0.25">
      <c r="A146" s="30"/>
      <c r="B146" s="31"/>
      <c r="C146" s="31"/>
      <c r="D146" s="37">
        <v>115</v>
      </c>
      <c r="E146" s="60"/>
      <c r="F146" s="31"/>
      <c r="G146" s="38" t="str">
        <f t="shared" si="31"/>
        <v/>
      </c>
      <c r="H146" s="39" t="str">
        <f t="array" ref="H146">IF(I146="","",IFERROR(INDEX(Lid!$F:$F,MATCH($E146,Lid!$A:$A,0)),""))</f>
        <v/>
      </c>
      <c r="I146" s="84" t="str">
        <f t="shared" si="32"/>
        <v/>
      </c>
      <c r="J146" s="38" t="str">
        <f t="shared" si="33"/>
        <v/>
      </c>
      <c r="K146" s="39" t="str">
        <f t="array" ref="K146">IF(I146="","",IFERROR($D$3 &amp; " kosten " &amp;INDEX(Lid!$B:$B,MATCH($E146,Lid!$A:$A,0)),""))</f>
        <v/>
      </c>
      <c r="L146" s="41" t="str">
        <f t="shared" si="34"/>
        <v/>
      </c>
      <c r="M146" s="41" t="str">
        <f t="shared" si="35"/>
        <v/>
      </c>
      <c r="N146" s="41" t="str">
        <f t="shared" si="36"/>
        <v/>
      </c>
      <c r="O146" s="31"/>
      <c r="P146" s="67"/>
      <c r="Q146" s="68"/>
      <c r="R146" s="69"/>
      <c r="S146" s="41">
        <f t="shared" si="37"/>
        <v>0</v>
      </c>
      <c r="T146" s="70"/>
      <c r="U146" s="68"/>
      <c r="V146" s="71"/>
      <c r="W146" s="41">
        <f t="shared" si="38"/>
        <v>0</v>
      </c>
      <c r="X146" s="70"/>
      <c r="Y146" s="68"/>
      <c r="Z146" s="71"/>
      <c r="AA146" s="41">
        <f t="shared" si="39"/>
        <v>0</v>
      </c>
      <c r="AB146" s="70"/>
      <c r="AC146" s="68"/>
      <c r="AD146" s="71"/>
      <c r="AE146" s="41">
        <f t="shared" si="40"/>
        <v>0</v>
      </c>
      <c r="AF146" s="70"/>
      <c r="AG146" s="68"/>
      <c r="AH146" s="71"/>
      <c r="AI146" s="41">
        <f t="shared" si="41"/>
        <v>0</v>
      </c>
      <c r="AJ146" s="70"/>
      <c r="AK146" s="68"/>
      <c r="AL146" s="71"/>
      <c r="AM146" s="41">
        <f t="shared" si="42"/>
        <v>0</v>
      </c>
      <c r="AN146" s="70"/>
      <c r="AO146" s="68"/>
      <c r="AP146" s="71"/>
      <c r="AQ146" s="41">
        <f t="shared" si="43"/>
        <v>0</v>
      </c>
      <c r="AR146" s="70"/>
      <c r="AS146" s="68"/>
      <c r="AT146" s="71"/>
      <c r="AU146" s="41">
        <f t="shared" si="44"/>
        <v>0</v>
      </c>
      <c r="AV146" s="70"/>
      <c r="AW146" s="68"/>
      <c r="AX146" s="71"/>
      <c r="AY146" s="41">
        <f t="shared" si="45"/>
        <v>0</v>
      </c>
      <c r="AZ146" s="70"/>
      <c r="BA146" s="68"/>
      <c r="BB146" s="71"/>
      <c r="BC146" s="41">
        <f t="shared" si="46"/>
        <v>0</v>
      </c>
      <c r="BD146" s="70"/>
      <c r="BE146" s="68"/>
      <c r="BF146" s="71"/>
      <c r="BG146" s="41">
        <f t="shared" si="47"/>
        <v>0</v>
      </c>
      <c r="BH146" s="70"/>
      <c r="BI146" s="68"/>
      <c r="BJ146" s="71"/>
      <c r="BK146" s="41">
        <f t="shared" si="48"/>
        <v>0</v>
      </c>
      <c r="BL146" s="70"/>
      <c r="BM146" s="68"/>
      <c r="BN146" s="71"/>
      <c r="BO146" s="41">
        <f t="shared" si="49"/>
        <v>0</v>
      </c>
      <c r="BP146" s="70"/>
      <c r="BQ146" s="68"/>
      <c r="BR146" s="71"/>
      <c r="BS146" s="41">
        <f t="shared" si="50"/>
        <v>0</v>
      </c>
    </row>
    <row r="147" spans="1:71" ht="15.75" customHeight="1" x14ac:dyDescent="0.25">
      <c r="A147" s="30"/>
      <c r="B147" s="31"/>
      <c r="C147" s="31"/>
      <c r="D147" s="37">
        <v>116</v>
      </c>
      <c r="E147" s="60"/>
      <c r="F147" s="31"/>
      <c r="G147" s="38" t="str">
        <f t="shared" si="31"/>
        <v/>
      </c>
      <c r="H147" s="39" t="str">
        <f t="array" ref="H147">IF(I147="","",IFERROR(INDEX(Lid!$F:$F,MATCH($E147,Lid!$A:$A,0)),""))</f>
        <v/>
      </c>
      <c r="I147" s="84" t="str">
        <f t="shared" si="32"/>
        <v/>
      </c>
      <c r="J147" s="38" t="str">
        <f t="shared" si="33"/>
        <v/>
      </c>
      <c r="K147" s="39" t="str">
        <f t="array" ref="K147">IF(I147="","",IFERROR($D$3 &amp; " kosten " &amp;INDEX(Lid!$B:$B,MATCH($E147,Lid!$A:$A,0)),""))</f>
        <v/>
      </c>
      <c r="L147" s="41" t="str">
        <f t="shared" si="34"/>
        <v/>
      </c>
      <c r="M147" s="41" t="str">
        <f t="shared" si="35"/>
        <v/>
      </c>
      <c r="N147" s="41" t="str">
        <f t="shared" si="36"/>
        <v/>
      </c>
      <c r="O147" s="31"/>
      <c r="P147" s="67"/>
      <c r="Q147" s="68"/>
      <c r="R147" s="69"/>
      <c r="S147" s="41">
        <f t="shared" si="37"/>
        <v>0</v>
      </c>
      <c r="T147" s="70"/>
      <c r="U147" s="68"/>
      <c r="V147" s="71"/>
      <c r="W147" s="41">
        <f t="shared" si="38"/>
        <v>0</v>
      </c>
      <c r="X147" s="70"/>
      <c r="Y147" s="68"/>
      <c r="Z147" s="71"/>
      <c r="AA147" s="41">
        <f t="shared" si="39"/>
        <v>0</v>
      </c>
      <c r="AB147" s="70"/>
      <c r="AC147" s="68"/>
      <c r="AD147" s="71"/>
      <c r="AE147" s="41">
        <f t="shared" si="40"/>
        <v>0</v>
      </c>
      <c r="AF147" s="70"/>
      <c r="AG147" s="68"/>
      <c r="AH147" s="71"/>
      <c r="AI147" s="41">
        <f t="shared" si="41"/>
        <v>0</v>
      </c>
      <c r="AJ147" s="70"/>
      <c r="AK147" s="68"/>
      <c r="AL147" s="71"/>
      <c r="AM147" s="41">
        <f t="shared" si="42"/>
        <v>0</v>
      </c>
      <c r="AN147" s="70"/>
      <c r="AO147" s="68"/>
      <c r="AP147" s="71"/>
      <c r="AQ147" s="41">
        <f t="shared" si="43"/>
        <v>0</v>
      </c>
      <c r="AR147" s="70"/>
      <c r="AS147" s="68"/>
      <c r="AT147" s="71"/>
      <c r="AU147" s="41">
        <f t="shared" si="44"/>
        <v>0</v>
      </c>
      <c r="AV147" s="70"/>
      <c r="AW147" s="68"/>
      <c r="AX147" s="71"/>
      <c r="AY147" s="41">
        <f t="shared" si="45"/>
        <v>0</v>
      </c>
      <c r="AZ147" s="70"/>
      <c r="BA147" s="68"/>
      <c r="BB147" s="71"/>
      <c r="BC147" s="41">
        <f t="shared" si="46"/>
        <v>0</v>
      </c>
      <c r="BD147" s="70"/>
      <c r="BE147" s="68"/>
      <c r="BF147" s="71"/>
      <c r="BG147" s="41">
        <f t="shared" si="47"/>
        <v>0</v>
      </c>
      <c r="BH147" s="70"/>
      <c r="BI147" s="68"/>
      <c r="BJ147" s="71"/>
      <c r="BK147" s="41">
        <f t="shared" si="48"/>
        <v>0</v>
      </c>
      <c r="BL147" s="70"/>
      <c r="BM147" s="68"/>
      <c r="BN147" s="71"/>
      <c r="BO147" s="41">
        <f t="shared" si="49"/>
        <v>0</v>
      </c>
      <c r="BP147" s="70"/>
      <c r="BQ147" s="68"/>
      <c r="BR147" s="71"/>
      <c r="BS147" s="41">
        <f t="shared" si="50"/>
        <v>0</v>
      </c>
    </row>
    <row r="148" spans="1:71" ht="15.75" customHeight="1" x14ac:dyDescent="0.25">
      <c r="A148" s="30"/>
      <c r="B148" s="31"/>
      <c r="C148" s="31"/>
      <c r="D148" s="37">
        <v>117</v>
      </c>
      <c r="E148" s="60"/>
      <c r="F148" s="31"/>
      <c r="G148" s="38" t="str">
        <f t="shared" si="31"/>
        <v/>
      </c>
      <c r="H148" s="39" t="str">
        <f t="array" ref="H148">IF(I148="","",IFERROR(INDEX(Lid!$F:$F,MATCH($E148,Lid!$A:$A,0)),""))</f>
        <v/>
      </c>
      <c r="I148" s="84" t="str">
        <f t="shared" si="32"/>
        <v/>
      </c>
      <c r="J148" s="38" t="str">
        <f t="shared" si="33"/>
        <v/>
      </c>
      <c r="K148" s="39" t="str">
        <f t="array" ref="K148">IF(I148="","",IFERROR($D$3 &amp; " kosten " &amp;INDEX(Lid!$B:$B,MATCH($E148,Lid!$A:$A,0)),""))</f>
        <v/>
      </c>
      <c r="L148" s="41" t="str">
        <f t="shared" si="34"/>
        <v/>
      </c>
      <c r="M148" s="41" t="str">
        <f t="shared" si="35"/>
        <v/>
      </c>
      <c r="N148" s="41" t="str">
        <f t="shared" si="36"/>
        <v/>
      </c>
      <c r="O148" s="31"/>
      <c r="P148" s="67"/>
      <c r="Q148" s="68"/>
      <c r="R148" s="69"/>
      <c r="S148" s="41">
        <f t="shared" si="37"/>
        <v>0</v>
      </c>
      <c r="T148" s="70"/>
      <c r="U148" s="68"/>
      <c r="V148" s="71"/>
      <c r="W148" s="41">
        <f t="shared" si="38"/>
        <v>0</v>
      </c>
      <c r="X148" s="70"/>
      <c r="Y148" s="68"/>
      <c r="Z148" s="71"/>
      <c r="AA148" s="41">
        <f t="shared" si="39"/>
        <v>0</v>
      </c>
      <c r="AB148" s="70"/>
      <c r="AC148" s="68"/>
      <c r="AD148" s="71"/>
      <c r="AE148" s="41">
        <f t="shared" si="40"/>
        <v>0</v>
      </c>
      <c r="AF148" s="70"/>
      <c r="AG148" s="68"/>
      <c r="AH148" s="71"/>
      <c r="AI148" s="41">
        <f t="shared" si="41"/>
        <v>0</v>
      </c>
      <c r="AJ148" s="70"/>
      <c r="AK148" s="68"/>
      <c r="AL148" s="71"/>
      <c r="AM148" s="41">
        <f t="shared" si="42"/>
        <v>0</v>
      </c>
      <c r="AN148" s="70"/>
      <c r="AO148" s="68"/>
      <c r="AP148" s="71"/>
      <c r="AQ148" s="41">
        <f t="shared" si="43"/>
        <v>0</v>
      </c>
      <c r="AR148" s="70"/>
      <c r="AS148" s="68"/>
      <c r="AT148" s="71"/>
      <c r="AU148" s="41">
        <f t="shared" si="44"/>
        <v>0</v>
      </c>
      <c r="AV148" s="70"/>
      <c r="AW148" s="68"/>
      <c r="AX148" s="71"/>
      <c r="AY148" s="41">
        <f t="shared" si="45"/>
        <v>0</v>
      </c>
      <c r="AZ148" s="70"/>
      <c r="BA148" s="68"/>
      <c r="BB148" s="71"/>
      <c r="BC148" s="41">
        <f t="shared" si="46"/>
        <v>0</v>
      </c>
      <c r="BD148" s="70"/>
      <c r="BE148" s="68"/>
      <c r="BF148" s="71"/>
      <c r="BG148" s="41">
        <f t="shared" si="47"/>
        <v>0</v>
      </c>
      <c r="BH148" s="70"/>
      <c r="BI148" s="68"/>
      <c r="BJ148" s="71"/>
      <c r="BK148" s="41">
        <f t="shared" si="48"/>
        <v>0</v>
      </c>
      <c r="BL148" s="70"/>
      <c r="BM148" s="68"/>
      <c r="BN148" s="71"/>
      <c r="BO148" s="41">
        <f t="shared" si="49"/>
        <v>0</v>
      </c>
      <c r="BP148" s="70"/>
      <c r="BQ148" s="68"/>
      <c r="BR148" s="71"/>
      <c r="BS148" s="41">
        <f t="shared" si="50"/>
        <v>0</v>
      </c>
    </row>
    <row r="149" spans="1:71" ht="15.75" customHeight="1" x14ac:dyDescent="0.25">
      <c r="A149" s="30"/>
      <c r="B149" s="31"/>
      <c r="C149" s="31"/>
      <c r="D149" s="37">
        <v>118</v>
      </c>
      <c r="E149" s="60"/>
      <c r="F149" s="31"/>
      <c r="G149" s="38" t="str">
        <f t="shared" si="31"/>
        <v/>
      </c>
      <c r="H149" s="39" t="str">
        <f t="array" ref="H149">IF(I149="","",IFERROR(INDEX(Lid!$F:$F,MATCH($E149,Lid!$A:$A,0)),""))</f>
        <v/>
      </c>
      <c r="I149" s="84" t="str">
        <f t="shared" si="32"/>
        <v/>
      </c>
      <c r="J149" s="38" t="str">
        <f t="shared" si="33"/>
        <v/>
      </c>
      <c r="K149" s="39" t="str">
        <f t="array" ref="K149">IF(I149="","",IFERROR($D$3 &amp; " kosten " &amp;INDEX(Lid!$B:$B,MATCH($E149,Lid!$A:$A,0)),""))</f>
        <v/>
      </c>
      <c r="L149" s="41" t="str">
        <f t="shared" si="34"/>
        <v/>
      </c>
      <c r="M149" s="41" t="str">
        <f t="shared" si="35"/>
        <v/>
      </c>
      <c r="N149" s="41" t="str">
        <f t="shared" si="36"/>
        <v/>
      </c>
      <c r="O149" s="31"/>
      <c r="P149" s="67"/>
      <c r="Q149" s="68"/>
      <c r="R149" s="69"/>
      <c r="S149" s="41">
        <f t="shared" si="37"/>
        <v>0</v>
      </c>
      <c r="T149" s="70"/>
      <c r="U149" s="68"/>
      <c r="V149" s="71"/>
      <c r="W149" s="41">
        <f t="shared" si="38"/>
        <v>0</v>
      </c>
      <c r="X149" s="70"/>
      <c r="Y149" s="68"/>
      <c r="Z149" s="71"/>
      <c r="AA149" s="41">
        <f t="shared" si="39"/>
        <v>0</v>
      </c>
      <c r="AB149" s="70"/>
      <c r="AC149" s="68"/>
      <c r="AD149" s="71"/>
      <c r="AE149" s="41">
        <f t="shared" si="40"/>
        <v>0</v>
      </c>
      <c r="AF149" s="70"/>
      <c r="AG149" s="68"/>
      <c r="AH149" s="71"/>
      <c r="AI149" s="41">
        <f t="shared" si="41"/>
        <v>0</v>
      </c>
      <c r="AJ149" s="70"/>
      <c r="AK149" s="68"/>
      <c r="AL149" s="71"/>
      <c r="AM149" s="41">
        <f t="shared" si="42"/>
        <v>0</v>
      </c>
      <c r="AN149" s="70"/>
      <c r="AO149" s="68"/>
      <c r="AP149" s="71"/>
      <c r="AQ149" s="41">
        <f t="shared" si="43"/>
        <v>0</v>
      </c>
      <c r="AR149" s="70"/>
      <c r="AS149" s="68"/>
      <c r="AT149" s="71"/>
      <c r="AU149" s="41">
        <f t="shared" si="44"/>
        <v>0</v>
      </c>
      <c r="AV149" s="70"/>
      <c r="AW149" s="68"/>
      <c r="AX149" s="71"/>
      <c r="AY149" s="41">
        <f t="shared" si="45"/>
        <v>0</v>
      </c>
      <c r="AZ149" s="70"/>
      <c r="BA149" s="68"/>
      <c r="BB149" s="71"/>
      <c r="BC149" s="41">
        <f t="shared" si="46"/>
        <v>0</v>
      </c>
      <c r="BD149" s="70"/>
      <c r="BE149" s="68"/>
      <c r="BF149" s="71"/>
      <c r="BG149" s="41">
        <f t="shared" si="47"/>
        <v>0</v>
      </c>
      <c r="BH149" s="70"/>
      <c r="BI149" s="68"/>
      <c r="BJ149" s="71"/>
      <c r="BK149" s="41">
        <f t="shared" si="48"/>
        <v>0</v>
      </c>
      <c r="BL149" s="70"/>
      <c r="BM149" s="68"/>
      <c r="BN149" s="71"/>
      <c r="BO149" s="41">
        <f t="shared" si="49"/>
        <v>0</v>
      </c>
      <c r="BP149" s="70"/>
      <c r="BQ149" s="68"/>
      <c r="BR149" s="71"/>
      <c r="BS149" s="41">
        <f t="shared" si="50"/>
        <v>0</v>
      </c>
    </row>
    <row r="150" spans="1:71" ht="15.75" customHeight="1" x14ac:dyDescent="0.25">
      <c r="A150" s="30"/>
      <c r="B150" s="31"/>
      <c r="C150" s="31"/>
      <c r="D150" s="37">
        <v>119</v>
      </c>
      <c r="E150" s="60"/>
      <c r="F150" s="31"/>
      <c r="G150" s="38" t="str">
        <f t="shared" si="31"/>
        <v/>
      </c>
      <c r="H150" s="39" t="str">
        <f t="array" ref="H150">IF(I150="","",IFERROR(INDEX(Lid!$F:$F,MATCH($E150,Lid!$A:$A,0)),""))</f>
        <v/>
      </c>
      <c r="I150" s="84" t="str">
        <f t="shared" si="32"/>
        <v/>
      </c>
      <c r="J150" s="38" t="str">
        <f t="shared" si="33"/>
        <v/>
      </c>
      <c r="K150" s="39" t="str">
        <f t="array" ref="K150">IF(I150="","",IFERROR($D$3 &amp; " kosten " &amp;INDEX(Lid!$B:$B,MATCH($E150,Lid!$A:$A,0)),""))</f>
        <v/>
      </c>
      <c r="L150" s="41" t="str">
        <f t="shared" si="34"/>
        <v/>
      </c>
      <c r="M150" s="41" t="str">
        <f t="shared" si="35"/>
        <v/>
      </c>
      <c r="N150" s="41" t="str">
        <f t="shared" si="36"/>
        <v/>
      </c>
      <c r="O150" s="31"/>
      <c r="P150" s="67"/>
      <c r="Q150" s="68"/>
      <c r="R150" s="69"/>
      <c r="S150" s="41">
        <f t="shared" si="37"/>
        <v>0</v>
      </c>
      <c r="T150" s="70"/>
      <c r="U150" s="68"/>
      <c r="V150" s="71"/>
      <c r="W150" s="41">
        <f t="shared" si="38"/>
        <v>0</v>
      </c>
      <c r="X150" s="70"/>
      <c r="Y150" s="68"/>
      <c r="Z150" s="71"/>
      <c r="AA150" s="41">
        <f t="shared" si="39"/>
        <v>0</v>
      </c>
      <c r="AB150" s="70"/>
      <c r="AC150" s="68"/>
      <c r="AD150" s="71"/>
      <c r="AE150" s="41">
        <f t="shared" si="40"/>
        <v>0</v>
      </c>
      <c r="AF150" s="70"/>
      <c r="AG150" s="68"/>
      <c r="AH150" s="71"/>
      <c r="AI150" s="41">
        <f t="shared" si="41"/>
        <v>0</v>
      </c>
      <c r="AJ150" s="70"/>
      <c r="AK150" s="68"/>
      <c r="AL150" s="71"/>
      <c r="AM150" s="41">
        <f t="shared" si="42"/>
        <v>0</v>
      </c>
      <c r="AN150" s="70"/>
      <c r="AO150" s="68"/>
      <c r="AP150" s="71"/>
      <c r="AQ150" s="41">
        <f t="shared" si="43"/>
        <v>0</v>
      </c>
      <c r="AR150" s="70"/>
      <c r="AS150" s="68"/>
      <c r="AT150" s="71"/>
      <c r="AU150" s="41">
        <f t="shared" si="44"/>
        <v>0</v>
      </c>
      <c r="AV150" s="70"/>
      <c r="AW150" s="68"/>
      <c r="AX150" s="71"/>
      <c r="AY150" s="41">
        <f t="shared" si="45"/>
        <v>0</v>
      </c>
      <c r="AZ150" s="70"/>
      <c r="BA150" s="68"/>
      <c r="BB150" s="71"/>
      <c r="BC150" s="41">
        <f t="shared" si="46"/>
        <v>0</v>
      </c>
      <c r="BD150" s="70"/>
      <c r="BE150" s="68"/>
      <c r="BF150" s="71"/>
      <c r="BG150" s="41">
        <f t="shared" si="47"/>
        <v>0</v>
      </c>
      <c r="BH150" s="70"/>
      <c r="BI150" s="68"/>
      <c r="BJ150" s="71"/>
      <c r="BK150" s="41">
        <f t="shared" si="48"/>
        <v>0</v>
      </c>
      <c r="BL150" s="70"/>
      <c r="BM150" s="68"/>
      <c r="BN150" s="71"/>
      <c r="BO150" s="41">
        <f t="shared" si="49"/>
        <v>0</v>
      </c>
      <c r="BP150" s="70"/>
      <c r="BQ150" s="68"/>
      <c r="BR150" s="71"/>
      <c r="BS150" s="41">
        <f t="shared" si="50"/>
        <v>0</v>
      </c>
    </row>
    <row r="151" spans="1:71" ht="15.75" customHeight="1" x14ac:dyDescent="0.25">
      <c r="A151" s="30"/>
      <c r="B151" s="31"/>
      <c r="C151" s="31"/>
      <c r="D151" s="37">
        <v>120</v>
      </c>
      <c r="E151" s="60"/>
      <c r="F151" s="31"/>
      <c r="G151" s="38" t="str">
        <f t="shared" si="31"/>
        <v/>
      </c>
      <c r="H151" s="39" t="str">
        <f t="array" ref="H151">IF(I151="","",IFERROR(INDEX(Lid!$F:$F,MATCH($E151,Lid!$A:$A,0)),""))</f>
        <v/>
      </c>
      <c r="I151" s="84" t="str">
        <f t="shared" si="32"/>
        <v/>
      </c>
      <c r="J151" s="38" t="str">
        <f t="shared" si="33"/>
        <v/>
      </c>
      <c r="K151" s="39" t="str">
        <f t="array" ref="K151">IF(I151="","",IFERROR($D$3 &amp; " kosten " &amp;INDEX(Lid!$B:$B,MATCH($E151,Lid!$A:$A,0)),""))</f>
        <v/>
      </c>
      <c r="L151" s="41" t="str">
        <f t="shared" si="34"/>
        <v/>
      </c>
      <c r="M151" s="41" t="str">
        <f t="shared" si="35"/>
        <v/>
      </c>
      <c r="N151" s="41" t="str">
        <f t="shared" si="36"/>
        <v/>
      </c>
      <c r="O151" s="31"/>
      <c r="P151" s="67"/>
      <c r="Q151" s="68"/>
      <c r="R151" s="69"/>
      <c r="S151" s="41">
        <f t="shared" si="37"/>
        <v>0</v>
      </c>
      <c r="T151" s="70"/>
      <c r="U151" s="68"/>
      <c r="V151" s="71"/>
      <c r="W151" s="41">
        <f t="shared" si="38"/>
        <v>0</v>
      </c>
      <c r="X151" s="70"/>
      <c r="Y151" s="68"/>
      <c r="Z151" s="71"/>
      <c r="AA151" s="41">
        <f t="shared" si="39"/>
        <v>0</v>
      </c>
      <c r="AB151" s="70"/>
      <c r="AC151" s="68"/>
      <c r="AD151" s="71"/>
      <c r="AE151" s="41">
        <f t="shared" si="40"/>
        <v>0</v>
      </c>
      <c r="AF151" s="70"/>
      <c r="AG151" s="68"/>
      <c r="AH151" s="71"/>
      <c r="AI151" s="41">
        <f t="shared" si="41"/>
        <v>0</v>
      </c>
      <c r="AJ151" s="70"/>
      <c r="AK151" s="68"/>
      <c r="AL151" s="71"/>
      <c r="AM151" s="41">
        <f t="shared" si="42"/>
        <v>0</v>
      </c>
      <c r="AN151" s="70"/>
      <c r="AO151" s="68"/>
      <c r="AP151" s="71"/>
      <c r="AQ151" s="41">
        <f t="shared" si="43"/>
        <v>0</v>
      </c>
      <c r="AR151" s="70"/>
      <c r="AS151" s="68"/>
      <c r="AT151" s="71"/>
      <c r="AU151" s="41">
        <f t="shared" si="44"/>
        <v>0</v>
      </c>
      <c r="AV151" s="70"/>
      <c r="AW151" s="68"/>
      <c r="AX151" s="71"/>
      <c r="AY151" s="41">
        <f t="shared" si="45"/>
        <v>0</v>
      </c>
      <c r="AZ151" s="70"/>
      <c r="BA151" s="68"/>
      <c r="BB151" s="71"/>
      <c r="BC151" s="41">
        <f t="shared" si="46"/>
        <v>0</v>
      </c>
      <c r="BD151" s="70"/>
      <c r="BE151" s="68"/>
      <c r="BF151" s="71"/>
      <c r="BG151" s="41">
        <f t="shared" si="47"/>
        <v>0</v>
      </c>
      <c r="BH151" s="70"/>
      <c r="BI151" s="68"/>
      <c r="BJ151" s="71"/>
      <c r="BK151" s="41">
        <f t="shared" si="48"/>
        <v>0</v>
      </c>
      <c r="BL151" s="70"/>
      <c r="BM151" s="68"/>
      <c r="BN151" s="71"/>
      <c r="BO151" s="41">
        <f t="shared" si="49"/>
        <v>0</v>
      </c>
      <c r="BP151" s="70"/>
      <c r="BQ151" s="68"/>
      <c r="BR151" s="71"/>
      <c r="BS151" s="41">
        <f t="shared" si="50"/>
        <v>0</v>
      </c>
    </row>
    <row r="152" spans="1:71" ht="15.75" customHeight="1" x14ac:dyDescent="0.25">
      <c r="A152" s="30"/>
      <c r="B152" s="31"/>
      <c r="C152" s="31"/>
      <c r="D152" s="37">
        <v>121</v>
      </c>
      <c r="E152" s="60"/>
      <c r="F152" s="31"/>
      <c r="G152" s="38" t="str">
        <f t="shared" si="31"/>
        <v/>
      </c>
      <c r="H152" s="39" t="str">
        <f t="array" ref="H152">IF(I152="","",IFERROR(INDEX(Lid!$F:$F,MATCH($E152,Lid!$A:$A,0)),""))</f>
        <v/>
      </c>
      <c r="I152" s="84" t="str">
        <f t="shared" si="32"/>
        <v/>
      </c>
      <c r="J152" s="38" t="str">
        <f t="shared" si="33"/>
        <v/>
      </c>
      <c r="K152" s="39" t="str">
        <f t="array" ref="K152">IF(I152="","",IFERROR($D$3 &amp; " kosten " &amp;INDEX(Lid!$B:$B,MATCH($E152,Lid!$A:$A,0)),""))</f>
        <v/>
      </c>
      <c r="L152" s="41" t="str">
        <f t="shared" si="34"/>
        <v/>
      </c>
      <c r="M152" s="41" t="str">
        <f t="shared" si="35"/>
        <v/>
      </c>
      <c r="N152" s="41" t="str">
        <f t="shared" si="36"/>
        <v/>
      </c>
      <c r="O152" s="31"/>
      <c r="P152" s="67"/>
      <c r="Q152" s="68"/>
      <c r="R152" s="69"/>
      <c r="S152" s="41">
        <f t="shared" si="37"/>
        <v>0</v>
      </c>
      <c r="T152" s="70"/>
      <c r="U152" s="68"/>
      <c r="V152" s="71"/>
      <c r="W152" s="41">
        <f t="shared" si="38"/>
        <v>0</v>
      </c>
      <c r="X152" s="70"/>
      <c r="Y152" s="68"/>
      <c r="Z152" s="71"/>
      <c r="AA152" s="41">
        <f t="shared" si="39"/>
        <v>0</v>
      </c>
      <c r="AB152" s="70"/>
      <c r="AC152" s="68"/>
      <c r="AD152" s="71"/>
      <c r="AE152" s="41">
        <f t="shared" si="40"/>
        <v>0</v>
      </c>
      <c r="AF152" s="70"/>
      <c r="AG152" s="68"/>
      <c r="AH152" s="71"/>
      <c r="AI152" s="41">
        <f t="shared" si="41"/>
        <v>0</v>
      </c>
      <c r="AJ152" s="70"/>
      <c r="AK152" s="68"/>
      <c r="AL152" s="71"/>
      <c r="AM152" s="41">
        <f t="shared" si="42"/>
        <v>0</v>
      </c>
      <c r="AN152" s="70"/>
      <c r="AO152" s="68"/>
      <c r="AP152" s="71"/>
      <c r="AQ152" s="41">
        <f t="shared" si="43"/>
        <v>0</v>
      </c>
      <c r="AR152" s="70"/>
      <c r="AS152" s="68"/>
      <c r="AT152" s="71"/>
      <c r="AU152" s="41">
        <f t="shared" si="44"/>
        <v>0</v>
      </c>
      <c r="AV152" s="70"/>
      <c r="AW152" s="68"/>
      <c r="AX152" s="71"/>
      <c r="AY152" s="41">
        <f t="shared" si="45"/>
        <v>0</v>
      </c>
      <c r="AZ152" s="70"/>
      <c r="BA152" s="68"/>
      <c r="BB152" s="71"/>
      <c r="BC152" s="41">
        <f t="shared" si="46"/>
        <v>0</v>
      </c>
      <c r="BD152" s="70"/>
      <c r="BE152" s="68"/>
      <c r="BF152" s="71"/>
      <c r="BG152" s="41">
        <f t="shared" si="47"/>
        <v>0</v>
      </c>
      <c r="BH152" s="70"/>
      <c r="BI152" s="68"/>
      <c r="BJ152" s="71"/>
      <c r="BK152" s="41">
        <f t="shared" si="48"/>
        <v>0</v>
      </c>
      <c r="BL152" s="70"/>
      <c r="BM152" s="68"/>
      <c r="BN152" s="71"/>
      <c r="BO152" s="41">
        <f t="shared" si="49"/>
        <v>0</v>
      </c>
      <c r="BP152" s="70"/>
      <c r="BQ152" s="68"/>
      <c r="BR152" s="71"/>
      <c r="BS152" s="41">
        <f t="shared" si="50"/>
        <v>0</v>
      </c>
    </row>
    <row r="153" spans="1:71" ht="15.75" customHeight="1" x14ac:dyDescent="0.25">
      <c r="A153" s="30"/>
      <c r="B153" s="31"/>
      <c r="C153" s="31"/>
      <c r="D153" s="37">
        <v>122</v>
      </c>
      <c r="E153" s="60"/>
      <c r="F153" s="31"/>
      <c r="G153" s="38" t="str">
        <f t="shared" si="31"/>
        <v/>
      </c>
      <c r="H153" s="39" t="str">
        <f t="array" ref="H153">IF(I153="","",IFERROR(INDEX(Lid!$F:$F,MATCH($E153,Lid!$A:$A,0)),""))</f>
        <v/>
      </c>
      <c r="I153" s="84" t="str">
        <f t="shared" si="32"/>
        <v/>
      </c>
      <c r="J153" s="38" t="str">
        <f t="shared" si="33"/>
        <v/>
      </c>
      <c r="K153" s="39" t="str">
        <f t="array" ref="K153">IF(I153="","",IFERROR($D$3 &amp; " kosten " &amp;INDEX(Lid!$B:$B,MATCH($E153,Lid!$A:$A,0)),""))</f>
        <v/>
      </c>
      <c r="L153" s="41" t="str">
        <f t="shared" si="34"/>
        <v/>
      </c>
      <c r="M153" s="41" t="str">
        <f t="shared" si="35"/>
        <v/>
      </c>
      <c r="N153" s="41" t="str">
        <f t="shared" si="36"/>
        <v/>
      </c>
      <c r="O153" s="31"/>
      <c r="P153" s="67"/>
      <c r="Q153" s="68"/>
      <c r="R153" s="69"/>
      <c r="S153" s="41">
        <f t="shared" si="37"/>
        <v>0</v>
      </c>
      <c r="T153" s="70"/>
      <c r="U153" s="68"/>
      <c r="V153" s="71"/>
      <c r="W153" s="41">
        <f t="shared" si="38"/>
        <v>0</v>
      </c>
      <c r="X153" s="70"/>
      <c r="Y153" s="68"/>
      <c r="Z153" s="71"/>
      <c r="AA153" s="41">
        <f t="shared" si="39"/>
        <v>0</v>
      </c>
      <c r="AB153" s="70"/>
      <c r="AC153" s="68"/>
      <c r="AD153" s="71"/>
      <c r="AE153" s="41">
        <f t="shared" si="40"/>
        <v>0</v>
      </c>
      <c r="AF153" s="70"/>
      <c r="AG153" s="68"/>
      <c r="AH153" s="71"/>
      <c r="AI153" s="41">
        <f t="shared" si="41"/>
        <v>0</v>
      </c>
      <c r="AJ153" s="70"/>
      <c r="AK153" s="68"/>
      <c r="AL153" s="71"/>
      <c r="AM153" s="41">
        <f t="shared" si="42"/>
        <v>0</v>
      </c>
      <c r="AN153" s="70"/>
      <c r="AO153" s="68"/>
      <c r="AP153" s="71"/>
      <c r="AQ153" s="41">
        <f t="shared" si="43"/>
        <v>0</v>
      </c>
      <c r="AR153" s="70"/>
      <c r="AS153" s="68"/>
      <c r="AT153" s="71"/>
      <c r="AU153" s="41">
        <f t="shared" si="44"/>
        <v>0</v>
      </c>
      <c r="AV153" s="70"/>
      <c r="AW153" s="68"/>
      <c r="AX153" s="71"/>
      <c r="AY153" s="41">
        <f t="shared" si="45"/>
        <v>0</v>
      </c>
      <c r="AZ153" s="70"/>
      <c r="BA153" s="68"/>
      <c r="BB153" s="71"/>
      <c r="BC153" s="41">
        <f t="shared" si="46"/>
        <v>0</v>
      </c>
      <c r="BD153" s="70"/>
      <c r="BE153" s="68"/>
      <c r="BF153" s="71"/>
      <c r="BG153" s="41">
        <f t="shared" si="47"/>
        <v>0</v>
      </c>
      <c r="BH153" s="70"/>
      <c r="BI153" s="68"/>
      <c r="BJ153" s="71"/>
      <c r="BK153" s="41">
        <f t="shared" si="48"/>
        <v>0</v>
      </c>
      <c r="BL153" s="70"/>
      <c r="BM153" s="68"/>
      <c r="BN153" s="71"/>
      <c r="BO153" s="41">
        <f t="shared" si="49"/>
        <v>0</v>
      </c>
      <c r="BP153" s="70"/>
      <c r="BQ153" s="68"/>
      <c r="BR153" s="71"/>
      <c r="BS153" s="41">
        <f t="shared" si="50"/>
        <v>0</v>
      </c>
    </row>
    <row r="154" spans="1:71" ht="15.75" customHeight="1" x14ac:dyDescent="0.25">
      <c r="A154" s="30"/>
      <c r="B154" s="31"/>
      <c r="C154" s="31"/>
      <c r="D154" s="37">
        <v>123</v>
      </c>
      <c r="E154" s="60"/>
      <c r="F154" s="31"/>
      <c r="G154" s="38" t="str">
        <f t="shared" si="31"/>
        <v/>
      </c>
      <c r="H154" s="39" t="str">
        <f t="array" ref="H154">IF(I154="","",IFERROR(INDEX(Lid!$F:$F,MATCH($E154,Lid!$A:$A,0)),""))</f>
        <v/>
      </c>
      <c r="I154" s="84" t="str">
        <f t="shared" si="32"/>
        <v/>
      </c>
      <c r="J154" s="38" t="str">
        <f t="shared" si="33"/>
        <v/>
      </c>
      <c r="K154" s="39" t="str">
        <f t="array" ref="K154">IF(I154="","",IFERROR($D$3 &amp; " kosten " &amp;INDEX(Lid!$B:$B,MATCH($E154,Lid!$A:$A,0)),""))</f>
        <v/>
      </c>
      <c r="L154" s="41" t="str">
        <f t="shared" si="34"/>
        <v/>
      </c>
      <c r="M154" s="41" t="str">
        <f t="shared" si="35"/>
        <v/>
      </c>
      <c r="N154" s="41" t="str">
        <f t="shared" si="36"/>
        <v/>
      </c>
      <c r="O154" s="31"/>
      <c r="P154" s="67"/>
      <c r="Q154" s="68"/>
      <c r="R154" s="69"/>
      <c r="S154" s="41">
        <f t="shared" si="37"/>
        <v>0</v>
      </c>
      <c r="T154" s="70"/>
      <c r="U154" s="68"/>
      <c r="V154" s="71"/>
      <c r="W154" s="41">
        <f t="shared" si="38"/>
        <v>0</v>
      </c>
      <c r="X154" s="70"/>
      <c r="Y154" s="68"/>
      <c r="Z154" s="71"/>
      <c r="AA154" s="41">
        <f t="shared" si="39"/>
        <v>0</v>
      </c>
      <c r="AB154" s="70"/>
      <c r="AC154" s="68"/>
      <c r="AD154" s="71"/>
      <c r="AE154" s="41">
        <f t="shared" si="40"/>
        <v>0</v>
      </c>
      <c r="AF154" s="70"/>
      <c r="AG154" s="68"/>
      <c r="AH154" s="71"/>
      <c r="AI154" s="41">
        <f t="shared" si="41"/>
        <v>0</v>
      </c>
      <c r="AJ154" s="70"/>
      <c r="AK154" s="68"/>
      <c r="AL154" s="71"/>
      <c r="AM154" s="41">
        <f t="shared" si="42"/>
        <v>0</v>
      </c>
      <c r="AN154" s="70"/>
      <c r="AO154" s="68"/>
      <c r="AP154" s="71"/>
      <c r="AQ154" s="41">
        <f t="shared" si="43"/>
        <v>0</v>
      </c>
      <c r="AR154" s="70"/>
      <c r="AS154" s="68"/>
      <c r="AT154" s="71"/>
      <c r="AU154" s="41">
        <f t="shared" si="44"/>
        <v>0</v>
      </c>
      <c r="AV154" s="70"/>
      <c r="AW154" s="68"/>
      <c r="AX154" s="71"/>
      <c r="AY154" s="41">
        <f t="shared" si="45"/>
        <v>0</v>
      </c>
      <c r="AZ154" s="70"/>
      <c r="BA154" s="68"/>
      <c r="BB154" s="71"/>
      <c r="BC154" s="41">
        <f t="shared" si="46"/>
        <v>0</v>
      </c>
      <c r="BD154" s="70"/>
      <c r="BE154" s="68"/>
      <c r="BF154" s="71"/>
      <c r="BG154" s="41">
        <f t="shared" si="47"/>
        <v>0</v>
      </c>
      <c r="BH154" s="70"/>
      <c r="BI154" s="68"/>
      <c r="BJ154" s="71"/>
      <c r="BK154" s="41">
        <f t="shared" si="48"/>
        <v>0</v>
      </c>
      <c r="BL154" s="70"/>
      <c r="BM154" s="68"/>
      <c r="BN154" s="71"/>
      <c r="BO154" s="41">
        <f t="shared" si="49"/>
        <v>0</v>
      </c>
      <c r="BP154" s="70"/>
      <c r="BQ154" s="68"/>
      <c r="BR154" s="71"/>
      <c r="BS154" s="41">
        <f t="shared" si="50"/>
        <v>0</v>
      </c>
    </row>
    <row r="155" spans="1:71" ht="15.75" customHeight="1" x14ac:dyDescent="0.25">
      <c r="A155" s="30"/>
      <c r="B155" s="31"/>
      <c r="C155" s="31"/>
      <c r="D155" s="37">
        <v>124</v>
      </c>
      <c r="E155" s="60"/>
      <c r="F155" s="31"/>
      <c r="G155" s="38" t="str">
        <f t="shared" si="31"/>
        <v/>
      </c>
      <c r="H155" s="39" t="str">
        <f t="array" ref="H155">IF(I155="","",IFERROR(INDEX(Lid!$F:$F,MATCH($E155,Lid!$A:$A,0)),""))</f>
        <v/>
      </c>
      <c r="I155" s="84" t="str">
        <f t="shared" si="32"/>
        <v/>
      </c>
      <c r="J155" s="38" t="str">
        <f t="shared" si="33"/>
        <v/>
      </c>
      <c r="K155" s="39" t="str">
        <f t="array" ref="K155">IF(I155="","",IFERROR($D$3 &amp; " kosten " &amp;INDEX(Lid!$B:$B,MATCH($E155,Lid!$A:$A,0)),""))</f>
        <v/>
      </c>
      <c r="L155" s="41" t="str">
        <f t="shared" si="34"/>
        <v/>
      </c>
      <c r="M155" s="41" t="str">
        <f t="shared" si="35"/>
        <v/>
      </c>
      <c r="N155" s="41" t="str">
        <f t="shared" si="36"/>
        <v/>
      </c>
      <c r="O155" s="31"/>
      <c r="P155" s="67"/>
      <c r="Q155" s="68"/>
      <c r="R155" s="69"/>
      <c r="S155" s="41">
        <f t="shared" si="37"/>
        <v>0</v>
      </c>
      <c r="T155" s="70"/>
      <c r="U155" s="68"/>
      <c r="V155" s="71"/>
      <c r="W155" s="41">
        <f t="shared" si="38"/>
        <v>0</v>
      </c>
      <c r="X155" s="70"/>
      <c r="Y155" s="68"/>
      <c r="Z155" s="71"/>
      <c r="AA155" s="41">
        <f t="shared" si="39"/>
        <v>0</v>
      </c>
      <c r="AB155" s="70"/>
      <c r="AC155" s="68"/>
      <c r="AD155" s="71"/>
      <c r="AE155" s="41">
        <f t="shared" si="40"/>
        <v>0</v>
      </c>
      <c r="AF155" s="70"/>
      <c r="AG155" s="68"/>
      <c r="AH155" s="71"/>
      <c r="AI155" s="41">
        <f t="shared" si="41"/>
        <v>0</v>
      </c>
      <c r="AJ155" s="70"/>
      <c r="AK155" s="68"/>
      <c r="AL155" s="71"/>
      <c r="AM155" s="41">
        <f t="shared" si="42"/>
        <v>0</v>
      </c>
      <c r="AN155" s="70"/>
      <c r="AO155" s="68"/>
      <c r="AP155" s="71"/>
      <c r="AQ155" s="41">
        <f t="shared" si="43"/>
        <v>0</v>
      </c>
      <c r="AR155" s="70"/>
      <c r="AS155" s="68"/>
      <c r="AT155" s="71"/>
      <c r="AU155" s="41">
        <f t="shared" si="44"/>
        <v>0</v>
      </c>
      <c r="AV155" s="70"/>
      <c r="AW155" s="68"/>
      <c r="AX155" s="71"/>
      <c r="AY155" s="41">
        <f t="shared" si="45"/>
        <v>0</v>
      </c>
      <c r="AZ155" s="70"/>
      <c r="BA155" s="68"/>
      <c r="BB155" s="71"/>
      <c r="BC155" s="41">
        <f t="shared" si="46"/>
        <v>0</v>
      </c>
      <c r="BD155" s="70"/>
      <c r="BE155" s="68"/>
      <c r="BF155" s="71"/>
      <c r="BG155" s="41">
        <f t="shared" si="47"/>
        <v>0</v>
      </c>
      <c r="BH155" s="70"/>
      <c r="BI155" s="68"/>
      <c r="BJ155" s="71"/>
      <c r="BK155" s="41">
        <f t="shared" si="48"/>
        <v>0</v>
      </c>
      <c r="BL155" s="70"/>
      <c r="BM155" s="68"/>
      <c r="BN155" s="71"/>
      <c r="BO155" s="41">
        <f t="shared" si="49"/>
        <v>0</v>
      </c>
      <c r="BP155" s="70"/>
      <c r="BQ155" s="68"/>
      <c r="BR155" s="71"/>
      <c r="BS155" s="41">
        <f t="shared" si="50"/>
        <v>0</v>
      </c>
    </row>
    <row r="156" spans="1:71" ht="15.75" customHeight="1" x14ac:dyDescent="0.25">
      <c r="A156" s="30"/>
      <c r="B156" s="31"/>
      <c r="C156" s="31"/>
      <c r="D156" s="37">
        <v>125</v>
      </c>
      <c r="E156" s="60"/>
      <c r="F156" s="31"/>
      <c r="G156" s="38" t="str">
        <f t="shared" si="31"/>
        <v/>
      </c>
      <c r="H156" s="39" t="str">
        <f t="array" ref="H156">IF(I156="","",IFERROR(INDEX(Lid!$F:$F,MATCH($E156,Lid!$A:$A,0)),""))</f>
        <v/>
      </c>
      <c r="I156" s="84" t="str">
        <f t="shared" si="32"/>
        <v/>
      </c>
      <c r="J156" s="38" t="str">
        <f t="shared" si="33"/>
        <v/>
      </c>
      <c r="K156" s="39" t="str">
        <f t="array" ref="K156">IF(I156="","",IFERROR($D$3 &amp; " kosten " &amp;INDEX(Lid!$B:$B,MATCH($E156,Lid!$A:$A,0)),""))</f>
        <v/>
      </c>
      <c r="L156" s="41" t="str">
        <f t="shared" si="34"/>
        <v/>
      </c>
      <c r="M156" s="41" t="str">
        <f t="shared" si="35"/>
        <v/>
      </c>
      <c r="N156" s="41" t="str">
        <f t="shared" si="36"/>
        <v/>
      </c>
      <c r="O156" s="31"/>
      <c r="P156" s="67"/>
      <c r="Q156" s="68"/>
      <c r="R156" s="69"/>
      <c r="S156" s="41">
        <f t="shared" si="37"/>
        <v>0</v>
      </c>
      <c r="T156" s="70"/>
      <c r="U156" s="68"/>
      <c r="V156" s="71"/>
      <c r="W156" s="41">
        <f t="shared" si="38"/>
        <v>0</v>
      </c>
      <c r="X156" s="70"/>
      <c r="Y156" s="68"/>
      <c r="Z156" s="71"/>
      <c r="AA156" s="41">
        <f t="shared" si="39"/>
        <v>0</v>
      </c>
      <c r="AB156" s="70"/>
      <c r="AC156" s="68"/>
      <c r="AD156" s="71"/>
      <c r="AE156" s="41">
        <f t="shared" si="40"/>
        <v>0</v>
      </c>
      <c r="AF156" s="70"/>
      <c r="AG156" s="68"/>
      <c r="AH156" s="71"/>
      <c r="AI156" s="41">
        <f t="shared" si="41"/>
        <v>0</v>
      </c>
      <c r="AJ156" s="70"/>
      <c r="AK156" s="68"/>
      <c r="AL156" s="71"/>
      <c r="AM156" s="41">
        <f t="shared" si="42"/>
        <v>0</v>
      </c>
      <c r="AN156" s="70"/>
      <c r="AO156" s="68"/>
      <c r="AP156" s="71"/>
      <c r="AQ156" s="41">
        <f t="shared" si="43"/>
        <v>0</v>
      </c>
      <c r="AR156" s="70"/>
      <c r="AS156" s="68"/>
      <c r="AT156" s="71"/>
      <c r="AU156" s="41">
        <f t="shared" si="44"/>
        <v>0</v>
      </c>
      <c r="AV156" s="70"/>
      <c r="AW156" s="68"/>
      <c r="AX156" s="71"/>
      <c r="AY156" s="41">
        <f t="shared" si="45"/>
        <v>0</v>
      </c>
      <c r="AZ156" s="70"/>
      <c r="BA156" s="68"/>
      <c r="BB156" s="71"/>
      <c r="BC156" s="41">
        <f t="shared" si="46"/>
        <v>0</v>
      </c>
      <c r="BD156" s="70"/>
      <c r="BE156" s="68"/>
      <c r="BF156" s="71"/>
      <c r="BG156" s="41">
        <f t="shared" si="47"/>
        <v>0</v>
      </c>
      <c r="BH156" s="70"/>
      <c r="BI156" s="68"/>
      <c r="BJ156" s="71"/>
      <c r="BK156" s="41">
        <f t="shared" si="48"/>
        <v>0</v>
      </c>
      <c r="BL156" s="70"/>
      <c r="BM156" s="68"/>
      <c r="BN156" s="71"/>
      <c r="BO156" s="41">
        <f t="shared" si="49"/>
        <v>0</v>
      </c>
      <c r="BP156" s="70"/>
      <c r="BQ156" s="68"/>
      <c r="BR156" s="71"/>
      <c r="BS156" s="41">
        <f t="shared" si="50"/>
        <v>0</v>
      </c>
    </row>
    <row r="157" spans="1:71" ht="15.75" customHeight="1" x14ac:dyDescent="0.25">
      <c r="A157" s="30"/>
      <c r="B157" s="31"/>
      <c r="C157" s="31"/>
      <c r="D157" s="37">
        <v>126</v>
      </c>
      <c r="E157" s="60"/>
      <c r="F157" s="31"/>
      <c r="G157" s="38" t="str">
        <f t="shared" si="31"/>
        <v/>
      </c>
      <c r="H157" s="39" t="str">
        <f t="array" ref="H157">IF(I157="","",IFERROR(INDEX(Lid!$F:$F,MATCH($E157,Lid!$A:$A,0)),""))</f>
        <v/>
      </c>
      <c r="I157" s="84" t="str">
        <f t="shared" si="32"/>
        <v/>
      </c>
      <c r="J157" s="38" t="str">
        <f t="shared" si="33"/>
        <v/>
      </c>
      <c r="K157" s="39" t="str">
        <f t="array" ref="K157">IF(I157="","",IFERROR($D$3 &amp; " kosten " &amp;INDEX(Lid!$B:$B,MATCH($E157,Lid!$A:$A,0)),""))</f>
        <v/>
      </c>
      <c r="L157" s="41" t="str">
        <f t="shared" si="34"/>
        <v/>
      </c>
      <c r="M157" s="41" t="str">
        <f t="shared" si="35"/>
        <v/>
      </c>
      <c r="N157" s="41" t="str">
        <f t="shared" si="36"/>
        <v/>
      </c>
      <c r="O157" s="31"/>
      <c r="P157" s="67"/>
      <c r="Q157" s="68"/>
      <c r="R157" s="69"/>
      <c r="S157" s="41">
        <f t="shared" si="37"/>
        <v>0</v>
      </c>
      <c r="T157" s="70"/>
      <c r="U157" s="68"/>
      <c r="V157" s="71"/>
      <c r="W157" s="41">
        <f t="shared" si="38"/>
        <v>0</v>
      </c>
      <c r="X157" s="70"/>
      <c r="Y157" s="68"/>
      <c r="Z157" s="71"/>
      <c r="AA157" s="41">
        <f t="shared" si="39"/>
        <v>0</v>
      </c>
      <c r="AB157" s="70"/>
      <c r="AC157" s="68"/>
      <c r="AD157" s="71"/>
      <c r="AE157" s="41">
        <f t="shared" si="40"/>
        <v>0</v>
      </c>
      <c r="AF157" s="70"/>
      <c r="AG157" s="68"/>
      <c r="AH157" s="71"/>
      <c r="AI157" s="41">
        <f t="shared" si="41"/>
        <v>0</v>
      </c>
      <c r="AJ157" s="70"/>
      <c r="AK157" s="68"/>
      <c r="AL157" s="71"/>
      <c r="AM157" s="41">
        <f t="shared" si="42"/>
        <v>0</v>
      </c>
      <c r="AN157" s="70"/>
      <c r="AO157" s="68"/>
      <c r="AP157" s="71"/>
      <c r="AQ157" s="41">
        <f t="shared" si="43"/>
        <v>0</v>
      </c>
      <c r="AR157" s="70"/>
      <c r="AS157" s="68"/>
      <c r="AT157" s="71"/>
      <c r="AU157" s="41">
        <f t="shared" si="44"/>
        <v>0</v>
      </c>
      <c r="AV157" s="70"/>
      <c r="AW157" s="68"/>
      <c r="AX157" s="71"/>
      <c r="AY157" s="41">
        <f t="shared" si="45"/>
        <v>0</v>
      </c>
      <c r="AZ157" s="70"/>
      <c r="BA157" s="68"/>
      <c r="BB157" s="71"/>
      <c r="BC157" s="41">
        <f t="shared" si="46"/>
        <v>0</v>
      </c>
      <c r="BD157" s="70"/>
      <c r="BE157" s="68"/>
      <c r="BF157" s="71"/>
      <c r="BG157" s="41">
        <f t="shared" si="47"/>
        <v>0</v>
      </c>
      <c r="BH157" s="70"/>
      <c r="BI157" s="68"/>
      <c r="BJ157" s="71"/>
      <c r="BK157" s="41">
        <f t="shared" si="48"/>
        <v>0</v>
      </c>
      <c r="BL157" s="70"/>
      <c r="BM157" s="68"/>
      <c r="BN157" s="71"/>
      <c r="BO157" s="41">
        <f t="shared" si="49"/>
        <v>0</v>
      </c>
      <c r="BP157" s="70"/>
      <c r="BQ157" s="68"/>
      <c r="BR157" s="71"/>
      <c r="BS157" s="41">
        <f t="shared" si="50"/>
        <v>0</v>
      </c>
    </row>
    <row r="158" spans="1:71" ht="15.75" customHeight="1" x14ac:dyDescent="0.25">
      <c r="A158" s="30"/>
      <c r="B158" s="31"/>
      <c r="C158" s="31"/>
      <c r="D158" s="37">
        <v>127</v>
      </c>
      <c r="E158" s="60"/>
      <c r="F158" s="31"/>
      <c r="G158" s="38" t="str">
        <f t="shared" si="31"/>
        <v/>
      </c>
      <c r="H158" s="39" t="str">
        <f t="array" ref="H158">IF(I158="","",IFERROR(INDEX(Lid!$F:$F,MATCH($E158,Lid!$A:$A,0)),""))</f>
        <v/>
      </c>
      <c r="I158" s="84" t="str">
        <f t="shared" si="32"/>
        <v/>
      </c>
      <c r="J158" s="38" t="str">
        <f t="shared" si="33"/>
        <v/>
      </c>
      <c r="K158" s="39" t="str">
        <f t="array" ref="K158">IF(I158="","",IFERROR($D$3 &amp; " kosten " &amp;INDEX(Lid!$B:$B,MATCH($E158,Lid!$A:$A,0)),""))</f>
        <v/>
      </c>
      <c r="L158" s="41" t="str">
        <f t="shared" si="34"/>
        <v/>
      </c>
      <c r="M158" s="41" t="str">
        <f t="shared" si="35"/>
        <v/>
      </c>
      <c r="N158" s="41" t="str">
        <f t="shared" si="36"/>
        <v/>
      </c>
      <c r="O158" s="31"/>
      <c r="P158" s="67"/>
      <c r="Q158" s="68"/>
      <c r="R158" s="69"/>
      <c r="S158" s="41">
        <f t="shared" si="37"/>
        <v>0</v>
      </c>
      <c r="T158" s="70"/>
      <c r="U158" s="68"/>
      <c r="V158" s="71"/>
      <c r="W158" s="41">
        <f t="shared" si="38"/>
        <v>0</v>
      </c>
      <c r="X158" s="70"/>
      <c r="Y158" s="68"/>
      <c r="Z158" s="71"/>
      <c r="AA158" s="41">
        <f t="shared" si="39"/>
        <v>0</v>
      </c>
      <c r="AB158" s="70"/>
      <c r="AC158" s="68"/>
      <c r="AD158" s="71"/>
      <c r="AE158" s="41">
        <f t="shared" si="40"/>
        <v>0</v>
      </c>
      <c r="AF158" s="70"/>
      <c r="AG158" s="68"/>
      <c r="AH158" s="71"/>
      <c r="AI158" s="41">
        <f t="shared" si="41"/>
        <v>0</v>
      </c>
      <c r="AJ158" s="70"/>
      <c r="AK158" s="68"/>
      <c r="AL158" s="71"/>
      <c r="AM158" s="41">
        <f t="shared" si="42"/>
        <v>0</v>
      </c>
      <c r="AN158" s="70"/>
      <c r="AO158" s="68"/>
      <c r="AP158" s="71"/>
      <c r="AQ158" s="41">
        <f t="shared" si="43"/>
        <v>0</v>
      </c>
      <c r="AR158" s="70"/>
      <c r="AS158" s="68"/>
      <c r="AT158" s="71"/>
      <c r="AU158" s="41">
        <f t="shared" si="44"/>
        <v>0</v>
      </c>
      <c r="AV158" s="70"/>
      <c r="AW158" s="68"/>
      <c r="AX158" s="71"/>
      <c r="AY158" s="41">
        <f t="shared" si="45"/>
        <v>0</v>
      </c>
      <c r="AZ158" s="70"/>
      <c r="BA158" s="68"/>
      <c r="BB158" s="71"/>
      <c r="BC158" s="41">
        <f t="shared" si="46"/>
        <v>0</v>
      </c>
      <c r="BD158" s="70"/>
      <c r="BE158" s="68"/>
      <c r="BF158" s="71"/>
      <c r="BG158" s="41">
        <f t="shared" si="47"/>
        <v>0</v>
      </c>
      <c r="BH158" s="70"/>
      <c r="BI158" s="68"/>
      <c r="BJ158" s="71"/>
      <c r="BK158" s="41">
        <f t="shared" si="48"/>
        <v>0</v>
      </c>
      <c r="BL158" s="70"/>
      <c r="BM158" s="68"/>
      <c r="BN158" s="71"/>
      <c r="BO158" s="41">
        <f t="shared" si="49"/>
        <v>0</v>
      </c>
      <c r="BP158" s="70"/>
      <c r="BQ158" s="68"/>
      <c r="BR158" s="71"/>
      <c r="BS158" s="41">
        <f t="shared" si="50"/>
        <v>0</v>
      </c>
    </row>
    <row r="159" spans="1:71" ht="15.75" customHeight="1" x14ac:dyDescent="0.25">
      <c r="A159" s="30"/>
      <c r="B159" s="31"/>
      <c r="C159" s="31"/>
      <c r="D159" s="37">
        <v>128</v>
      </c>
      <c r="E159" s="60"/>
      <c r="F159" s="31"/>
      <c r="G159" s="38" t="str">
        <f t="shared" si="31"/>
        <v/>
      </c>
      <c r="H159" s="39" t="str">
        <f t="array" ref="H159">IF(I159="","",IFERROR(INDEX(Lid!$F:$F,MATCH($E159,Lid!$A:$A,0)),""))</f>
        <v/>
      </c>
      <c r="I159" s="84" t="str">
        <f t="shared" si="32"/>
        <v/>
      </c>
      <c r="J159" s="38" t="str">
        <f t="shared" si="33"/>
        <v/>
      </c>
      <c r="K159" s="39" t="str">
        <f t="array" ref="K159">IF(I159="","",IFERROR($D$3 &amp; " kosten " &amp;INDEX(Lid!$B:$B,MATCH($E159,Lid!$A:$A,0)),""))</f>
        <v/>
      </c>
      <c r="L159" s="41" t="str">
        <f t="shared" si="34"/>
        <v/>
      </c>
      <c r="M159" s="41" t="str">
        <f t="shared" si="35"/>
        <v/>
      </c>
      <c r="N159" s="41" t="str">
        <f t="shared" si="36"/>
        <v/>
      </c>
      <c r="O159" s="31"/>
      <c r="P159" s="67"/>
      <c r="Q159" s="68"/>
      <c r="R159" s="69"/>
      <c r="S159" s="41">
        <f t="shared" si="37"/>
        <v>0</v>
      </c>
      <c r="T159" s="70"/>
      <c r="U159" s="68"/>
      <c r="V159" s="71"/>
      <c r="W159" s="41">
        <f t="shared" si="38"/>
        <v>0</v>
      </c>
      <c r="X159" s="70"/>
      <c r="Y159" s="68"/>
      <c r="Z159" s="71"/>
      <c r="AA159" s="41">
        <f t="shared" si="39"/>
        <v>0</v>
      </c>
      <c r="AB159" s="70"/>
      <c r="AC159" s="68"/>
      <c r="AD159" s="71"/>
      <c r="AE159" s="41">
        <f t="shared" si="40"/>
        <v>0</v>
      </c>
      <c r="AF159" s="70"/>
      <c r="AG159" s="68"/>
      <c r="AH159" s="71"/>
      <c r="AI159" s="41">
        <f t="shared" si="41"/>
        <v>0</v>
      </c>
      <c r="AJ159" s="70"/>
      <c r="AK159" s="68"/>
      <c r="AL159" s="71"/>
      <c r="AM159" s="41">
        <f t="shared" si="42"/>
        <v>0</v>
      </c>
      <c r="AN159" s="70"/>
      <c r="AO159" s="68"/>
      <c r="AP159" s="71"/>
      <c r="AQ159" s="41">
        <f t="shared" si="43"/>
        <v>0</v>
      </c>
      <c r="AR159" s="70"/>
      <c r="AS159" s="68"/>
      <c r="AT159" s="71"/>
      <c r="AU159" s="41">
        <f t="shared" si="44"/>
        <v>0</v>
      </c>
      <c r="AV159" s="70"/>
      <c r="AW159" s="68"/>
      <c r="AX159" s="71"/>
      <c r="AY159" s="41">
        <f t="shared" si="45"/>
        <v>0</v>
      </c>
      <c r="AZ159" s="70"/>
      <c r="BA159" s="68"/>
      <c r="BB159" s="71"/>
      <c r="BC159" s="41">
        <f t="shared" si="46"/>
        <v>0</v>
      </c>
      <c r="BD159" s="70"/>
      <c r="BE159" s="68"/>
      <c r="BF159" s="71"/>
      <c r="BG159" s="41">
        <f t="shared" si="47"/>
        <v>0</v>
      </c>
      <c r="BH159" s="70"/>
      <c r="BI159" s="68"/>
      <c r="BJ159" s="71"/>
      <c r="BK159" s="41">
        <f t="shared" si="48"/>
        <v>0</v>
      </c>
      <c r="BL159" s="70"/>
      <c r="BM159" s="68"/>
      <c r="BN159" s="71"/>
      <c r="BO159" s="41">
        <f t="shared" si="49"/>
        <v>0</v>
      </c>
      <c r="BP159" s="70"/>
      <c r="BQ159" s="68"/>
      <c r="BR159" s="71"/>
      <c r="BS159" s="41">
        <f t="shared" si="50"/>
        <v>0</v>
      </c>
    </row>
    <row r="160" spans="1:71" ht="15.75" customHeight="1" x14ac:dyDescent="0.25">
      <c r="A160" s="30"/>
      <c r="B160" s="31"/>
      <c r="C160" s="31"/>
      <c r="D160" s="37">
        <v>129</v>
      </c>
      <c r="E160" s="60"/>
      <c r="F160" s="31"/>
      <c r="G160" s="38" t="str">
        <f t="shared" si="31"/>
        <v/>
      </c>
      <c r="H160" s="39" t="str">
        <f t="array" ref="H160">IF(I160="","",IFERROR(INDEX(Lid!$F:$F,MATCH($E160,Lid!$A:$A,0)),""))</f>
        <v/>
      </c>
      <c r="I160" s="84" t="str">
        <f t="shared" si="32"/>
        <v/>
      </c>
      <c r="J160" s="38" t="str">
        <f t="shared" si="33"/>
        <v/>
      </c>
      <c r="K160" s="39" t="str">
        <f t="array" ref="K160">IF(I160="","",IFERROR($D$3 &amp; " kosten " &amp;INDEX(Lid!$B:$B,MATCH($E160,Lid!$A:$A,0)),""))</f>
        <v/>
      </c>
      <c r="L160" s="41" t="str">
        <f t="shared" si="34"/>
        <v/>
      </c>
      <c r="M160" s="41" t="str">
        <f t="shared" si="35"/>
        <v/>
      </c>
      <c r="N160" s="41" t="str">
        <f t="shared" si="36"/>
        <v/>
      </c>
      <c r="O160" s="31"/>
      <c r="P160" s="67"/>
      <c r="Q160" s="68"/>
      <c r="R160" s="69"/>
      <c r="S160" s="41">
        <f t="shared" si="37"/>
        <v>0</v>
      </c>
      <c r="T160" s="70"/>
      <c r="U160" s="68"/>
      <c r="V160" s="71"/>
      <c r="W160" s="41">
        <f t="shared" si="38"/>
        <v>0</v>
      </c>
      <c r="X160" s="70"/>
      <c r="Y160" s="68"/>
      <c r="Z160" s="71"/>
      <c r="AA160" s="41">
        <f t="shared" si="39"/>
        <v>0</v>
      </c>
      <c r="AB160" s="70"/>
      <c r="AC160" s="68"/>
      <c r="AD160" s="71"/>
      <c r="AE160" s="41">
        <f t="shared" si="40"/>
        <v>0</v>
      </c>
      <c r="AF160" s="70"/>
      <c r="AG160" s="68"/>
      <c r="AH160" s="71"/>
      <c r="AI160" s="41">
        <f t="shared" si="41"/>
        <v>0</v>
      </c>
      <c r="AJ160" s="70"/>
      <c r="AK160" s="68"/>
      <c r="AL160" s="71"/>
      <c r="AM160" s="41">
        <f t="shared" si="42"/>
        <v>0</v>
      </c>
      <c r="AN160" s="70"/>
      <c r="AO160" s="68"/>
      <c r="AP160" s="71"/>
      <c r="AQ160" s="41">
        <f t="shared" si="43"/>
        <v>0</v>
      </c>
      <c r="AR160" s="70"/>
      <c r="AS160" s="68"/>
      <c r="AT160" s="71"/>
      <c r="AU160" s="41">
        <f t="shared" si="44"/>
        <v>0</v>
      </c>
      <c r="AV160" s="70"/>
      <c r="AW160" s="68"/>
      <c r="AX160" s="71"/>
      <c r="AY160" s="41">
        <f t="shared" si="45"/>
        <v>0</v>
      </c>
      <c r="AZ160" s="70"/>
      <c r="BA160" s="68"/>
      <c r="BB160" s="71"/>
      <c r="BC160" s="41">
        <f t="shared" si="46"/>
        <v>0</v>
      </c>
      <c r="BD160" s="70"/>
      <c r="BE160" s="68"/>
      <c r="BF160" s="71"/>
      <c r="BG160" s="41">
        <f t="shared" si="47"/>
        <v>0</v>
      </c>
      <c r="BH160" s="70"/>
      <c r="BI160" s="68"/>
      <c r="BJ160" s="71"/>
      <c r="BK160" s="41">
        <f t="shared" si="48"/>
        <v>0</v>
      </c>
      <c r="BL160" s="70"/>
      <c r="BM160" s="68"/>
      <c r="BN160" s="71"/>
      <c r="BO160" s="41">
        <f t="shared" si="49"/>
        <v>0</v>
      </c>
      <c r="BP160" s="70"/>
      <c r="BQ160" s="68"/>
      <c r="BR160" s="71"/>
      <c r="BS160" s="41">
        <f t="shared" si="50"/>
        <v>0</v>
      </c>
    </row>
    <row r="161" spans="1:71" ht="15.75" customHeight="1" x14ac:dyDescent="0.25">
      <c r="A161" s="30"/>
      <c r="B161" s="31"/>
      <c r="C161" s="31"/>
      <c r="D161" s="37">
        <v>130</v>
      </c>
      <c r="E161" s="60"/>
      <c r="F161" s="31"/>
      <c r="G161" s="38" t="str">
        <f t="shared" si="31"/>
        <v/>
      </c>
      <c r="H161" s="39" t="str">
        <f t="array" ref="H161">IF(I161="","",IFERROR(INDEX(Lid!$F:$F,MATCH($E161,Lid!$A:$A,0)),""))</f>
        <v/>
      </c>
      <c r="I161" s="84" t="str">
        <f t="shared" si="32"/>
        <v/>
      </c>
      <c r="J161" s="38" t="str">
        <f t="shared" si="33"/>
        <v/>
      </c>
      <c r="K161" s="39" t="str">
        <f t="array" ref="K161">IF(I161="","",IFERROR($D$3 &amp; " kosten " &amp;INDEX(Lid!$B:$B,MATCH($E161,Lid!$A:$A,0)),""))</f>
        <v/>
      </c>
      <c r="L161" s="41" t="str">
        <f t="shared" si="34"/>
        <v/>
      </c>
      <c r="M161" s="41" t="str">
        <f t="shared" si="35"/>
        <v/>
      </c>
      <c r="N161" s="41" t="str">
        <f t="shared" si="36"/>
        <v/>
      </c>
      <c r="O161" s="31"/>
      <c r="P161" s="67"/>
      <c r="Q161" s="68"/>
      <c r="R161" s="69"/>
      <c r="S161" s="41">
        <f t="shared" si="37"/>
        <v>0</v>
      </c>
      <c r="T161" s="70"/>
      <c r="U161" s="68"/>
      <c r="V161" s="71"/>
      <c r="W161" s="41">
        <f t="shared" si="38"/>
        <v>0</v>
      </c>
      <c r="X161" s="70"/>
      <c r="Y161" s="68"/>
      <c r="Z161" s="71"/>
      <c r="AA161" s="41">
        <f t="shared" si="39"/>
        <v>0</v>
      </c>
      <c r="AB161" s="70"/>
      <c r="AC161" s="68"/>
      <c r="AD161" s="71"/>
      <c r="AE161" s="41">
        <f t="shared" si="40"/>
        <v>0</v>
      </c>
      <c r="AF161" s="70"/>
      <c r="AG161" s="68"/>
      <c r="AH161" s="71"/>
      <c r="AI161" s="41">
        <f t="shared" si="41"/>
        <v>0</v>
      </c>
      <c r="AJ161" s="70"/>
      <c r="AK161" s="68"/>
      <c r="AL161" s="71"/>
      <c r="AM161" s="41">
        <f t="shared" si="42"/>
        <v>0</v>
      </c>
      <c r="AN161" s="70"/>
      <c r="AO161" s="68"/>
      <c r="AP161" s="71"/>
      <c r="AQ161" s="41">
        <f t="shared" si="43"/>
        <v>0</v>
      </c>
      <c r="AR161" s="70"/>
      <c r="AS161" s="68"/>
      <c r="AT161" s="71"/>
      <c r="AU161" s="41">
        <f t="shared" si="44"/>
        <v>0</v>
      </c>
      <c r="AV161" s="70"/>
      <c r="AW161" s="68"/>
      <c r="AX161" s="71"/>
      <c r="AY161" s="41">
        <f t="shared" si="45"/>
        <v>0</v>
      </c>
      <c r="AZ161" s="70"/>
      <c r="BA161" s="68"/>
      <c r="BB161" s="71"/>
      <c r="BC161" s="41">
        <f t="shared" si="46"/>
        <v>0</v>
      </c>
      <c r="BD161" s="70"/>
      <c r="BE161" s="68"/>
      <c r="BF161" s="71"/>
      <c r="BG161" s="41">
        <f t="shared" si="47"/>
        <v>0</v>
      </c>
      <c r="BH161" s="70"/>
      <c r="BI161" s="68"/>
      <c r="BJ161" s="71"/>
      <c r="BK161" s="41">
        <f t="shared" si="48"/>
        <v>0</v>
      </c>
      <c r="BL161" s="70"/>
      <c r="BM161" s="68"/>
      <c r="BN161" s="71"/>
      <c r="BO161" s="41">
        <f t="shared" si="49"/>
        <v>0</v>
      </c>
      <c r="BP161" s="70"/>
      <c r="BQ161" s="68"/>
      <c r="BR161" s="71"/>
      <c r="BS161" s="41">
        <f t="shared" si="50"/>
        <v>0</v>
      </c>
    </row>
    <row r="162" spans="1:71" ht="15.75" customHeight="1" x14ac:dyDescent="0.25">
      <c r="A162" s="30"/>
      <c r="B162" s="31"/>
      <c r="C162" s="31"/>
      <c r="D162" s="37">
        <v>131</v>
      </c>
      <c r="E162" s="60"/>
      <c r="F162" s="31"/>
      <c r="G162" s="38" t="str">
        <f t="shared" si="31"/>
        <v/>
      </c>
      <c r="H162" s="39" t="str">
        <f t="array" ref="H162">IF(I162="","",IFERROR(INDEX(Lid!$F:$F,MATCH($E162,Lid!$A:$A,0)),""))</f>
        <v/>
      </c>
      <c r="I162" s="84" t="str">
        <f t="shared" si="32"/>
        <v/>
      </c>
      <c r="J162" s="38" t="str">
        <f t="shared" si="33"/>
        <v/>
      </c>
      <c r="K162" s="39" t="str">
        <f t="array" ref="K162">IF(I162="","",IFERROR($D$3 &amp; " kosten " &amp;INDEX(Lid!$B:$B,MATCH($E162,Lid!$A:$A,0)),""))</f>
        <v/>
      </c>
      <c r="L162" s="41" t="str">
        <f t="shared" si="34"/>
        <v/>
      </c>
      <c r="M162" s="41" t="str">
        <f t="shared" si="35"/>
        <v/>
      </c>
      <c r="N162" s="41" t="str">
        <f t="shared" si="36"/>
        <v/>
      </c>
      <c r="O162" s="31"/>
      <c r="P162" s="67"/>
      <c r="Q162" s="68"/>
      <c r="R162" s="69"/>
      <c r="S162" s="41">
        <f t="shared" si="37"/>
        <v>0</v>
      </c>
      <c r="T162" s="70"/>
      <c r="U162" s="68"/>
      <c r="V162" s="71"/>
      <c r="W162" s="41">
        <f t="shared" si="38"/>
        <v>0</v>
      </c>
      <c r="X162" s="70"/>
      <c r="Y162" s="68"/>
      <c r="Z162" s="71"/>
      <c r="AA162" s="41">
        <f t="shared" si="39"/>
        <v>0</v>
      </c>
      <c r="AB162" s="70"/>
      <c r="AC162" s="68"/>
      <c r="AD162" s="71"/>
      <c r="AE162" s="41">
        <f t="shared" si="40"/>
        <v>0</v>
      </c>
      <c r="AF162" s="70"/>
      <c r="AG162" s="68"/>
      <c r="AH162" s="71"/>
      <c r="AI162" s="41">
        <f t="shared" si="41"/>
        <v>0</v>
      </c>
      <c r="AJ162" s="70"/>
      <c r="AK162" s="68"/>
      <c r="AL162" s="71"/>
      <c r="AM162" s="41">
        <f t="shared" si="42"/>
        <v>0</v>
      </c>
      <c r="AN162" s="70"/>
      <c r="AO162" s="68"/>
      <c r="AP162" s="71"/>
      <c r="AQ162" s="41">
        <f t="shared" si="43"/>
        <v>0</v>
      </c>
      <c r="AR162" s="70"/>
      <c r="AS162" s="68"/>
      <c r="AT162" s="71"/>
      <c r="AU162" s="41">
        <f t="shared" si="44"/>
        <v>0</v>
      </c>
      <c r="AV162" s="70"/>
      <c r="AW162" s="68"/>
      <c r="AX162" s="71"/>
      <c r="AY162" s="41">
        <f t="shared" si="45"/>
        <v>0</v>
      </c>
      <c r="AZ162" s="70"/>
      <c r="BA162" s="68"/>
      <c r="BB162" s="71"/>
      <c r="BC162" s="41">
        <f t="shared" si="46"/>
        <v>0</v>
      </c>
      <c r="BD162" s="70"/>
      <c r="BE162" s="68"/>
      <c r="BF162" s="71"/>
      <c r="BG162" s="41">
        <f t="shared" si="47"/>
        <v>0</v>
      </c>
      <c r="BH162" s="70"/>
      <c r="BI162" s="68"/>
      <c r="BJ162" s="71"/>
      <c r="BK162" s="41">
        <f t="shared" si="48"/>
        <v>0</v>
      </c>
      <c r="BL162" s="70"/>
      <c r="BM162" s="68"/>
      <c r="BN162" s="71"/>
      <c r="BO162" s="41">
        <f t="shared" si="49"/>
        <v>0</v>
      </c>
      <c r="BP162" s="70"/>
      <c r="BQ162" s="68"/>
      <c r="BR162" s="71"/>
      <c r="BS162" s="41">
        <f t="shared" si="50"/>
        <v>0</v>
      </c>
    </row>
    <row r="163" spans="1:71" ht="15.75" customHeight="1" x14ac:dyDescent="0.25">
      <c r="A163" s="30"/>
      <c r="B163" s="31"/>
      <c r="C163" s="31"/>
      <c r="D163" s="37">
        <v>132</v>
      </c>
      <c r="E163" s="60"/>
      <c r="F163" s="31"/>
      <c r="G163" s="38" t="str">
        <f t="shared" si="31"/>
        <v/>
      </c>
      <c r="H163" s="39" t="str">
        <f t="array" ref="H163">IF(I163="","",IFERROR(INDEX(Lid!$F:$F,MATCH($E163,Lid!$A:$A,0)),""))</f>
        <v/>
      </c>
      <c r="I163" s="84" t="str">
        <f t="shared" si="32"/>
        <v/>
      </c>
      <c r="J163" s="38" t="str">
        <f t="shared" si="33"/>
        <v/>
      </c>
      <c r="K163" s="39" t="str">
        <f t="array" ref="K163">IF(I163="","",IFERROR($D$3 &amp; " kosten " &amp;INDEX(Lid!$B:$B,MATCH($E163,Lid!$A:$A,0)),""))</f>
        <v/>
      </c>
      <c r="L163" s="41" t="str">
        <f t="shared" si="34"/>
        <v/>
      </c>
      <c r="M163" s="41" t="str">
        <f t="shared" si="35"/>
        <v/>
      </c>
      <c r="N163" s="41" t="str">
        <f t="shared" si="36"/>
        <v/>
      </c>
      <c r="O163" s="31"/>
      <c r="P163" s="67"/>
      <c r="Q163" s="68"/>
      <c r="R163" s="69"/>
      <c r="S163" s="41">
        <f t="shared" si="37"/>
        <v>0</v>
      </c>
      <c r="T163" s="70"/>
      <c r="U163" s="68"/>
      <c r="V163" s="71"/>
      <c r="W163" s="41">
        <f t="shared" si="38"/>
        <v>0</v>
      </c>
      <c r="X163" s="70"/>
      <c r="Y163" s="68"/>
      <c r="Z163" s="71"/>
      <c r="AA163" s="41">
        <f t="shared" si="39"/>
        <v>0</v>
      </c>
      <c r="AB163" s="70"/>
      <c r="AC163" s="68"/>
      <c r="AD163" s="71"/>
      <c r="AE163" s="41">
        <f t="shared" si="40"/>
        <v>0</v>
      </c>
      <c r="AF163" s="70"/>
      <c r="AG163" s="68"/>
      <c r="AH163" s="71"/>
      <c r="AI163" s="41">
        <f t="shared" si="41"/>
        <v>0</v>
      </c>
      <c r="AJ163" s="70"/>
      <c r="AK163" s="68"/>
      <c r="AL163" s="71"/>
      <c r="AM163" s="41">
        <f t="shared" si="42"/>
        <v>0</v>
      </c>
      <c r="AN163" s="70"/>
      <c r="AO163" s="68"/>
      <c r="AP163" s="71"/>
      <c r="AQ163" s="41">
        <f t="shared" si="43"/>
        <v>0</v>
      </c>
      <c r="AR163" s="70"/>
      <c r="AS163" s="68"/>
      <c r="AT163" s="71"/>
      <c r="AU163" s="41">
        <f t="shared" si="44"/>
        <v>0</v>
      </c>
      <c r="AV163" s="70"/>
      <c r="AW163" s="68"/>
      <c r="AX163" s="71"/>
      <c r="AY163" s="41">
        <f t="shared" si="45"/>
        <v>0</v>
      </c>
      <c r="AZ163" s="70"/>
      <c r="BA163" s="68"/>
      <c r="BB163" s="71"/>
      <c r="BC163" s="41">
        <f t="shared" si="46"/>
        <v>0</v>
      </c>
      <c r="BD163" s="70"/>
      <c r="BE163" s="68"/>
      <c r="BF163" s="71"/>
      <c r="BG163" s="41">
        <f t="shared" si="47"/>
        <v>0</v>
      </c>
      <c r="BH163" s="70"/>
      <c r="BI163" s="68"/>
      <c r="BJ163" s="71"/>
      <c r="BK163" s="41">
        <f t="shared" si="48"/>
        <v>0</v>
      </c>
      <c r="BL163" s="70"/>
      <c r="BM163" s="68"/>
      <c r="BN163" s="71"/>
      <c r="BO163" s="41">
        <f t="shared" si="49"/>
        <v>0</v>
      </c>
      <c r="BP163" s="70"/>
      <c r="BQ163" s="68"/>
      <c r="BR163" s="71"/>
      <c r="BS163" s="41">
        <f t="shared" si="50"/>
        <v>0</v>
      </c>
    </row>
    <row r="164" spans="1:71" ht="15.75" customHeight="1" x14ac:dyDescent="0.25">
      <c r="A164" s="30"/>
      <c r="B164" s="31"/>
      <c r="C164" s="31"/>
      <c r="D164" s="37">
        <v>133</v>
      </c>
      <c r="E164" s="60"/>
      <c r="F164" s="31"/>
      <c r="G164" s="38" t="str">
        <f t="shared" si="31"/>
        <v/>
      </c>
      <c r="H164" s="39" t="str">
        <f t="array" ref="H164">IF(I164="","",IFERROR(INDEX(Lid!$F:$F,MATCH($E164,Lid!$A:$A,0)),""))</f>
        <v/>
      </c>
      <c r="I164" s="84" t="str">
        <f t="shared" si="32"/>
        <v/>
      </c>
      <c r="J164" s="38" t="str">
        <f t="shared" si="33"/>
        <v/>
      </c>
      <c r="K164" s="39" t="str">
        <f t="array" ref="K164">IF(I164="","",IFERROR($D$3 &amp; " kosten " &amp;INDEX(Lid!$B:$B,MATCH($E164,Lid!$A:$A,0)),""))</f>
        <v/>
      </c>
      <c r="L164" s="41" t="str">
        <f t="shared" si="34"/>
        <v/>
      </c>
      <c r="M164" s="41" t="str">
        <f t="shared" si="35"/>
        <v/>
      </c>
      <c r="N164" s="41" t="str">
        <f t="shared" si="36"/>
        <v/>
      </c>
      <c r="O164" s="31"/>
      <c r="P164" s="67"/>
      <c r="Q164" s="68"/>
      <c r="R164" s="69"/>
      <c r="S164" s="41">
        <f t="shared" si="37"/>
        <v>0</v>
      </c>
      <c r="T164" s="70"/>
      <c r="U164" s="68"/>
      <c r="V164" s="71"/>
      <c r="W164" s="41">
        <f t="shared" si="38"/>
        <v>0</v>
      </c>
      <c r="X164" s="70"/>
      <c r="Y164" s="68"/>
      <c r="Z164" s="71"/>
      <c r="AA164" s="41">
        <f t="shared" si="39"/>
        <v>0</v>
      </c>
      <c r="AB164" s="70"/>
      <c r="AC164" s="68"/>
      <c r="AD164" s="71"/>
      <c r="AE164" s="41">
        <f t="shared" si="40"/>
        <v>0</v>
      </c>
      <c r="AF164" s="70"/>
      <c r="AG164" s="68"/>
      <c r="AH164" s="71"/>
      <c r="AI164" s="41">
        <f t="shared" si="41"/>
        <v>0</v>
      </c>
      <c r="AJ164" s="70"/>
      <c r="AK164" s="68"/>
      <c r="AL164" s="71"/>
      <c r="AM164" s="41">
        <f t="shared" si="42"/>
        <v>0</v>
      </c>
      <c r="AN164" s="70"/>
      <c r="AO164" s="68"/>
      <c r="AP164" s="71"/>
      <c r="AQ164" s="41">
        <f t="shared" si="43"/>
        <v>0</v>
      </c>
      <c r="AR164" s="70"/>
      <c r="AS164" s="68"/>
      <c r="AT164" s="71"/>
      <c r="AU164" s="41">
        <f t="shared" si="44"/>
        <v>0</v>
      </c>
      <c r="AV164" s="70"/>
      <c r="AW164" s="68"/>
      <c r="AX164" s="71"/>
      <c r="AY164" s="41">
        <f t="shared" si="45"/>
        <v>0</v>
      </c>
      <c r="AZ164" s="70"/>
      <c r="BA164" s="68"/>
      <c r="BB164" s="71"/>
      <c r="BC164" s="41">
        <f t="shared" si="46"/>
        <v>0</v>
      </c>
      <c r="BD164" s="70"/>
      <c r="BE164" s="68"/>
      <c r="BF164" s="71"/>
      <c r="BG164" s="41">
        <f t="shared" si="47"/>
        <v>0</v>
      </c>
      <c r="BH164" s="70"/>
      <c r="BI164" s="68"/>
      <c r="BJ164" s="71"/>
      <c r="BK164" s="41">
        <f t="shared" si="48"/>
        <v>0</v>
      </c>
      <c r="BL164" s="70"/>
      <c r="BM164" s="68"/>
      <c r="BN164" s="71"/>
      <c r="BO164" s="41">
        <f t="shared" si="49"/>
        <v>0</v>
      </c>
      <c r="BP164" s="70"/>
      <c r="BQ164" s="68"/>
      <c r="BR164" s="71"/>
      <c r="BS164" s="41">
        <f t="shared" si="50"/>
        <v>0</v>
      </c>
    </row>
    <row r="165" spans="1:71" ht="15.75" customHeight="1" x14ac:dyDescent="0.25">
      <c r="A165" s="30"/>
      <c r="B165" s="31"/>
      <c r="C165" s="31"/>
      <c r="D165" s="37">
        <v>134</v>
      </c>
      <c r="E165" s="60"/>
      <c r="F165" s="31"/>
      <c r="G165" s="38" t="str">
        <f t="shared" si="31"/>
        <v/>
      </c>
      <c r="H165" s="39" t="str">
        <f t="array" ref="H165">IF(I165="","",IFERROR(INDEX(Lid!$F:$F,MATCH($E165,Lid!$A:$A,0)),""))</f>
        <v/>
      </c>
      <c r="I165" s="84" t="str">
        <f t="shared" si="32"/>
        <v/>
      </c>
      <c r="J165" s="38" t="str">
        <f t="shared" si="33"/>
        <v/>
      </c>
      <c r="K165" s="39" t="str">
        <f t="array" ref="K165">IF(I165="","",IFERROR($D$3 &amp; " kosten " &amp;INDEX(Lid!$B:$B,MATCH($E165,Lid!$A:$A,0)),""))</f>
        <v/>
      </c>
      <c r="L165" s="41" t="str">
        <f t="shared" si="34"/>
        <v/>
      </c>
      <c r="M165" s="41" t="str">
        <f t="shared" si="35"/>
        <v/>
      </c>
      <c r="N165" s="41" t="str">
        <f t="shared" si="36"/>
        <v/>
      </c>
      <c r="O165" s="31"/>
      <c r="P165" s="67"/>
      <c r="Q165" s="68"/>
      <c r="R165" s="69"/>
      <c r="S165" s="41">
        <f t="shared" si="37"/>
        <v>0</v>
      </c>
      <c r="T165" s="70"/>
      <c r="U165" s="68"/>
      <c r="V165" s="71"/>
      <c r="W165" s="41">
        <f t="shared" si="38"/>
        <v>0</v>
      </c>
      <c r="X165" s="70"/>
      <c r="Y165" s="68"/>
      <c r="Z165" s="71"/>
      <c r="AA165" s="41">
        <f t="shared" si="39"/>
        <v>0</v>
      </c>
      <c r="AB165" s="70"/>
      <c r="AC165" s="68"/>
      <c r="AD165" s="71"/>
      <c r="AE165" s="41">
        <f t="shared" si="40"/>
        <v>0</v>
      </c>
      <c r="AF165" s="70"/>
      <c r="AG165" s="68"/>
      <c r="AH165" s="71"/>
      <c r="AI165" s="41">
        <f t="shared" si="41"/>
        <v>0</v>
      </c>
      <c r="AJ165" s="70"/>
      <c r="AK165" s="68"/>
      <c r="AL165" s="71"/>
      <c r="AM165" s="41">
        <f t="shared" si="42"/>
        <v>0</v>
      </c>
      <c r="AN165" s="70"/>
      <c r="AO165" s="68"/>
      <c r="AP165" s="71"/>
      <c r="AQ165" s="41">
        <f t="shared" si="43"/>
        <v>0</v>
      </c>
      <c r="AR165" s="70"/>
      <c r="AS165" s="68"/>
      <c r="AT165" s="71"/>
      <c r="AU165" s="41">
        <f t="shared" si="44"/>
        <v>0</v>
      </c>
      <c r="AV165" s="70"/>
      <c r="AW165" s="68"/>
      <c r="AX165" s="71"/>
      <c r="AY165" s="41">
        <f t="shared" si="45"/>
        <v>0</v>
      </c>
      <c r="AZ165" s="70"/>
      <c r="BA165" s="68"/>
      <c r="BB165" s="71"/>
      <c r="BC165" s="41">
        <f t="shared" si="46"/>
        <v>0</v>
      </c>
      <c r="BD165" s="70"/>
      <c r="BE165" s="68"/>
      <c r="BF165" s="71"/>
      <c r="BG165" s="41">
        <f t="shared" si="47"/>
        <v>0</v>
      </c>
      <c r="BH165" s="70"/>
      <c r="BI165" s="68"/>
      <c r="BJ165" s="71"/>
      <c r="BK165" s="41">
        <f t="shared" si="48"/>
        <v>0</v>
      </c>
      <c r="BL165" s="70"/>
      <c r="BM165" s="68"/>
      <c r="BN165" s="71"/>
      <c r="BO165" s="41">
        <f t="shared" si="49"/>
        <v>0</v>
      </c>
      <c r="BP165" s="70"/>
      <c r="BQ165" s="68"/>
      <c r="BR165" s="71"/>
      <c r="BS165" s="41">
        <f t="shared" si="50"/>
        <v>0</v>
      </c>
    </row>
    <row r="166" spans="1:71" ht="15.75" customHeight="1" x14ac:dyDescent="0.25">
      <c r="A166" s="30"/>
      <c r="B166" s="31"/>
      <c r="C166" s="31"/>
      <c r="D166" s="37">
        <v>135</v>
      </c>
      <c r="E166" s="60"/>
      <c r="F166" s="31"/>
      <c r="G166" s="38" t="str">
        <f t="shared" si="31"/>
        <v/>
      </c>
      <c r="H166" s="39" t="str">
        <f t="array" ref="H166">IF(I166="","",IFERROR(INDEX(Lid!$F:$F,MATCH($E166,Lid!$A:$A,0)),""))</f>
        <v/>
      </c>
      <c r="I166" s="84" t="str">
        <f t="shared" si="32"/>
        <v/>
      </c>
      <c r="J166" s="38" t="str">
        <f t="shared" si="33"/>
        <v/>
      </c>
      <c r="K166" s="39" t="str">
        <f t="array" ref="K166">IF(I166="","",IFERROR($D$3 &amp; " kosten " &amp;INDEX(Lid!$B:$B,MATCH($E166,Lid!$A:$A,0)),""))</f>
        <v/>
      </c>
      <c r="L166" s="41" t="str">
        <f t="shared" si="34"/>
        <v/>
      </c>
      <c r="M166" s="41" t="str">
        <f t="shared" si="35"/>
        <v/>
      </c>
      <c r="N166" s="41" t="str">
        <f t="shared" si="36"/>
        <v/>
      </c>
      <c r="O166" s="31"/>
      <c r="P166" s="67"/>
      <c r="Q166" s="68"/>
      <c r="R166" s="69"/>
      <c r="S166" s="41">
        <f t="shared" si="37"/>
        <v>0</v>
      </c>
      <c r="T166" s="70"/>
      <c r="U166" s="68"/>
      <c r="V166" s="71"/>
      <c r="W166" s="41">
        <f t="shared" si="38"/>
        <v>0</v>
      </c>
      <c r="X166" s="70"/>
      <c r="Y166" s="68"/>
      <c r="Z166" s="71"/>
      <c r="AA166" s="41">
        <f t="shared" si="39"/>
        <v>0</v>
      </c>
      <c r="AB166" s="70"/>
      <c r="AC166" s="68"/>
      <c r="AD166" s="71"/>
      <c r="AE166" s="41">
        <f t="shared" si="40"/>
        <v>0</v>
      </c>
      <c r="AF166" s="70"/>
      <c r="AG166" s="68"/>
      <c r="AH166" s="71"/>
      <c r="AI166" s="41">
        <f t="shared" si="41"/>
        <v>0</v>
      </c>
      <c r="AJ166" s="70"/>
      <c r="AK166" s="68"/>
      <c r="AL166" s="71"/>
      <c r="AM166" s="41">
        <f t="shared" si="42"/>
        <v>0</v>
      </c>
      <c r="AN166" s="70"/>
      <c r="AO166" s="68"/>
      <c r="AP166" s="71"/>
      <c r="AQ166" s="41">
        <f t="shared" si="43"/>
        <v>0</v>
      </c>
      <c r="AR166" s="70"/>
      <c r="AS166" s="68"/>
      <c r="AT166" s="71"/>
      <c r="AU166" s="41">
        <f t="shared" si="44"/>
        <v>0</v>
      </c>
      <c r="AV166" s="70"/>
      <c r="AW166" s="68"/>
      <c r="AX166" s="71"/>
      <c r="AY166" s="41">
        <f t="shared" si="45"/>
        <v>0</v>
      </c>
      <c r="AZ166" s="70"/>
      <c r="BA166" s="68"/>
      <c r="BB166" s="71"/>
      <c r="BC166" s="41">
        <f t="shared" si="46"/>
        <v>0</v>
      </c>
      <c r="BD166" s="70"/>
      <c r="BE166" s="68"/>
      <c r="BF166" s="71"/>
      <c r="BG166" s="41">
        <f t="shared" si="47"/>
        <v>0</v>
      </c>
      <c r="BH166" s="70"/>
      <c r="BI166" s="68"/>
      <c r="BJ166" s="71"/>
      <c r="BK166" s="41">
        <f t="shared" si="48"/>
        <v>0</v>
      </c>
      <c r="BL166" s="70"/>
      <c r="BM166" s="68"/>
      <c r="BN166" s="71"/>
      <c r="BO166" s="41">
        <f t="shared" si="49"/>
        <v>0</v>
      </c>
      <c r="BP166" s="70"/>
      <c r="BQ166" s="68"/>
      <c r="BR166" s="71"/>
      <c r="BS166" s="41">
        <f t="shared" si="50"/>
        <v>0</v>
      </c>
    </row>
    <row r="167" spans="1:71" ht="15.75" customHeight="1" x14ac:dyDescent="0.25">
      <c r="A167" s="30"/>
      <c r="B167" s="31"/>
      <c r="C167" s="31"/>
      <c r="D167" s="37">
        <v>136</v>
      </c>
      <c r="E167" s="60"/>
      <c r="F167" s="31"/>
      <c r="G167" s="38" t="str">
        <f t="shared" si="31"/>
        <v/>
      </c>
      <c r="H167" s="39" t="str">
        <f t="array" ref="H167">IF(I167="","",IFERROR(INDEX(Lid!$F:$F,MATCH($E167,Lid!$A:$A,0)),""))</f>
        <v/>
      </c>
      <c r="I167" s="84" t="str">
        <f t="shared" si="32"/>
        <v/>
      </c>
      <c r="J167" s="38" t="str">
        <f t="shared" si="33"/>
        <v/>
      </c>
      <c r="K167" s="39" t="str">
        <f t="array" ref="K167">IF(I167="","",IFERROR($D$3 &amp; " kosten " &amp;INDEX(Lid!$B:$B,MATCH($E167,Lid!$A:$A,0)),""))</f>
        <v/>
      </c>
      <c r="L167" s="41" t="str">
        <f t="shared" si="34"/>
        <v/>
      </c>
      <c r="M167" s="41" t="str">
        <f t="shared" si="35"/>
        <v/>
      </c>
      <c r="N167" s="41" t="str">
        <f t="shared" si="36"/>
        <v/>
      </c>
      <c r="O167" s="31"/>
      <c r="P167" s="67"/>
      <c r="Q167" s="68"/>
      <c r="R167" s="69"/>
      <c r="S167" s="41">
        <f t="shared" si="37"/>
        <v>0</v>
      </c>
      <c r="T167" s="70"/>
      <c r="U167" s="68"/>
      <c r="V167" s="71"/>
      <c r="W167" s="41">
        <f t="shared" si="38"/>
        <v>0</v>
      </c>
      <c r="X167" s="70"/>
      <c r="Y167" s="68"/>
      <c r="Z167" s="71"/>
      <c r="AA167" s="41">
        <f t="shared" si="39"/>
        <v>0</v>
      </c>
      <c r="AB167" s="70"/>
      <c r="AC167" s="68"/>
      <c r="AD167" s="71"/>
      <c r="AE167" s="41">
        <f t="shared" si="40"/>
        <v>0</v>
      </c>
      <c r="AF167" s="70"/>
      <c r="AG167" s="68"/>
      <c r="AH167" s="71"/>
      <c r="AI167" s="41">
        <f t="shared" si="41"/>
        <v>0</v>
      </c>
      <c r="AJ167" s="70"/>
      <c r="AK167" s="68"/>
      <c r="AL167" s="71"/>
      <c r="AM167" s="41">
        <f t="shared" si="42"/>
        <v>0</v>
      </c>
      <c r="AN167" s="70"/>
      <c r="AO167" s="68"/>
      <c r="AP167" s="71"/>
      <c r="AQ167" s="41">
        <f t="shared" si="43"/>
        <v>0</v>
      </c>
      <c r="AR167" s="70"/>
      <c r="AS167" s="68"/>
      <c r="AT167" s="71"/>
      <c r="AU167" s="41">
        <f t="shared" si="44"/>
        <v>0</v>
      </c>
      <c r="AV167" s="70"/>
      <c r="AW167" s="68"/>
      <c r="AX167" s="71"/>
      <c r="AY167" s="41">
        <f t="shared" si="45"/>
        <v>0</v>
      </c>
      <c r="AZ167" s="70"/>
      <c r="BA167" s="68"/>
      <c r="BB167" s="71"/>
      <c r="BC167" s="41">
        <f t="shared" si="46"/>
        <v>0</v>
      </c>
      <c r="BD167" s="70"/>
      <c r="BE167" s="68"/>
      <c r="BF167" s="71"/>
      <c r="BG167" s="41">
        <f t="shared" si="47"/>
        <v>0</v>
      </c>
      <c r="BH167" s="70"/>
      <c r="BI167" s="68"/>
      <c r="BJ167" s="71"/>
      <c r="BK167" s="41">
        <f t="shared" si="48"/>
        <v>0</v>
      </c>
      <c r="BL167" s="70"/>
      <c r="BM167" s="68"/>
      <c r="BN167" s="71"/>
      <c r="BO167" s="41">
        <f t="shared" si="49"/>
        <v>0</v>
      </c>
      <c r="BP167" s="70"/>
      <c r="BQ167" s="68"/>
      <c r="BR167" s="71"/>
      <c r="BS167" s="41">
        <f t="shared" si="50"/>
        <v>0</v>
      </c>
    </row>
    <row r="168" spans="1:71" ht="15.75" customHeight="1" x14ac:dyDescent="0.25">
      <c r="A168" s="30"/>
      <c r="B168" s="31"/>
      <c r="C168" s="31"/>
      <c r="D168" s="37">
        <v>137</v>
      </c>
      <c r="E168" s="60"/>
      <c r="F168" s="31"/>
      <c r="G168" s="38" t="str">
        <f t="shared" si="31"/>
        <v/>
      </c>
      <c r="H168" s="39" t="str">
        <f t="array" ref="H168">IF(I168="","",IFERROR(INDEX(Lid!$F:$F,MATCH($E168,Lid!$A:$A,0)),""))</f>
        <v/>
      </c>
      <c r="I168" s="84" t="str">
        <f t="shared" si="32"/>
        <v/>
      </c>
      <c r="J168" s="38" t="str">
        <f t="shared" si="33"/>
        <v/>
      </c>
      <c r="K168" s="39" t="str">
        <f t="array" ref="K168">IF(I168="","",IFERROR($D$3 &amp; " kosten " &amp;INDEX(Lid!$B:$B,MATCH($E168,Lid!$A:$A,0)),""))</f>
        <v/>
      </c>
      <c r="L168" s="41" t="str">
        <f t="shared" si="34"/>
        <v/>
      </c>
      <c r="M168" s="41" t="str">
        <f t="shared" si="35"/>
        <v/>
      </c>
      <c r="N168" s="41" t="str">
        <f t="shared" si="36"/>
        <v/>
      </c>
      <c r="O168" s="31"/>
      <c r="P168" s="67"/>
      <c r="Q168" s="68"/>
      <c r="R168" s="69"/>
      <c r="S168" s="41">
        <f t="shared" si="37"/>
        <v>0</v>
      </c>
      <c r="T168" s="70"/>
      <c r="U168" s="68"/>
      <c r="V168" s="71"/>
      <c r="W168" s="41">
        <f t="shared" si="38"/>
        <v>0</v>
      </c>
      <c r="X168" s="70"/>
      <c r="Y168" s="68"/>
      <c r="Z168" s="71"/>
      <c r="AA168" s="41">
        <f t="shared" si="39"/>
        <v>0</v>
      </c>
      <c r="AB168" s="70"/>
      <c r="AC168" s="68"/>
      <c r="AD168" s="71"/>
      <c r="AE168" s="41">
        <f t="shared" si="40"/>
        <v>0</v>
      </c>
      <c r="AF168" s="70"/>
      <c r="AG168" s="68"/>
      <c r="AH168" s="71"/>
      <c r="AI168" s="41">
        <f t="shared" si="41"/>
        <v>0</v>
      </c>
      <c r="AJ168" s="70"/>
      <c r="AK168" s="68"/>
      <c r="AL168" s="71"/>
      <c r="AM168" s="41">
        <f t="shared" si="42"/>
        <v>0</v>
      </c>
      <c r="AN168" s="70"/>
      <c r="AO168" s="68"/>
      <c r="AP168" s="71"/>
      <c r="AQ168" s="41">
        <f t="shared" si="43"/>
        <v>0</v>
      </c>
      <c r="AR168" s="70"/>
      <c r="AS168" s="68"/>
      <c r="AT168" s="71"/>
      <c r="AU168" s="41">
        <f t="shared" si="44"/>
        <v>0</v>
      </c>
      <c r="AV168" s="70"/>
      <c r="AW168" s="68"/>
      <c r="AX168" s="71"/>
      <c r="AY168" s="41">
        <f t="shared" si="45"/>
        <v>0</v>
      </c>
      <c r="AZ168" s="70"/>
      <c r="BA168" s="68"/>
      <c r="BB168" s="71"/>
      <c r="BC168" s="41">
        <f t="shared" si="46"/>
        <v>0</v>
      </c>
      <c r="BD168" s="70"/>
      <c r="BE168" s="68"/>
      <c r="BF168" s="71"/>
      <c r="BG168" s="41">
        <f t="shared" si="47"/>
        <v>0</v>
      </c>
      <c r="BH168" s="70"/>
      <c r="BI168" s="68"/>
      <c r="BJ168" s="71"/>
      <c r="BK168" s="41">
        <f t="shared" si="48"/>
        <v>0</v>
      </c>
      <c r="BL168" s="70"/>
      <c r="BM168" s="68"/>
      <c r="BN168" s="71"/>
      <c r="BO168" s="41">
        <f t="shared" si="49"/>
        <v>0</v>
      </c>
      <c r="BP168" s="70"/>
      <c r="BQ168" s="68"/>
      <c r="BR168" s="71"/>
      <c r="BS168" s="41">
        <f t="shared" si="50"/>
        <v>0</v>
      </c>
    </row>
    <row r="169" spans="1:71" ht="15.75" customHeight="1" x14ac:dyDescent="0.25">
      <c r="A169" s="30"/>
      <c r="B169" s="31"/>
      <c r="C169" s="31"/>
      <c r="D169" s="37">
        <v>138</v>
      </c>
      <c r="E169" s="60"/>
      <c r="F169" s="31"/>
      <c r="G169" s="38" t="str">
        <f t="shared" si="31"/>
        <v/>
      </c>
      <c r="H169" s="39" t="str">
        <f t="array" ref="H169">IF(I169="","",IFERROR(INDEX(Lid!$F:$F,MATCH($E169,Lid!$A:$A,0)),""))</f>
        <v/>
      </c>
      <c r="I169" s="84" t="str">
        <f t="shared" si="32"/>
        <v/>
      </c>
      <c r="J169" s="38" t="str">
        <f t="shared" si="33"/>
        <v/>
      </c>
      <c r="K169" s="39" t="str">
        <f t="array" ref="K169">IF(I169="","",IFERROR($D$3 &amp; " kosten " &amp;INDEX(Lid!$B:$B,MATCH($E169,Lid!$A:$A,0)),""))</f>
        <v/>
      </c>
      <c r="L169" s="41" t="str">
        <f t="shared" si="34"/>
        <v/>
      </c>
      <c r="M169" s="41" t="str">
        <f t="shared" si="35"/>
        <v/>
      </c>
      <c r="N169" s="41" t="str">
        <f t="shared" si="36"/>
        <v/>
      </c>
      <c r="O169" s="31"/>
      <c r="P169" s="67"/>
      <c r="Q169" s="68"/>
      <c r="R169" s="69"/>
      <c r="S169" s="41">
        <f t="shared" si="37"/>
        <v>0</v>
      </c>
      <c r="T169" s="70"/>
      <c r="U169" s="68"/>
      <c r="V169" s="71"/>
      <c r="W169" s="41">
        <f t="shared" si="38"/>
        <v>0</v>
      </c>
      <c r="X169" s="70"/>
      <c r="Y169" s="68"/>
      <c r="Z169" s="71"/>
      <c r="AA169" s="41">
        <f t="shared" si="39"/>
        <v>0</v>
      </c>
      <c r="AB169" s="70"/>
      <c r="AC169" s="68"/>
      <c r="AD169" s="71"/>
      <c r="AE169" s="41">
        <f t="shared" si="40"/>
        <v>0</v>
      </c>
      <c r="AF169" s="70"/>
      <c r="AG169" s="68"/>
      <c r="AH169" s="71"/>
      <c r="AI169" s="41">
        <f t="shared" si="41"/>
        <v>0</v>
      </c>
      <c r="AJ169" s="70"/>
      <c r="AK169" s="68"/>
      <c r="AL169" s="71"/>
      <c r="AM169" s="41">
        <f t="shared" si="42"/>
        <v>0</v>
      </c>
      <c r="AN169" s="70"/>
      <c r="AO169" s="68"/>
      <c r="AP169" s="71"/>
      <c r="AQ169" s="41">
        <f t="shared" si="43"/>
        <v>0</v>
      </c>
      <c r="AR169" s="70"/>
      <c r="AS169" s="68"/>
      <c r="AT169" s="71"/>
      <c r="AU169" s="41">
        <f t="shared" si="44"/>
        <v>0</v>
      </c>
      <c r="AV169" s="70"/>
      <c r="AW169" s="68"/>
      <c r="AX169" s="71"/>
      <c r="AY169" s="41">
        <f t="shared" si="45"/>
        <v>0</v>
      </c>
      <c r="AZ169" s="70"/>
      <c r="BA169" s="68"/>
      <c r="BB169" s="71"/>
      <c r="BC169" s="41">
        <f t="shared" si="46"/>
        <v>0</v>
      </c>
      <c r="BD169" s="70"/>
      <c r="BE169" s="68"/>
      <c r="BF169" s="71"/>
      <c r="BG169" s="41">
        <f t="shared" si="47"/>
        <v>0</v>
      </c>
      <c r="BH169" s="70"/>
      <c r="BI169" s="68"/>
      <c r="BJ169" s="71"/>
      <c r="BK169" s="41">
        <f t="shared" si="48"/>
        <v>0</v>
      </c>
      <c r="BL169" s="70"/>
      <c r="BM169" s="68"/>
      <c r="BN169" s="71"/>
      <c r="BO169" s="41">
        <f t="shared" si="49"/>
        <v>0</v>
      </c>
      <c r="BP169" s="70"/>
      <c r="BQ169" s="68"/>
      <c r="BR169" s="71"/>
      <c r="BS169" s="41">
        <f t="shared" si="50"/>
        <v>0</v>
      </c>
    </row>
    <row r="170" spans="1:71" ht="15.75" customHeight="1" x14ac:dyDescent="0.25">
      <c r="A170" s="30"/>
      <c r="B170" s="31"/>
      <c r="C170" s="31"/>
      <c r="D170" s="37">
        <v>139</v>
      </c>
      <c r="E170" s="60"/>
      <c r="F170" s="31"/>
      <c r="G170" s="38" t="str">
        <f t="shared" si="31"/>
        <v/>
      </c>
      <c r="H170" s="39" t="str">
        <f t="array" ref="H170">IF(I170="","",IFERROR(INDEX(Lid!$F:$F,MATCH($E170,Lid!$A:$A,0)),""))</f>
        <v/>
      </c>
      <c r="I170" s="84" t="str">
        <f t="shared" si="32"/>
        <v/>
      </c>
      <c r="J170" s="38" t="str">
        <f t="shared" si="33"/>
        <v/>
      </c>
      <c r="K170" s="39" t="str">
        <f t="array" ref="K170">IF(I170="","",IFERROR($D$3 &amp; " kosten " &amp;INDEX(Lid!$B:$B,MATCH($E170,Lid!$A:$A,0)),""))</f>
        <v/>
      </c>
      <c r="L170" s="41" t="str">
        <f t="shared" si="34"/>
        <v/>
      </c>
      <c r="M170" s="41" t="str">
        <f t="shared" si="35"/>
        <v/>
      </c>
      <c r="N170" s="41" t="str">
        <f t="shared" si="36"/>
        <v/>
      </c>
      <c r="O170" s="31"/>
      <c r="P170" s="67"/>
      <c r="Q170" s="68"/>
      <c r="R170" s="69"/>
      <c r="S170" s="41">
        <f t="shared" si="37"/>
        <v>0</v>
      </c>
      <c r="T170" s="70"/>
      <c r="U170" s="68"/>
      <c r="V170" s="71"/>
      <c r="W170" s="41">
        <f t="shared" si="38"/>
        <v>0</v>
      </c>
      <c r="X170" s="70"/>
      <c r="Y170" s="68"/>
      <c r="Z170" s="71"/>
      <c r="AA170" s="41">
        <f t="shared" si="39"/>
        <v>0</v>
      </c>
      <c r="AB170" s="70"/>
      <c r="AC170" s="68"/>
      <c r="AD170" s="71"/>
      <c r="AE170" s="41">
        <f t="shared" si="40"/>
        <v>0</v>
      </c>
      <c r="AF170" s="70"/>
      <c r="AG170" s="68"/>
      <c r="AH170" s="71"/>
      <c r="AI170" s="41">
        <f t="shared" si="41"/>
        <v>0</v>
      </c>
      <c r="AJ170" s="70"/>
      <c r="AK170" s="68"/>
      <c r="AL170" s="71"/>
      <c r="AM170" s="41">
        <f t="shared" si="42"/>
        <v>0</v>
      </c>
      <c r="AN170" s="70"/>
      <c r="AO170" s="68"/>
      <c r="AP170" s="71"/>
      <c r="AQ170" s="41">
        <f t="shared" si="43"/>
        <v>0</v>
      </c>
      <c r="AR170" s="70"/>
      <c r="AS170" s="68"/>
      <c r="AT170" s="71"/>
      <c r="AU170" s="41">
        <f t="shared" si="44"/>
        <v>0</v>
      </c>
      <c r="AV170" s="70"/>
      <c r="AW170" s="68"/>
      <c r="AX170" s="71"/>
      <c r="AY170" s="41">
        <f t="shared" si="45"/>
        <v>0</v>
      </c>
      <c r="AZ170" s="70"/>
      <c r="BA170" s="68"/>
      <c r="BB170" s="71"/>
      <c r="BC170" s="41">
        <f t="shared" si="46"/>
        <v>0</v>
      </c>
      <c r="BD170" s="70"/>
      <c r="BE170" s="68"/>
      <c r="BF170" s="71"/>
      <c r="BG170" s="41">
        <f t="shared" si="47"/>
        <v>0</v>
      </c>
      <c r="BH170" s="70"/>
      <c r="BI170" s="68"/>
      <c r="BJ170" s="71"/>
      <c r="BK170" s="41">
        <f t="shared" si="48"/>
        <v>0</v>
      </c>
      <c r="BL170" s="70"/>
      <c r="BM170" s="68"/>
      <c r="BN170" s="71"/>
      <c r="BO170" s="41">
        <f t="shared" si="49"/>
        <v>0</v>
      </c>
      <c r="BP170" s="70"/>
      <c r="BQ170" s="68"/>
      <c r="BR170" s="71"/>
      <c r="BS170" s="41">
        <f t="shared" si="50"/>
        <v>0</v>
      </c>
    </row>
    <row r="171" spans="1:71" ht="15.75" customHeight="1" x14ac:dyDescent="0.25">
      <c r="A171" s="30"/>
      <c r="B171" s="31"/>
      <c r="C171" s="31"/>
      <c r="D171" s="37">
        <v>140</v>
      </c>
      <c r="E171" s="60"/>
      <c r="F171" s="31"/>
      <c r="G171" s="38" t="str">
        <f t="shared" si="31"/>
        <v/>
      </c>
      <c r="H171" s="39" t="str">
        <f t="array" ref="H171">IF(I171="","",IFERROR(INDEX(Lid!$F:$F,MATCH($E171,Lid!$A:$A,0)),""))</f>
        <v/>
      </c>
      <c r="I171" s="84" t="str">
        <f t="shared" si="32"/>
        <v/>
      </c>
      <c r="J171" s="38" t="str">
        <f t="shared" si="33"/>
        <v/>
      </c>
      <c r="K171" s="39" t="str">
        <f t="array" ref="K171">IF(I171="","",IFERROR($D$3 &amp; " kosten " &amp;INDEX(Lid!$B:$B,MATCH($E171,Lid!$A:$A,0)),""))</f>
        <v/>
      </c>
      <c r="L171" s="41" t="str">
        <f t="shared" si="34"/>
        <v/>
      </c>
      <c r="M171" s="41" t="str">
        <f t="shared" si="35"/>
        <v/>
      </c>
      <c r="N171" s="41" t="str">
        <f t="shared" si="36"/>
        <v/>
      </c>
      <c r="O171" s="31"/>
      <c r="P171" s="67"/>
      <c r="Q171" s="68"/>
      <c r="R171" s="69"/>
      <c r="S171" s="41">
        <f t="shared" si="37"/>
        <v>0</v>
      </c>
      <c r="T171" s="70"/>
      <c r="U171" s="68"/>
      <c r="V171" s="71"/>
      <c r="W171" s="41">
        <f t="shared" si="38"/>
        <v>0</v>
      </c>
      <c r="X171" s="70"/>
      <c r="Y171" s="68"/>
      <c r="Z171" s="71"/>
      <c r="AA171" s="41">
        <f t="shared" si="39"/>
        <v>0</v>
      </c>
      <c r="AB171" s="70"/>
      <c r="AC171" s="68"/>
      <c r="AD171" s="71"/>
      <c r="AE171" s="41">
        <f t="shared" si="40"/>
        <v>0</v>
      </c>
      <c r="AF171" s="70"/>
      <c r="AG171" s="68"/>
      <c r="AH171" s="71"/>
      <c r="AI171" s="41">
        <f t="shared" si="41"/>
        <v>0</v>
      </c>
      <c r="AJ171" s="70"/>
      <c r="AK171" s="68"/>
      <c r="AL171" s="71"/>
      <c r="AM171" s="41">
        <f t="shared" si="42"/>
        <v>0</v>
      </c>
      <c r="AN171" s="70"/>
      <c r="AO171" s="68"/>
      <c r="AP171" s="71"/>
      <c r="AQ171" s="41">
        <f t="shared" si="43"/>
        <v>0</v>
      </c>
      <c r="AR171" s="70"/>
      <c r="AS171" s="68"/>
      <c r="AT171" s="71"/>
      <c r="AU171" s="41">
        <f t="shared" si="44"/>
        <v>0</v>
      </c>
      <c r="AV171" s="70"/>
      <c r="AW171" s="68"/>
      <c r="AX171" s="71"/>
      <c r="AY171" s="41">
        <f t="shared" si="45"/>
        <v>0</v>
      </c>
      <c r="AZ171" s="70"/>
      <c r="BA171" s="68"/>
      <c r="BB171" s="71"/>
      <c r="BC171" s="41">
        <f t="shared" si="46"/>
        <v>0</v>
      </c>
      <c r="BD171" s="70"/>
      <c r="BE171" s="68"/>
      <c r="BF171" s="71"/>
      <c r="BG171" s="41">
        <f t="shared" si="47"/>
        <v>0</v>
      </c>
      <c r="BH171" s="70"/>
      <c r="BI171" s="68"/>
      <c r="BJ171" s="71"/>
      <c r="BK171" s="41">
        <f t="shared" si="48"/>
        <v>0</v>
      </c>
      <c r="BL171" s="70"/>
      <c r="BM171" s="68"/>
      <c r="BN171" s="71"/>
      <c r="BO171" s="41">
        <f t="shared" si="49"/>
        <v>0</v>
      </c>
      <c r="BP171" s="70"/>
      <c r="BQ171" s="68"/>
      <c r="BR171" s="71"/>
      <c r="BS171" s="41">
        <f t="shared" si="50"/>
        <v>0</v>
      </c>
    </row>
    <row r="172" spans="1:71" ht="15.75" customHeight="1" x14ac:dyDescent="0.25">
      <c r="A172" s="30"/>
      <c r="B172" s="31"/>
      <c r="C172" s="31"/>
      <c r="D172" s="37">
        <v>141</v>
      </c>
      <c r="E172" s="60"/>
      <c r="F172" s="31"/>
      <c r="G172" s="38" t="str">
        <f t="shared" si="31"/>
        <v/>
      </c>
      <c r="H172" s="39" t="str">
        <f t="array" ref="H172">IF(I172="","",IFERROR(INDEX(Lid!$F:$F,MATCH($E172,Lid!$A:$A,0)),""))</f>
        <v/>
      </c>
      <c r="I172" s="84" t="str">
        <f t="shared" si="32"/>
        <v/>
      </c>
      <c r="J172" s="38" t="str">
        <f t="shared" si="33"/>
        <v/>
      </c>
      <c r="K172" s="39" t="str">
        <f t="array" ref="K172">IF(I172="","",IFERROR($D$3 &amp; " kosten " &amp;INDEX(Lid!$B:$B,MATCH($E172,Lid!$A:$A,0)),""))</f>
        <v/>
      </c>
      <c r="L172" s="41" t="str">
        <f t="shared" si="34"/>
        <v/>
      </c>
      <c r="M172" s="41" t="str">
        <f t="shared" si="35"/>
        <v/>
      </c>
      <c r="N172" s="41" t="str">
        <f t="shared" si="36"/>
        <v/>
      </c>
      <c r="O172" s="31"/>
      <c r="P172" s="67"/>
      <c r="Q172" s="68"/>
      <c r="R172" s="69"/>
      <c r="S172" s="41">
        <f t="shared" si="37"/>
        <v>0</v>
      </c>
      <c r="T172" s="70"/>
      <c r="U172" s="68"/>
      <c r="V172" s="71"/>
      <c r="W172" s="41">
        <f t="shared" si="38"/>
        <v>0</v>
      </c>
      <c r="X172" s="70"/>
      <c r="Y172" s="68"/>
      <c r="Z172" s="71"/>
      <c r="AA172" s="41">
        <f t="shared" si="39"/>
        <v>0</v>
      </c>
      <c r="AB172" s="70"/>
      <c r="AC172" s="68"/>
      <c r="AD172" s="71"/>
      <c r="AE172" s="41">
        <f t="shared" si="40"/>
        <v>0</v>
      </c>
      <c r="AF172" s="70"/>
      <c r="AG172" s="68"/>
      <c r="AH172" s="71"/>
      <c r="AI172" s="41">
        <f t="shared" si="41"/>
        <v>0</v>
      </c>
      <c r="AJ172" s="70"/>
      <c r="AK172" s="68"/>
      <c r="AL172" s="71"/>
      <c r="AM172" s="41">
        <f t="shared" si="42"/>
        <v>0</v>
      </c>
      <c r="AN172" s="70"/>
      <c r="AO172" s="68"/>
      <c r="AP172" s="71"/>
      <c r="AQ172" s="41">
        <f t="shared" si="43"/>
        <v>0</v>
      </c>
      <c r="AR172" s="70"/>
      <c r="AS172" s="68"/>
      <c r="AT172" s="71"/>
      <c r="AU172" s="41">
        <f t="shared" si="44"/>
        <v>0</v>
      </c>
      <c r="AV172" s="70"/>
      <c r="AW172" s="68"/>
      <c r="AX172" s="71"/>
      <c r="AY172" s="41">
        <f t="shared" si="45"/>
        <v>0</v>
      </c>
      <c r="AZ172" s="70"/>
      <c r="BA172" s="68"/>
      <c r="BB172" s="71"/>
      <c r="BC172" s="41">
        <f t="shared" si="46"/>
        <v>0</v>
      </c>
      <c r="BD172" s="70"/>
      <c r="BE172" s="68"/>
      <c r="BF172" s="71"/>
      <c r="BG172" s="41">
        <f t="shared" si="47"/>
        <v>0</v>
      </c>
      <c r="BH172" s="70"/>
      <c r="BI172" s="68"/>
      <c r="BJ172" s="71"/>
      <c r="BK172" s="41">
        <f t="shared" si="48"/>
        <v>0</v>
      </c>
      <c r="BL172" s="70"/>
      <c r="BM172" s="68"/>
      <c r="BN172" s="71"/>
      <c r="BO172" s="41">
        <f t="shared" si="49"/>
        <v>0</v>
      </c>
      <c r="BP172" s="70"/>
      <c r="BQ172" s="68"/>
      <c r="BR172" s="71"/>
      <c r="BS172" s="41">
        <f t="shared" si="50"/>
        <v>0</v>
      </c>
    </row>
    <row r="173" spans="1:71" ht="15.75" customHeight="1" x14ac:dyDescent="0.25">
      <c r="A173" s="30"/>
      <c r="B173" s="31"/>
      <c r="C173" s="31"/>
      <c r="D173" s="37">
        <v>142</v>
      </c>
      <c r="E173" s="60"/>
      <c r="F173" s="31"/>
      <c r="G173" s="38" t="str">
        <f t="shared" si="31"/>
        <v/>
      </c>
      <c r="H173" s="39" t="str">
        <f t="array" ref="H173">IF(I173="","",IFERROR(INDEX(Lid!$F:$F,MATCH($E173,Lid!$A:$A,0)),""))</f>
        <v/>
      </c>
      <c r="I173" s="84" t="str">
        <f t="shared" si="32"/>
        <v/>
      </c>
      <c r="J173" s="38" t="str">
        <f t="shared" si="33"/>
        <v/>
      </c>
      <c r="K173" s="39" t="str">
        <f t="array" ref="K173">IF(I173="","",IFERROR($D$3 &amp; " kosten " &amp;INDEX(Lid!$B:$B,MATCH($E173,Lid!$A:$A,0)),""))</f>
        <v/>
      </c>
      <c r="L173" s="41" t="str">
        <f t="shared" si="34"/>
        <v/>
      </c>
      <c r="M173" s="41" t="str">
        <f t="shared" si="35"/>
        <v/>
      </c>
      <c r="N173" s="41" t="str">
        <f t="shared" si="36"/>
        <v/>
      </c>
      <c r="O173" s="31"/>
      <c r="P173" s="67"/>
      <c r="Q173" s="68"/>
      <c r="R173" s="69"/>
      <c r="S173" s="41">
        <f t="shared" si="37"/>
        <v>0</v>
      </c>
      <c r="T173" s="70"/>
      <c r="U173" s="68"/>
      <c r="V173" s="71"/>
      <c r="W173" s="41">
        <f t="shared" si="38"/>
        <v>0</v>
      </c>
      <c r="X173" s="70"/>
      <c r="Y173" s="68"/>
      <c r="Z173" s="71"/>
      <c r="AA173" s="41">
        <f t="shared" si="39"/>
        <v>0</v>
      </c>
      <c r="AB173" s="70"/>
      <c r="AC173" s="68"/>
      <c r="AD173" s="71"/>
      <c r="AE173" s="41">
        <f t="shared" si="40"/>
        <v>0</v>
      </c>
      <c r="AF173" s="70"/>
      <c r="AG173" s="68"/>
      <c r="AH173" s="71"/>
      <c r="AI173" s="41">
        <f t="shared" si="41"/>
        <v>0</v>
      </c>
      <c r="AJ173" s="70"/>
      <c r="AK173" s="68"/>
      <c r="AL173" s="71"/>
      <c r="AM173" s="41">
        <f t="shared" si="42"/>
        <v>0</v>
      </c>
      <c r="AN173" s="70"/>
      <c r="AO173" s="68"/>
      <c r="AP173" s="71"/>
      <c r="AQ173" s="41">
        <f t="shared" si="43"/>
        <v>0</v>
      </c>
      <c r="AR173" s="70"/>
      <c r="AS173" s="68"/>
      <c r="AT173" s="71"/>
      <c r="AU173" s="41">
        <f t="shared" si="44"/>
        <v>0</v>
      </c>
      <c r="AV173" s="70"/>
      <c r="AW173" s="68"/>
      <c r="AX173" s="71"/>
      <c r="AY173" s="41">
        <f t="shared" si="45"/>
        <v>0</v>
      </c>
      <c r="AZ173" s="70"/>
      <c r="BA173" s="68"/>
      <c r="BB173" s="71"/>
      <c r="BC173" s="41">
        <f t="shared" si="46"/>
        <v>0</v>
      </c>
      <c r="BD173" s="70"/>
      <c r="BE173" s="68"/>
      <c r="BF173" s="71"/>
      <c r="BG173" s="41">
        <f t="shared" si="47"/>
        <v>0</v>
      </c>
      <c r="BH173" s="70"/>
      <c r="BI173" s="68"/>
      <c r="BJ173" s="71"/>
      <c r="BK173" s="41">
        <f t="shared" si="48"/>
        <v>0</v>
      </c>
      <c r="BL173" s="70"/>
      <c r="BM173" s="68"/>
      <c r="BN173" s="71"/>
      <c r="BO173" s="41">
        <f t="shared" si="49"/>
        <v>0</v>
      </c>
      <c r="BP173" s="70"/>
      <c r="BQ173" s="68"/>
      <c r="BR173" s="71"/>
      <c r="BS173" s="41">
        <f t="shared" si="50"/>
        <v>0</v>
      </c>
    </row>
    <row r="174" spans="1:71" ht="15.75" customHeight="1" x14ac:dyDescent="0.25">
      <c r="A174" s="30"/>
      <c r="B174" s="31"/>
      <c r="C174" s="31"/>
      <c r="D174" s="37">
        <v>143</v>
      </c>
      <c r="E174" s="60"/>
      <c r="F174" s="31"/>
      <c r="G174" s="38" t="str">
        <f t="shared" si="31"/>
        <v/>
      </c>
      <c r="H174" s="39" t="str">
        <f t="array" ref="H174">IF(I174="","",IFERROR(INDEX(Lid!$F:$F,MATCH($E174,Lid!$A:$A,0)),""))</f>
        <v/>
      </c>
      <c r="I174" s="84" t="str">
        <f t="shared" si="32"/>
        <v/>
      </c>
      <c r="J174" s="38" t="str">
        <f t="shared" si="33"/>
        <v/>
      </c>
      <c r="K174" s="39" t="str">
        <f t="array" ref="K174">IF(I174="","",IFERROR($D$3 &amp; " kosten " &amp;INDEX(Lid!$B:$B,MATCH($E174,Lid!$A:$A,0)),""))</f>
        <v/>
      </c>
      <c r="L174" s="41" t="str">
        <f t="shared" si="34"/>
        <v/>
      </c>
      <c r="M174" s="41" t="str">
        <f t="shared" si="35"/>
        <v/>
      </c>
      <c r="N174" s="41" t="str">
        <f t="shared" si="36"/>
        <v/>
      </c>
      <c r="O174" s="31"/>
      <c r="P174" s="67"/>
      <c r="Q174" s="68"/>
      <c r="R174" s="69"/>
      <c r="S174" s="41">
        <f t="shared" si="37"/>
        <v>0</v>
      </c>
      <c r="T174" s="70"/>
      <c r="U174" s="68"/>
      <c r="V174" s="71"/>
      <c r="W174" s="41">
        <f t="shared" si="38"/>
        <v>0</v>
      </c>
      <c r="X174" s="70"/>
      <c r="Y174" s="68"/>
      <c r="Z174" s="71"/>
      <c r="AA174" s="41">
        <f t="shared" si="39"/>
        <v>0</v>
      </c>
      <c r="AB174" s="70"/>
      <c r="AC174" s="68"/>
      <c r="AD174" s="71"/>
      <c r="AE174" s="41">
        <f t="shared" si="40"/>
        <v>0</v>
      </c>
      <c r="AF174" s="70"/>
      <c r="AG174" s="68"/>
      <c r="AH174" s="71"/>
      <c r="AI174" s="41">
        <f t="shared" si="41"/>
        <v>0</v>
      </c>
      <c r="AJ174" s="70"/>
      <c r="AK174" s="68"/>
      <c r="AL174" s="71"/>
      <c r="AM174" s="41">
        <f t="shared" si="42"/>
        <v>0</v>
      </c>
      <c r="AN174" s="70"/>
      <c r="AO174" s="68"/>
      <c r="AP174" s="71"/>
      <c r="AQ174" s="41">
        <f t="shared" si="43"/>
        <v>0</v>
      </c>
      <c r="AR174" s="70"/>
      <c r="AS174" s="68"/>
      <c r="AT174" s="71"/>
      <c r="AU174" s="41">
        <f t="shared" si="44"/>
        <v>0</v>
      </c>
      <c r="AV174" s="70"/>
      <c r="AW174" s="68"/>
      <c r="AX174" s="71"/>
      <c r="AY174" s="41">
        <f t="shared" si="45"/>
        <v>0</v>
      </c>
      <c r="AZ174" s="70"/>
      <c r="BA174" s="68"/>
      <c r="BB174" s="71"/>
      <c r="BC174" s="41">
        <f t="shared" si="46"/>
        <v>0</v>
      </c>
      <c r="BD174" s="70"/>
      <c r="BE174" s="68"/>
      <c r="BF174" s="71"/>
      <c r="BG174" s="41">
        <f t="shared" si="47"/>
        <v>0</v>
      </c>
      <c r="BH174" s="70"/>
      <c r="BI174" s="68"/>
      <c r="BJ174" s="71"/>
      <c r="BK174" s="41">
        <f t="shared" si="48"/>
        <v>0</v>
      </c>
      <c r="BL174" s="70"/>
      <c r="BM174" s="68"/>
      <c r="BN174" s="71"/>
      <c r="BO174" s="41">
        <f t="shared" si="49"/>
        <v>0</v>
      </c>
      <c r="BP174" s="70"/>
      <c r="BQ174" s="68"/>
      <c r="BR174" s="71"/>
      <c r="BS174" s="41">
        <f t="shared" si="50"/>
        <v>0</v>
      </c>
    </row>
    <row r="175" spans="1:71" ht="15.75" customHeight="1" x14ac:dyDescent="0.25">
      <c r="A175" s="30"/>
      <c r="B175" s="31"/>
      <c r="C175" s="31"/>
      <c r="D175" s="37">
        <v>144</v>
      </c>
      <c r="E175" s="60"/>
      <c r="F175" s="31"/>
      <c r="G175" s="38" t="str">
        <f t="shared" si="31"/>
        <v/>
      </c>
      <c r="H175" s="39" t="str">
        <f t="array" ref="H175">IF(I175="","",IFERROR(INDEX(Lid!$F:$F,MATCH($E175,Lid!$A:$A,0)),""))</f>
        <v/>
      </c>
      <c r="I175" s="84" t="str">
        <f t="shared" si="32"/>
        <v/>
      </c>
      <c r="J175" s="38" t="str">
        <f t="shared" si="33"/>
        <v/>
      </c>
      <c r="K175" s="39" t="str">
        <f t="array" ref="K175">IF(I175="","",IFERROR($D$3 &amp; " kosten " &amp;INDEX(Lid!$B:$B,MATCH($E175,Lid!$A:$A,0)),""))</f>
        <v/>
      </c>
      <c r="L175" s="41" t="str">
        <f t="shared" si="34"/>
        <v/>
      </c>
      <c r="M175" s="41" t="str">
        <f t="shared" si="35"/>
        <v/>
      </c>
      <c r="N175" s="41" t="str">
        <f t="shared" si="36"/>
        <v/>
      </c>
      <c r="O175" s="31"/>
      <c r="P175" s="67"/>
      <c r="Q175" s="68"/>
      <c r="R175" s="69"/>
      <c r="S175" s="41">
        <f t="shared" si="37"/>
        <v>0</v>
      </c>
      <c r="T175" s="70"/>
      <c r="U175" s="68"/>
      <c r="V175" s="71"/>
      <c r="W175" s="41">
        <f t="shared" si="38"/>
        <v>0</v>
      </c>
      <c r="X175" s="70"/>
      <c r="Y175" s="68"/>
      <c r="Z175" s="71"/>
      <c r="AA175" s="41">
        <f t="shared" si="39"/>
        <v>0</v>
      </c>
      <c r="AB175" s="70"/>
      <c r="AC175" s="68"/>
      <c r="AD175" s="71"/>
      <c r="AE175" s="41">
        <f t="shared" si="40"/>
        <v>0</v>
      </c>
      <c r="AF175" s="70"/>
      <c r="AG175" s="68"/>
      <c r="AH175" s="71"/>
      <c r="AI175" s="41">
        <f t="shared" si="41"/>
        <v>0</v>
      </c>
      <c r="AJ175" s="70"/>
      <c r="AK175" s="68"/>
      <c r="AL175" s="71"/>
      <c r="AM175" s="41">
        <f t="shared" si="42"/>
        <v>0</v>
      </c>
      <c r="AN175" s="70"/>
      <c r="AO175" s="68"/>
      <c r="AP175" s="71"/>
      <c r="AQ175" s="41">
        <f t="shared" si="43"/>
        <v>0</v>
      </c>
      <c r="AR175" s="70"/>
      <c r="AS175" s="68"/>
      <c r="AT175" s="71"/>
      <c r="AU175" s="41">
        <f t="shared" si="44"/>
        <v>0</v>
      </c>
      <c r="AV175" s="70"/>
      <c r="AW175" s="68"/>
      <c r="AX175" s="71"/>
      <c r="AY175" s="41">
        <f t="shared" si="45"/>
        <v>0</v>
      </c>
      <c r="AZ175" s="70"/>
      <c r="BA175" s="68"/>
      <c r="BB175" s="71"/>
      <c r="BC175" s="41">
        <f t="shared" si="46"/>
        <v>0</v>
      </c>
      <c r="BD175" s="70"/>
      <c r="BE175" s="68"/>
      <c r="BF175" s="71"/>
      <c r="BG175" s="41">
        <f t="shared" si="47"/>
        <v>0</v>
      </c>
      <c r="BH175" s="70"/>
      <c r="BI175" s="68"/>
      <c r="BJ175" s="71"/>
      <c r="BK175" s="41">
        <f t="shared" si="48"/>
        <v>0</v>
      </c>
      <c r="BL175" s="70"/>
      <c r="BM175" s="68"/>
      <c r="BN175" s="71"/>
      <c r="BO175" s="41">
        <f t="shared" si="49"/>
        <v>0</v>
      </c>
      <c r="BP175" s="70"/>
      <c r="BQ175" s="68"/>
      <c r="BR175" s="71"/>
      <c r="BS175" s="41">
        <f t="shared" si="50"/>
        <v>0</v>
      </c>
    </row>
    <row r="176" spans="1:71" ht="15.75" customHeight="1" x14ac:dyDescent="0.25">
      <c r="A176" s="30"/>
      <c r="B176" s="31"/>
      <c r="C176" s="31"/>
      <c r="D176" s="37">
        <v>145</v>
      </c>
      <c r="E176" s="60"/>
      <c r="F176" s="31"/>
      <c r="G176" s="38" t="str">
        <f t="shared" si="31"/>
        <v/>
      </c>
      <c r="H176" s="39" t="str">
        <f t="array" ref="H176">IF(I176="","",IFERROR(INDEX(Lid!$F:$F,MATCH($E176,Lid!$A:$A,0)),""))</f>
        <v/>
      </c>
      <c r="I176" s="84" t="str">
        <f t="shared" si="32"/>
        <v/>
      </c>
      <c r="J176" s="38" t="str">
        <f t="shared" si="33"/>
        <v/>
      </c>
      <c r="K176" s="39" t="str">
        <f t="array" ref="K176">IF(I176="","",IFERROR($D$3 &amp; " kosten " &amp;INDEX(Lid!$B:$B,MATCH($E176,Lid!$A:$A,0)),""))</f>
        <v/>
      </c>
      <c r="L176" s="41" t="str">
        <f t="shared" si="34"/>
        <v/>
      </c>
      <c r="M176" s="41" t="str">
        <f t="shared" si="35"/>
        <v/>
      </c>
      <c r="N176" s="41" t="str">
        <f t="shared" si="36"/>
        <v/>
      </c>
      <c r="O176" s="31"/>
      <c r="P176" s="67"/>
      <c r="Q176" s="68"/>
      <c r="R176" s="69"/>
      <c r="S176" s="41">
        <f t="shared" si="37"/>
        <v>0</v>
      </c>
      <c r="T176" s="70"/>
      <c r="U176" s="68"/>
      <c r="V176" s="71"/>
      <c r="W176" s="41">
        <f t="shared" si="38"/>
        <v>0</v>
      </c>
      <c r="X176" s="70"/>
      <c r="Y176" s="68"/>
      <c r="Z176" s="71"/>
      <c r="AA176" s="41">
        <f t="shared" si="39"/>
        <v>0</v>
      </c>
      <c r="AB176" s="70"/>
      <c r="AC176" s="68"/>
      <c r="AD176" s="71"/>
      <c r="AE176" s="41">
        <f t="shared" si="40"/>
        <v>0</v>
      </c>
      <c r="AF176" s="70"/>
      <c r="AG176" s="68"/>
      <c r="AH176" s="71"/>
      <c r="AI176" s="41">
        <f t="shared" si="41"/>
        <v>0</v>
      </c>
      <c r="AJ176" s="70"/>
      <c r="AK176" s="68"/>
      <c r="AL176" s="71"/>
      <c r="AM176" s="41">
        <f t="shared" si="42"/>
        <v>0</v>
      </c>
      <c r="AN176" s="70"/>
      <c r="AO176" s="68"/>
      <c r="AP176" s="71"/>
      <c r="AQ176" s="41">
        <f t="shared" si="43"/>
        <v>0</v>
      </c>
      <c r="AR176" s="70"/>
      <c r="AS176" s="68"/>
      <c r="AT176" s="71"/>
      <c r="AU176" s="41">
        <f t="shared" si="44"/>
        <v>0</v>
      </c>
      <c r="AV176" s="70"/>
      <c r="AW176" s="68"/>
      <c r="AX176" s="71"/>
      <c r="AY176" s="41">
        <f t="shared" si="45"/>
        <v>0</v>
      </c>
      <c r="AZ176" s="70"/>
      <c r="BA176" s="68"/>
      <c r="BB176" s="71"/>
      <c r="BC176" s="41">
        <f t="shared" si="46"/>
        <v>0</v>
      </c>
      <c r="BD176" s="70"/>
      <c r="BE176" s="68"/>
      <c r="BF176" s="71"/>
      <c r="BG176" s="41">
        <f t="shared" si="47"/>
        <v>0</v>
      </c>
      <c r="BH176" s="70"/>
      <c r="BI176" s="68"/>
      <c r="BJ176" s="71"/>
      <c r="BK176" s="41">
        <f t="shared" si="48"/>
        <v>0</v>
      </c>
      <c r="BL176" s="70"/>
      <c r="BM176" s="68"/>
      <c r="BN176" s="71"/>
      <c r="BO176" s="41">
        <f t="shared" si="49"/>
        <v>0</v>
      </c>
      <c r="BP176" s="70"/>
      <c r="BQ176" s="68"/>
      <c r="BR176" s="71"/>
      <c r="BS176" s="41">
        <f t="shared" si="50"/>
        <v>0</v>
      </c>
    </row>
    <row r="177" spans="1:71" ht="15.75" customHeight="1" x14ac:dyDescent="0.25">
      <c r="A177" s="30"/>
      <c r="B177" s="31"/>
      <c r="C177" s="31"/>
      <c r="D177" s="37">
        <v>146</v>
      </c>
      <c r="E177" s="60"/>
      <c r="F177" s="31"/>
      <c r="G177" s="38" t="str">
        <f t="shared" si="31"/>
        <v/>
      </c>
      <c r="H177" s="39" t="str">
        <f t="array" ref="H177">IF(I177="","",IFERROR(INDEX(Lid!$F:$F,MATCH($E177,Lid!$A:$A,0)),""))</f>
        <v/>
      </c>
      <c r="I177" s="84" t="str">
        <f t="shared" si="32"/>
        <v/>
      </c>
      <c r="J177" s="38" t="str">
        <f t="shared" si="33"/>
        <v/>
      </c>
      <c r="K177" s="39" t="str">
        <f t="array" ref="K177">IF(I177="","",IFERROR($D$3 &amp; " kosten " &amp;INDEX(Lid!$B:$B,MATCH($E177,Lid!$A:$A,0)),""))</f>
        <v/>
      </c>
      <c r="L177" s="41" t="str">
        <f t="shared" si="34"/>
        <v/>
      </c>
      <c r="M177" s="41" t="str">
        <f t="shared" si="35"/>
        <v/>
      </c>
      <c r="N177" s="41" t="str">
        <f t="shared" si="36"/>
        <v/>
      </c>
      <c r="O177" s="31"/>
      <c r="P177" s="67"/>
      <c r="Q177" s="68"/>
      <c r="R177" s="69"/>
      <c r="S177" s="41">
        <f t="shared" si="37"/>
        <v>0</v>
      </c>
      <c r="T177" s="70"/>
      <c r="U177" s="68"/>
      <c r="V177" s="71"/>
      <c r="W177" s="41">
        <f t="shared" si="38"/>
        <v>0</v>
      </c>
      <c r="X177" s="70"/>
      <c r="Y177" s="68"/>
      <c r="Z177" s="71"/>
      <c r="AA177" s="41">
        <f t="shared" si="39"/>
        <v>0</v>
      </c>
      <c r="AB177" s="70"/>
      <c r="AC177" s="68"/>
      <c r="AD177" s="71"/>
      <c r="AE177" s="41">
        <f t="shared" si="40"/>
        <v>0</v>
      </c>
      <c r="AF177" s="70"/>
      <c r="AG177" s="68"/>
      <c r="AH177" s="71"/>
      <c r="AI177" s="41">
        <f t="shared" si="41"/>
        <v>0</v>
      </c>
      <c r="AJ177" s="70"/>
      <c r="AK177" s="68"/>
      <c r="AL177" s="71"/>
      <c r="AM177" s="41">
        <f t="shared" si="42"/>
        <v>0</v>
      </c>
      <c r="AN177" s="70"/>
      <c r="AO177" s="68"/>
      <c r="AP177" s="71"/>
      <c r="AQ177" s="41">
        <f t="shared" si="43"/>
        <v>0</v>
      </c>
      <c r="AR177" s="70"/>
      <c r="AS177" s="68"/>
      <c r="AT177" s="71"/>
      <c r="AU177" s="41">
        <f t="shared" si="44"/>
        <v>0</v>
      </c>
      <c r="AV177" s="70"/>
      <c r="AW177" s="68"/>
      <c r="AX177" s="71"/>
      <c r="AY177" s="41">
        <f t="shared" si="45"/>
        <v>0</v>
      </c>
      <c r="AZ177" s="70"/>
      <c r="BA177" s="68"/>
      <c r="BB177" s="71"/>
      <c r="BC177" s="41">
        <f t="shared" si="46"/>
        <v>0</v>
      </c>
      <c r="BD177" s="70"/>
      <c r="BE177" s="68"/>
      <c r="BF177" s="71"/>
      <c r="BG177" s="41">
        <f t="shared" si="47"/>
        <v>0</v>
      </c>
      <c r="BH177" s="70"/>
      <c r="BI177" s="68"/>
      <c r="BJ177" s="71"/>
      <c r="BK177" s="41">
        <f t="shared" si="48"/>
        <v>0</v>
      </c>
      <c r="BL177" s="70"/>
      <c r="BM177" s="68"/>
      <c r="BN177" s="71"/>
      <c r="BO177" s="41">
        <f t="shared" si="49"/>
        <v>0</v>
      </c>
      <c r="BP177" s="70"/>
      <c r="BQ177" s="68"/>
      <c r="BR177" s="71"/>
      <c r="BS177" s="41">
        <f t="shared" si="50"/>
        <v>0</v>
      </c>
    </row>
    <row r="178" spans="1:71" ht="15.75" customHeight="1" x14ac:dyDescent="0.25">
      <c r="A178" s="30"/>
      <c r="B178" s="31"/>
      <c r="C178" s="31"/>
      <c r="D178" s="37">
        <v>147</v>
      </c>
      <c r="E178" s="60"/>
      <c r="F178" s="31"/>
      <c r="G178" s="38" t="str">
        <f t="shared" si="31"/>
        <v/>
      </c>
      <c r="H178" s="39" t="str">
        <f t="array" ref="H178">IF(I178="","",IFERROR(INDEX(Lid!$F:$F,MATCH($E178,Lid!$A:$A,0)),""))</f>
        <v/>
      </c>
      <c r="I178" s="84" t="str">
        <f t="shared" si="32"/>
        <v/>
      </c>
      <c r="J178" s="38" t="str">
        <f t="shared" si="33"/>
        <v/>
      </c>
      <c r="K178" s="39" t="str">
        <f t="array" ref="K178">IF(I178="","",IFERROR($D$3 &amp; " kosten " &amp;INDEX(Lid!$B:$B,MATCH($E178,Lid!$A:$A,0)),""))</f>
        <v/>
      </c>
      <c r="L178" s="41" t="str">
        <f t="shared" si="34"/>
        <v/>
      </c>
      <c r="M178" s="41" t="str">
        <f t="shared" si="35"/>
        <v/>
      </c>
      <c r="N178" s="41" t="str">
        <f t="shared" si="36"/>
        <v/>
      </c>
      <c r="O178" s="31"/>
      <c r="P178" s="67"/>
      <c r="Q178" s="68"/>
      <c r="R178" s="69"/>
      <c r="S178" s="41">
        <f t="shared" si="37"/>
        <v>0</v>
      </c>
      <c r="T178" s="70"/>
      <c r="U178" s="68"/>
      <c r="V178" s="71"/>
      <c r="W178" s="41">
        <f t="shared" si="38"/>
        <v>0</v>
      </c>
      <c r="X178" s="70"/>
      <c r="Y178" s="68"/>
      <c r="Z178" s="71"/>
      <c r="AA178" s="41">
        <f t="shared" si="39"/>
        <v>0</v>
      </c>
      <c r="AB178" s="70"/>
      <c r="AC178" s="68"/>
      <c r="AD178" s="71"/>
      <c r="AE178" s="41">
        <f t="shared" si="40"/>
        <v>0</v>
      </c>
      <c r="AF178" s="70"/>
      <c r="AG178" s="68"/>
      <c r="AH178" s="71"/>
      <c r="AI178" s="41">
        <f t="shared" si="41"/>
        <v>0</v>
      </c>
      <c r="AJ178" s="70"/>
      <c r="AK178" s="68"/>
      <c r="AL178" s="71"/>
      <c r="AM178" s="41">
        <f t="shared" si="42"/>
        <v>0</v>
      </c>
      <c r="AN178" s="70"/>
      <c r="AO178" s="68"/>
      <c r="AP178" s="71"/>
      <c r="AQ178" s="41">
        <f t="shared" si="43"/>
        <v>0</v>
      </c>
      <c r="AR178" s="70"/>
      <c r="AS178" s="68"/>
      <c r="AT178" s="71"/>
      <c r="AU178" s="41">
        <f t="shared" si="44"/>
        <v>0</v>
      </c>
      <c r="AV178" s="70"/>
      <c r="AW178" s="68"/>
      <c r="AX178" s="71"/>
      <c r="AY178" s="41">
        <f t="shared" si="45"/>
        <v>0</v>
      </c>
      <c r="AZ178" s="70"/>
      <c r="BA178" s="68"/>
      <c r="BB178" s="71"/>
      <c r="BC178" s="41">
        <f t="shared" si="46"/>
        <v>0</v>
      </c>
      <c r="BD178" s="70"/>
      <c r="BE178" s="68"/>
      <c r="BF178" s="71"/>
      <c r="BG178" s="41">
        <f t="shared" si="47"/>
        <v>0</v>
      </c>
      <c r="BH178" s="70"/>
      <c r="BI178" s="68"/>
      <c r="BJ178" s="71"/>
      <c r="BK178" s="41">
        <f t="shared" si="48"/>
        <v>0</v>
      </c>
      <c r="BL178" s="70"/>
      <c r="BM178" s="68"/>
      <c r="BN178" s="71"/>
      <c r="BO178" s="41">
        <f t="shared" si="49"/>
        <v>0</v>
      </c>
      <c r="BP178" s="70"/>
      <c r="BQ178" s="68"/>
      <c r="BR178" s="71"/>
      <c r="BS178" s="41">
        <f t="shared" si="50"/>
        <v>0</v>
      </c>
    </row>
    <row r="179" spans="1:71" ht="15.75" customHeight="1" x14ac:dyDescent="0.25">
      <c r="A179" s="30"/>
      <c r="B179" s="31"/>
      <c r="C179" s="31"/>
      <c r="D179" s="37">
        <v>148</v>
      </c>
      <c r="E179" s="60"/>
      <c r="F179" s="31"/>
      <c r="G179" s="38" t="str">
        <f t="shared" si="31"/>
        <v/>
      </c>
      <c r="H179" s="39" t="str">
        <f t="array" ref="H179">IF(I179="","",IFERROR(INDEX(Lid!$F:$F,MATCH($E179,Lid!$A:$A,0)),""))</f>
        <v/>
      </c>
      <c r="I179" s="84" t="str">
        <f t="shared" si="32"/>
        <v/>
      </c>
      <c r="J179" s="38" t="str">
        <f t="shared" si="33"/>
        <v/>
      </c>
      <c r="K179" s="39" t="str">
        <f t="array" ref="K179">IF(I179="","",IFERROR($D$3 &amp; " kosten " &amp;INDEX(Lid!$B:$B,MATCH($E179,Lid!$A:$A,0)),""))</f>
        <v/>
      </c>
      <c r="L179" s="41" t="str">
        <f t="shared" si="34"/>
        <v/>
      </c>
      <c r="M179" s="41" t="str">
        <f t="shared" si="35"/>
        <v/>
      </c>
      <c r="N179" s="41" t="str">
        <f t="shared" si="36"/>
        <v/>
      </c>
      <c r="O179" s="31"/>
      <c r="P179" s="67"/>
      <c r="Q179" s="68"/>
      <c r="R179" s="69"/>
      <c r="S179" s="41">
        <f t="shared" si="37"/>
        <v>0</v>
      </c>
      <c r="T179" s="70"/>
      <c r="U179" s="68"/>
      <c r="V179" s="71"/>
      <c r="W179" s="41">
        <f t="shared" si="38"/>
        <v>0</v>
      </c>
      <c r="X179" s="70"/>
      <c r="Y179" s="68"/>
      <c r="Z179" s="71"/>
      <c r="AA179" s="41">
        <f t="shared" si="39"/>
        <v>0</v>
      </c>
      <c r="AB179" s="70"/>
      <c r="AC179" s="68"/>
      <c r="AD179" s="71"/>
      <c r="AE179" s="41">
        <f t="shared" si="40"/>
        <v>0</v>
      </c>
      <c r="AF179" s="70"/>
      <c r="AG179" s="68"/>
      <c r="AH179" s="71"/>
      <c r="AI179" s="41">
        <f t="shared" si="41"/>
        <v>0</v>
      </c>
      <c r="AJ179" s="70"/>
      <c r="AK179" s="68"/>
      <c r="AL179" s="71"/>
      <c r="AM179" s="41">
        <f t="shared" si="42"/>
        <v>0</v>
      </c>
      <c r="AN179" s="70"/>
      <c r="AO179" s="68"/>
      <c r="AP179" s="71"/>
      <c r="AQ179" s="41">
        <f t="shared" si="43"/>
        <v>0</v>
      </c>
      <c r="AR179" s="70"/>
      <c r="AS179" s="68"/>
      <c r="AT179" s="71"/>
      <c r="AU179" s="41">
        <f t="shared" si="44"/>
        <v>0</v>
      </c>
      <c r="AV179" s="70"/>
      <c r="AW179" s="68"/>
      <c r="AX179" s="71"/>
      <c r="AY179" s="41">
        <f t="shared" si="45"/>
        <v>0</v>
      </c>
      <c r="AZ179" s="70"/>
      <c r="BA179" s="68"/>
      <c r="BB179" s="71"/>
      <c r="BC179" s="41">
        <f t="shared" si="46"/>
        <v>0</v>
      </c>
      <c r="BD179" s="70"/>
      <c r="BE179" s="68"/>
      <c r="BF179" s="71"/>
      <c r="BG179" s="41">
        <f t="shared" si="47"/>
        <v>0</v>
      </c>
      <c r="BH179" s="70"/>
      <c r="BI179" s="68"/>
      <c r="BJ179" s="71"/>
      <c r="BK179" s="41">
        <f t="shared" si="48"/>
        <v>0</v>
      </c>
      <c r="BL179" s="70"/>
      <c r="BM179" s="68"/>
      <c r="BN179" s="71"/>
      <c r="BO179" s="41">
        <f t="shared" si="49"/>
        <v>0</v>
      </c>
      <c r="BP179" s="70"/>
      <c r="BQ179" s="68"/>
      <c r="BR179" s="71"/>
      <c r="BS179" s="41">
        <f t="shared" si="50"/>
        <v>0</v>
      </c>
    </row>
    <row r="180" spans="1:71" ht="15.75" customHeight="1" x14ac:dyDescent="0.25">
      <c r="A180" s="30"/>
      <c r="B180" s="31"/>
      <c r="C180" s="31"/>
      <c r="D180" s="37">
        <v>149</v>
      </c>
      <c r="E180" s="60"/>
      <c r="F180" s="31"/>
      <c r="G180" s="38" t="str">
        <f t="shared" si="31"/>
        <v/>
      </c>
      <c r="H180" s="39" t="str">
        <f t="array" ref="H180">IF(I180="","",IFERROR(INDEX(Lid!$F:$F,MATCH($E180,Lid!$A:$A,0)),""))</f>
        <v/>
      </c>
      <c r="I180" s="84" t="str">
        <f t="shared" si="32"/>
        <v/>
      </c>
      <c r="J180" s="38" t="str">
        <f t="shared" si="33"/>
        <v/>
      </c>
      <c r="K180" s="39" t="str">
        <f t="array" ref="K180">IF(I180="","",IFERROR($D$3 &amp; " kosten " &amp;INDEX(Lid!$B:$B,MATCH($E180,Lid!$A:$A,0)),""))</f>
        <v/>
      </c>
      <c r="L180" s="41" t="str">
        <f t="shared" si="34"/>
        <v/>
      </c>
      <c r="M180" s="41" t="str">
        <f t="shared" si="35"/>
        <v/>
      </c>
      <c r="N180" s="41" t="str">
        <f t="shared" si="36"/>
        <v/>
      </c>
      <c r="O180" s="31"/>
      <c r="P180" s="67"/>
      <c r="Q180" s="68"/>
      <c r="R180" s="69"/>
      <c r="S180" s="41">
        <f t="shared" si="37"/>
        <v>0</v>
      </c>
      <c r="T180" s="70"/>
      <c r="U180" s="68"/>
      <c r="V180" s="71"/>
      <c r="W180" s="41">
        <f t="shared" si="38"/>
        <v>0</v>
      </c>
      <c r="X180" s="70"/>
      <c r="Y180" s="68"/>
      <c r="Z180" s="71"/>
      <c r="AA180" s="41">
        <f t="shared" si="39"/>
        <v>0</v>
      </c>
      <c r="AB180" s="70"/>
      <c r="AC180" s="68"/>
      <c r="AD180" s="71"/>
      <c r="AE180" s="41">
        <f t="shared" si="40"/>
        <v>0</v>
      </c>
      <c r="AF180" s="70"/>
      <c r="AG180" s="68"/>
      <c r="AH180" s="71"/>
      <c r="AI180" s="41">
        <f t="shared" si="41"/>
        <v>0</v>
      </c>
      <c r="AJ180" s="70"/>
      <c r="AK180" s="68"/>
      <c r="AL180" s="71"/>
      <c r="AM180" s="41">
        <f t="shared" si="42"/>
        <v>0</v>
      </c>
      <c r="AN180" s="70"/>
      <c r="AO180" s="68"/>
      <c r="AP180" s="71"/>
      <c r="AQ180" s="41">
        <f t="shared" si="43"/>
        <v>0</v>
      </c>
      <c r="AR180" s="70"/>
      <c r="AS180" s="68"/>
      <c r="AT180" s="71"/>
      <c r="AU180" s="41">
        <f t="shared" si="44"/>
        <v>0</v>
      </c>
      <c r="AV180" s="70"/>
      <c r="AW180" s="68"/>
      <c r="AX180" s="71"/>
      <c r="AY180" s="41">
        <f t="shared" si="45"/>
        <v>0</v>
      </c>
      <c r="AZ180" s="70"/>
      <c r="BA180" s="68"/>
      <c r="BB180" s="71"/>
      <c r="BC180" s="41">
        <f t="shared" si="46"/>
        <v>0</v>
      </c>
      <c r="BD180" s="70"/>
      <c r="BE180" s="68"/>
      <c r="BF180" s="71"/>
      <c r="BG180" s="41">
        <f t="shared" si="47"/>
        <v>0</v>
      </c>
      <c r="BH180" s="70"/>
      <c r="BI180" s="68"/>
      <c r="BJ180" s="71"/>
      <c r="BK180" s="41">
        <f t="shared" si="48"/>
        <v>0</v>
      </c>
      <c r="BL180" s="70"/>
      <c r="BM180" s="68"/>
      <c r="BN180" s="71"/>
      <c r="BO180" s="41">
        <f t="shared" si="49"/>
        <v>0</v>
      </c>
      <c r="BP180" s="70"/>
      <c r="BQ180" s="68"/>
      <c r="BR180" s="71"/>
      <c r="BS180" s="41">
        <f t="shared" si="50"/>
        <v>0</v>
      </c>
    </row>
    <row r="181" spans="1:71" ht="15.75" customHeight="1" x14ac:dyDescent="0.25">
      <c r="A181" s="30"/>
      <c r="B181" s="31"/>
      <c r="C181" s="31"/>
      <c r="D181" s="37">
        <v>150</v>
      </c>
      <c r="E181" s="60"/>
      <c r="F181" s="31"/>
      <c r="G181" s="38" t="str">
        <f t="shared" si="31"/>
        <v/>
      </c>
      <c r="H181" s="39" t="str">
        <f t="array" ref="H181">IF(I181="","",IFERROR(INDEX(Lid!$F:$F,MATCH($E181,Lid!$A:$A,0)),""))</f>
        <v/>
      </c>
      <c r="I181" s="84" t="str">
        <f t="shared" si="32"/>
        <v/>
      </c>
      <c r="J181" s="38" t="str">
        <f t="shared" si="33"/>
        <v/>
      </c>
      <c r="K181" s="39" t="str">
        <f t="array" ref="K181">IF(I181="","",IFERROR($D$3 &amp; " kosten " &amp;INDEX(Lid!$B:$B,MATCH($E181,Lid!$A:$A,0)),""))</f>
        <v/>
      </c>
      <c r="L181" s="41" t="str">
        <f t="shared" si="34"/>
        <v/>
      </c>
      <c r="M181" s="41" t="str">
        <f t="shared" si="35"/>
        <v/>
      </c>
      <c r="N181" s="41" t="str">
        <f t="shared" si="36"/>
        <v/>
      </c>
      <c r="O181" s="31"/>
      <c r="P181" s="67"/>
      <c r="Q181" s="68"/>
      <c r="R181" s="69"/>
      <c r="S181" s="41">
        <f t="shared" si="37"/>
        <v>0</v>
      </c>
      <c r="T181" s="70"/>
      <c r="U181" s="68"/>
      <c r="V181" s="71"/>
      <c r="W181" s="41">
        <f t="shared" si="38"/>
        <v>0</v>
      </c>
      <c r="X181" s="70"/>
      <c r="Y181" s="68"/>
      <c r="Z181" s="71"/>
      <c r="AA181" s="41">
        <f t="shared" si="39"/>
        <v>0</v>
      </c>
      <c r="AB181" s="70"/>
      <c r="AC181" s="68"/>
      <c r="AD181" s="71"/>
      <c r="AE181" s="41">
        <f t="shared" si="40"/>
        <v>0</v>
      </c>
      <c r="AF181" s="70"/>
      <c r="AG181" s="68"/>
      <c r="AH181" s="71"/>
      <c r="AI181" s="41">
        <f t="shared" si="41"/>
        <v>0</v>
      </c>
      <c r="AJ181" s="70"/>
      <c r="AK181" s="68"/>
      <c r="AL181" s="71"/>
      <c r="AM181" s="41">
        <f t="shared" si="42"/>
        <v>0</v>
      </c>
      <c r="AN181" s="70"/>
      <c r="AO181" s="68"/>
      <c r="AP181" s="71"/>
      <c r="AQ181" s="41">
        <f t="shared" si="43"/>
        <v>0</v>
      </c>
      <c r="AR181" s="70"/>
      <c r="AS181" s="68"/>
      <c r="AT181" s="71"/>
      <c r="AU181" s="41">
        <f t="shared" si="44"/>
        <v>0</v>
      </c>
      <c r="AV181" s="70"/>
      <c r="AW181" s="68"/>
      <c r="AX181" s="71"/>
      <c r="AY181" s="41">
        <f t="shared" si="45"/>
        <v>0</v>
      </c>
      <c r="AZ181" s="70"/>
      <c r="BA181" s="68"/>
      <c r="BB181" s="71"/>
      <c r="BC181" s="41">
        <f t="shared" si="46"/>
        <v>0</v>
      </c>
      <c r="BD181" s="70"/>
      <c r="BE181" s="68"/>
      <c r="BF181" s="71"/>
      <c r="BG181" s="41">
        <f t="shared" si="47"/>
        <v>0</v>
      </c>
      <c r="BH181" s="70"/>
      <c r="BI181" s="68"/>
      <c r="BJ181" s="71"/>
      <c r="BK181" s="41">
        <f t="shared" si="48"/>
        <v>0</v>
      </c>
      <c r="BL181" s="70"/>
      <c r="BM181" s="68"/>
      <c r="BN181" s="71"/>
      <c r="BO181" s="41">
        <f t="shared" si="49"/>
        <v>0</v>
      </c>
      <c r="BP181" s="70"/>
      <c r="BQ181" s="68"/>
      <c r="BR181" s="71"/>
      <c r="BS181" s="41">
        <f t="shared" si="50"/>
        <v>0</v>
      </c>
    </row>
    <row r="182" spans="1:71" ht="15.75" customHeight="1" x14ac:dyDescent="0.25">
      <c r="A182" s="30"/>
      <c r="B182" s="31"/>
      <c r="C182" s="31"/>
      <c r="D182" s="37">
        <v>151</v>
      </c>
      <c r="E182" s="60"/>
      <c r="F182" s="31"/>
      <c r="G182" s="38" t="str">
        <f t="shared" si="31"/>
        <v/>
      </c>
      <c r="H182" s="39" t="str">
        <f t="array" ref="H182">IF(I182="","",IFERROR(INDEX(Lid!$F:$F,MATCH($E182,Lid!$A:$A,0)),""))</f>
        <v/>
      </c>
      <c r="I182" s="84" t="str">
        <f t="shared" si="32"/>
        <v/>
      </c>
      <c r="J182" s="38" t="str">
        <f t="shared" si="33"/>
        <v/>
      </c>
      <c r="K182" s="39" t="str">
        <f t="array" ref="K182">IF(I182="","",IFERROR($D$3 &amp; " kosten " &amp;INDEX(Lid!$B:$B,MATCH($E182,Lid!$A:$A,0)),""))</f>
        <v/>
      </c>
      <c r="L182" s="41" t="str">
        <f t="shared" si="34"/>
        <v/>
      </c>
      <c r="M182" s="41" t="str">
        <f t="shared" si="35"/>
        <v/>
      </c>
      <c r="N182" s="41" t="str">
        <f t="shared" si="36"/>
        <v/>
      </c>
      <c r="O182" s="31"/>
      <c r="P182" s="67"/>
      <c r="Q182" s="68"/>
      <c r="R182" s="69"/>
      <c r="S182" s="41">
        <f t="shared" si="37"/>
        <v>0</v>
      </c>
      <c r="T182" s="70"/>
      <c r="U182" s="68"/>
      <c r="V182" s="71"/>
      <c r="W182" s="41">
        <f t="shared" si="38"/>
        <v>0</v>
      </c>
      <c r="X182" s="70"/>
      <c r="Y182" s="68"/>
      <c r="Z182" s="71"/>
      <c r="AA182" s="41">
        <f t="shared" si="39"/>
        <v>0</v>
      </c>
      <c r="AB182" s="70"/>
      <c r="AC182" s="68"/>
      <c r="AD182" s="71"/>
      <c r="AE182" s="41">
        <f t="shared" si="40"/>
        <v>0</v>
      </c>
      <c r="AF182" s="70"/>
      <c r="AG182" s="68"/>
      <c r="AH182" s="71"/>
      <c r="AI182" s="41">
        <f t="shared" si="41"/>
        <v>0</v>
      </c>
      <c r="AJ182" s="70"/>
      <c r="AK182" s="68"/>
      <c r="AL182" s="71"/>
      <c r="AM182" s="41">
        <f t="shared" si="42"/>
        <v>0</v>
      </c>
      <c r="AN182" s="70"/>
      <c r="AO182" s="68"/>
      <c r="AP182" s="71"/>
      <c r="AQ182" s="41">
        <f t="shared" si="43"/>
        <v>0</v>
      </c>
      <c r="AR182" s="70"/>
      <c r="AS182" s="68"/>
      <c r="AT182" s="71"/>
      <c r="AU182" s="41">
        <f t="shared" si="44"/>
        <v>0</v>
      </c>
      <c r="AV182" s="70"/>
      <c r="AW182" s="68"/>
      <c r="AX182" s="71"/>
      <c r="AY182" s="41">
        <f t="shared" si="45"/>
        <v>0</v>
      </c>
      <c r="AZ182" s="70"/>
      <c r="BA182" s="68"/>
      <c r="BB182" s="71"/>
      <c r="BC182" s="41">
        <f t="shared" si="46"/>
        <v>0</v>
      </c>
      <c r="BD182" s="70"/>
      <c r="BE182" s="68"/>
      <c r="BF182" s="71"/>
      <c r="BG182" s="41">
        <f t="shared" si="47"/>
        <v>0</v>
      </c>
      <c r="BH182" s="70"/>
      <c r="BI182" s="68"/>
      <c r="BJ182" s="71"/>
      <c r="BK182" s="41">
        <f t="shared" si="48"/>
        <v>0</v>
      </c>
      <c r="BL182" s="70"/>
      <c r="BM182" s="68"/>
      <c r="BN182" s="71"/>
      <c r="BO182" s="41">
        <f t="shared" si="49"/>
        <v>0</v>
      </c>
      <c r="BP182" s="70"/>
      <c r="BQ182" s="68"/>
      <c r="BR182" s="71"/>
      <c r="BS182" s="41">
        <f t="shared" si="50"/>
        <v>0</v>
      </c>
    </row>
    <row r="183" spans="1:71" ht="15.75" customHeight="1" x14ac:dyDescent="0.25">
      <c r="A183" s="30"/>
      <c r="B183" s="31"/>
      <c r="C183" s="31"/>
      <c r="D183" s="37">
        <v>152</v>
      </c>
      <c r="E183" s="60"/>
      <c r="F183" s="31"/>
      <c r="G183" s="38" t="str">
        <f t="shared" si="31"/>
        <v/>
      </c>
      <c r="H183" s="39" t="str">
        <f t="array" ref="H183">IF(I183="","",IFERROR(INDEX(Lid!$F:$F,MATCH($E183,Lid!$A:$A,0)),""))</f>
        <v/>
      </c>
      <c r="I183" s="84" t="str">
        <f t="shared" si="32"/>
        <v/>
      </c>
      <c r="J183" s="38" t="str">
        <f t="shared" si="33"/>
        <v/>
      </c>
      <c r="K183" s="39" t="str">
        <f t="array" ref="K183">IF(I183="","",IFERROR($D$3 &amp; " kosten " &amp;INDEX(Lid!$B:$B,MATCH($E183,Lid!$A:$A,0)),""))</f>
        <v/>
      </c>
      <c r="L183" s="41" t="str">
        <f t="shared" si="34"/>
        <v/>
      </c>
      <c r="M183" s="41" t="str">
        <f t="shared" si="35"/>
        <v/>
      </c>
      <c r="N183" s="41" t="str">
        <f t="shared" si="36"/>
        <v/>
      </c>
      <c r="O183" s="31"/>
      <c r="P183" s="67"/>
      <c r="Q183" s="68"/>
      <c r="R183" s="69"/>
      <c r="S183" s="41">
        <f t="shared" si="37"/>
        <v>0</v>
      </c>
      <c r="T183" s="70"/>
      <c r="U183" s="68"/>
      <c r="V183" s="71"/>
      <c r="W183" s="41">
        <f t="shared" si="38"/>
        <v>0</v>
      </c>
      <c r="X183" s="70"/>
      <c r="Y183" s="68"/>
      <c r="Z183" s="71"/>
      <c r="AA183" s="41">
        <f t="shared" si="39"/>
        <v>0</v>
      </c>
      <c r="AB183" s="70"/>
      <c r="AC183" s="68"/>
      <c r="AD183" s="71"/>
      <c r="AE183" s="41">
        <f t="shared" si="40"/>
        <v>0</v>
      </c>
      <c r="AF183" s="70"/>
      <c r="AG183" s="68"/>
      <c r="AH183" s="71"/>
      <c r="AI183" s="41">
        <f t="shared" si="41"/>
        <v>0</v>
      </c>
      <c r="AJ183" s="70"/>
      <c r="AK183" s="68"/>
      <c r="AL183" s="71"/>
      <c r="AM183" s="41">
        <f t="shared" si="42"/>
        <v>0</v>
      </c>
      <c r="AN183" s="70"/>
      <c r="AO183" s="68"/>
      <c r="AP183" s="71"/>
      <c r="AQ183" s="41">
        <f t="shared" si="43"/>
        <v>0</v>
      </c>
      <c r="AR183" s="70"/>
      <c r="AS183" s="68"/>
      <c r="AT183" s="71"/>
      <c r="AU183" s="41">
        <f t="shared" si="44"/>
        <v>0</v>
      </c>
      <c r="AV183" s="70"/>
      <c r="AW183" s="68"/>
      <c r="AX183" s="71"/>
      <c r="AY183" s="41">
        <f t="shared" si="45"/>
        <v>0</v>
      </c>
      <c r="AZ183" s="70"/>
      <c r="BA183" s="68"/>
      <c r="BB183" s="71"/>
      <c r="BC183" s="41">
        <f t="shared" si="46"/>
        <v>0</v>
      </c>
      <c r="BD183" s="70"/>
      <c r="BE183" s="68"/>
      <c r="BF183" s="71"/>
      <c r="BG183" s="41">
        <f t="shared" si="47"/>
        <v>0</v>
      </c>
      <c r="BH183" s="70"/>
      <c r="BI183" s="68"/>
      <c r="BJ183" s="71"/>
      <c r="BK183" s="41">
        <f t="shared" si="48"/>
        <v>0</v>
      </c>
      <c r="BL183" s="70"/>
      <c r="BM183" s="68"/>
      <c r="BN183" s="71"/>
      <c r="BO183" s="41">
        <f t="shared" si="49"/>
        <v>0</v>
      </c>
      <c r="BP183" s="70"/>
      <c r="BQ183" s="68"/>
      <c r="BR183" s="71"/>
      <c r="BS183" s="41">
        <f t="shared" si="50"/>
        <v>0</v>
      </c>
    </row>
    <row r="184" spans="1:71" ht="15.75" customHeight="1" x14ac:dyDescent="0.25">
      <c r="A184" s="30"/>
      <c r="B184" s="31"/>
      <c r="C184" s="31"/>
      <c r="D184" s="37">
        <v>153</v>
      </c>
      <c r="E184" s="60"/>
      <c r="F184" s="31"/>
      <c r="G184" s="38" t="str">
        <f t="shared" si="31"/>
        <v/>
      </c>
      <c r="H184" s="39" t="str">
        <f t="array" ref="H184">IF(I184="","",IFERROR(INDEX(Lid!$F:$F,MATCH($E184,Lid!$A:$A,0)),""))</f>
        <v/>
      </c>
      <c r="I184" s="84" t="str">
        <f t="shared" si="32"/>
        <v/>
      </c>
      <c r="J184" s="38" t="str">
        <f t="shared" si="33"/>
        <v/>
      </c>
      <c r="K184" s="39" t="str">
        <f t="array" ref="K184">IF(I184="","",IFERROR($D$3 &amp; " kosten " &amp;INDEX(Lid!$B:$B,MATCH($E184,Lid!$A:$A,0)),""))</f>
        <v/>
      </c>
      <c r="L184" s="41" t="str">
        <f t="shared" si="34"/>
        <v/>
      </c>
      <c r="M184" s="41" t="str">
        <f t="shared" si="35"/>
        <v/>
      </c>
      <c r="N184" s="41" t="str">
        <f t="shared" si="36"/>
        <v/>
      </c>
      <c r="O184" s="31"/>
      <c r="P184" s="67"/>
      <c r="Q184" s="68"/>
      <c r="R184" s="69"/>
      <c r="S184" s="41">
        <f t="shared" si="37"/>
        <v>0</v>
      </c>
      <c r="T184" s="70"/>
      <c r="U184" s="68"/>
      <c r="V184" s="71"/>
      <c r="W184" s="41">
        <f t="shared" si="38"/>
        <v>0</v>
      </c>
      <c r="X184" s="70"/>
      <c r="Y184" s="68"/>
      <c r="Z184" s="71"/>
      <c r="AA184" s="41">
        <f t="shared" si="39"/>
        <v>0</v>
      </c>
      <c r="AB184" s="70"/>
      <c r="AC184" s="68"/>
      <c r="AD184" s="71"/>
      <c r="AE184" s="41">
        <f t="shared" si="40"/>
        <v>0</v>
      </c>
      <c r="AF184" s="70"/>
      <c r="AG184" s="68"/>
      <c r="AH184" s="71"/>
      <c r="AI184" s="41">
        <f t="shared" si="41"/>
        <v>0</v>
      </c>
      <c r="AJ184" s="70"/>
      <c r="AK184" s="68"/>
      <c r="AL184" s="71"/>
      <c r="AM184" s="41">
        <f t="shared" si="42"/>
        <v>0</v>
      </c>
      <c r="AN184" s="70"/>
      <c r="AO184" s="68"/>
      <c r="AP184" s="71"/>
      <c r="AQ184" s="41">
        <f t="shared" si="43"/>
        <v>0</v>
      </c>
      <c r="AR184" s="70"/>
      <c r="AS184" s="68"/>
      <c r="AT184" s="71"/>
      <c r="AU184" s="41">
        <f t="shared" si="44"/>
        <v>0</v>
      </c>
      <c r="AV184" s="70"/>
      <c r="AW184" s="68"/>
      <c r="AX184" s="71"/>
      <c r="AY184" s="41">
        <f t="shared" si="45"/>
        <v>0</v>
      </c>
      <c r="AZ184" s="70"/>
      <c r="BA184" s="68"/>
      <c r="BB184" s="71"/>
      <c r="BC184" s="41">
        <f t="shared" si="46"/>
        <v>0</v>
      </c>
      <c r="BD184" s="70"/>
      <c r="BE184" s="68"/>
      <c r="BF184" s="71"/>
      <c r="BG184" s="41">
        <f t="shared" si="47"/>
        <v>0</v>
      </c>
      <c r="BH184" s="70"/>
      <c r="BI184" s="68"/>
      <c r="BJ184" s="71"/>
      <c r="BK184" s="41">
        <f t="shared" si="48"/>
        <v>0</v>
      </c>
      <c r="BL184" s="70"/>
      <c r="BM184" s="68"/>
      <c r="BN184" s="71"/>
      <c r="BO184" s="41">
        <f t="shared" si="49"/>
        <v>0</v>
      </c>
      <c r="BP184" s="70"/>
      <c r="BQ184" s="68"/>
      <c r="BR184" s="71"/>
      <c r="BS184" s="41">
        <f t="shared" si="50"/>
        <v>0</v>
      </c>
    </row>
    <row r="185" spans="1:71" ht="15.75" customHeight="1" x14ac:dyDescent="0.25">
      <c r="A185" s="30"/>
      <c r="B185" s="31"/>
      <c r="C185" s="31"/>
      <c r="D185" s="37">
        <v>154</v>
      </c>
      <c r="E185" s="60"/>
      <c r="F185" s="31"/>
      <c r="G185" s="38" t="str">
        <f t="shared" si="31"/>
        <v/>
      </c>
      <c r="H185" s="39" t="str">
        <f t="array" ref="H185">IF(I185="","",IFERROR(INDEX(Lid!$F:$F,MATCH($E185,Lid!$A:$A,0)),""))</f>
        <v/>
      </c>
      <c r="I185" s="84" t="str">
        <f t="shared" si="32"/>
        <v/>
      </c>
      <c r="J185" s="38" t="str">
        <f t="shared" si="33"/>
        <v/>
      </c>
      <c r="K185" s="39" t="str">
        <f t="array" ref="K185">IF(I185="","",IFERROR($D$3 &amp; " kosten " &amp;INDEX(Lid!$B:$B,MATCH($E185,Lid!$A:$A,0)),""))</f>
        <v/>
      </c>
      <c r="L185" s="41" t="str">
        <f t="shared" si="34"/>
        <v/>
      </c>
      <c r="M185" s="41" t="str">
        <f t="shared" si="35"/>
        <v/>
      </c>
      <c r="N185" s="41" t="str">
        <f t="shared" si="36"/>
        <v/>
      </c>
      <c r="O185" s="31"/>
      <c r="P185" s="67"/>
      <c r="Q185" s="68"/>
      <c r="R185" s="69"/>
      <c r="S185" s="41">
        <f t="shared" si="37"/>
        <v>0</v>
      </c>
      <c r="T185" s="70"/>
      <c r="U185" s="68"/>
      <c r="V185" s="71"/>
      <c r="W185" s="41">
        <f t="shared" si="38"/>
        <v>0</v>
      </c>
      <c r="X185" s="70"/>
      <c r="Y185" s="68"/>
      <c r="Z185" s="71"/>
      <c r="AA185" s="41">
        <f t="shared" si="39"/>
        <v>0</v>
      </c>
      <c r="AB185" s="70"/>
      <c r="AC185" s="68"/>
      <c r="AD185" s="71"/>
      <c r="AE185" s="41">
        <f t="shared" si="40"/>
        <v>0</v>
      </c>
      <c r="AF185" s="70"/>
      <c r="AG185" s="68"/>
      <c r="AH185" s="71"/>
      <c r="AI185" s="41">
        <f t="shared" si="41"/>
        <v>0</v>
      </c>
      <c r="AJ185" s="70"/>
      <c r="AK185" s="68"/>
      <c r="AL185" s="71"/>
      <c r="AM185" s="41">
        <f t="shared" si="42"/>
        <v>0</v>
      </c>
      <c r="AN185" s="70"/>
      <c r="AO185" s="68"/>
      <c r="AP185" s="71"/>
      <c r="AQ185" s="41">
        <f t="shared" si="43"/>
        <v>0</v>
      </c>
      <c r="AR185" s="70"/>
      <c r="AS185" s="68"/>
      <c r="AT185" s="71"/>
      <c r="AU185" s="41">
        <f t="shared" si="44"/>
        <v>0</v>
      </c>
      <c r="AV185" s="70"/>
      <c r="AW185" s="68"/>
      <c r="AX185" s="71"/>
      <c r="AY185" s="41">
        <f t="shared" si="45"/>
        <v>0</v>
      </c>
      <c r="AZ185" s="70"/>
      <c r="BA185" s="68"/>
      <c r="BB185" s="71"/>
      <c r="BC185" s="41">
        <f t="shared" si="46"/>
        <v>0</v>
      </c>
      <c r="BD185" s="70"/>
      <c r="BE185" s="68"/>
      <c r="BF185" s="71"/>
      <c r="BG185" s="41">
        <f t="shared" si="47"/>
        <v>0</v>
      </c>
      <c r="BH185" s="70"/>
      <c r="BI185" s="68"/>
      <c r="BJ185" s="71"/>
      <c r="BK185" s="41">
        <f t="shared" si="48"/>
        <v>0</v>
      </c>
      <c r="BL185" s="70"/>
      <c r="BM185" s="68"/>
      <c r="BN185" s="71"/>
      <c r="BO185" s="41">
        <f t="shared" si="49"/>
        <v>0</v>
      </c>
      <c r="BP185" s="70"/>
      <c r="BQ185" s="68"/>
      <c r="BR185" s="71"/>
      <c r="BS185" s="41">
        <f t="shared" si="50"/>
        <v>0</v>
      </c>
    </row>
    <row r="186" spans="1:71" ht="15.75" customHeight="1" x14ac:dyDescent="0.25">
      <c r="A186" s="30"/>
      <c r="B186" s="31"/>
      <c r="C186" s="31"/>
      <c r="D186" s="37">
        <v>155</v>
      </c>
      <c r="E186" s="60"/>
      <c r="F186" s="31"/>
      <c r="G186" s="38" t="str">
        <f t="shared" si="31"/>
        <v/>
      </c>
      <c r="H186" s="39" t="str">
        <f t="array" ref="H186">IF(I186="","",IFERROR(INDEX(Lid!$F:$F,MATCH($E186,Lid!$A:$A,0)),""))</f>
        <v/>
      </c>
      <c r="I186" s="84" t="str">
        <f t="shared" si="32"/>
        <v/>
      </c>
      <c r="J186" s="38" t="str">
        <f t="shared" si="33"/>
        <v/>
      </c>
      <c r="K186" s="39" t="str">
        <f t="array" ref="K186">IF(I186="","",IFERROR($D$3 &amp; " kosten " &amp;INDEX(Lid!$B:$B,MATCH($E186,Lid!$A:$A,0)),""))</f>
        <v/>
      </c>
      <c r="L186" s="41" t="str">
        <f t="shared" si="34"/>
        <v/>
      </c>
      <c r="M186" s="41" t="str">
        <f t="shared" si="35"/>
        <v/>
      </c>
      <c r="N186" s="41" t="str">
        <f t="shared" si="36"/>
        <v/>
      </c>
      <c r="O186" s="31"/>
      <c r="P186" s="67"/>
      <c r="Q186" s="68"/>
      <c r="R186" s="69"/>
      <c r="S186" s="41">
        <f t="shared" si="37"/>
        <v>0</v>
      </c>
      <c r="T186" s="70"/>
      <c r="U186" s="68"/>
      <c r="V186" s="71"/>
      <c r="W186" s="41">
        <f t="shared" si="38"/>
        <v>0</v>
      </c>
      <c r="X186" s="70"/>
      <c r="Y186" s="68"/>
      <c r="Z186" s="71"/>
      <c r="AA186" s="41">
        <f t="shared" si="39"/>
        <v>0</v>
      </c>
      <c r="AB186" s="70"/>
      <c r="AC186" s="68"/>
      <c r="AD186" s="71"/>
      <c r="AE186" s="41">
        <f t="shared" si="40"/>
        <v>0</v>
      </c>
      <c r="AF186" s="70"/>
      <c r="AG186" s="68"/>
      <c r="AH186" s="71"/>
      <c r="AI186" s="41">
        <f t="shared" si="41"/>
        <v>0</v>
      </c>
      <c r="AJ186" s="70"/>
      <c r="AK186" s="68"/>
      <c r="AL186" s="71"/>
      <c r="AM186" s="41">
        <f t="shared" si="42"/>
        <v>0</v>
      </c>
      <c r="AN186" s="70"/>
      <c r="AO186" s="68"/>
      <c r="AP186" s="71"/>
      <c r="AQ186" s="41">
        <f t="shared" si="43"/>
        <v>0</v>
      </c>
      <c r="AR186" s="70"/>
      <c r="AS186" s="68"/>
      <c r="AT186" s="71"/>
      <c r="AU186" s="41">
        <f t="shared" si="44"/>
        <v>0</v>
      </c>
      <c r="AV186" s="70"/>
      <c r="AW186" s="68"/>
      <c r="AX186" s="71"/>
      <c r="AY186" s="41">
        <f t="shared" si="45"/>
        <v>0</v>
      </c>
      <c r="AZ186" s="70"/>
      <c r="BA186" s="68"/>
      <c r="BB186" s="71"/>
      <c r="BC186" s="41">
        <f t="shared" si="46"/>
        <v>0</v>
      </c>
      <c r="BD186" s="70"/>
      <c r="BE186" s="68"/>
      <c r="BF186" s="71"/>
      <c r="BG186" s="41">
        <f t="shared" si="47"/>
        <v>0</v>
      </c>
      <c r="BH186" s="70"/>
      <c r="BI186" s="68"/>
      <c r="BJ186" s="71"/>
      <c r="BK186" s="41">
        <f t="shared" si="48"/>
        <v>0</v>
      </c>
      <c r="BL186" s="70"/>
      <c r="BM186" s="68"/>
      <c r="BN186" s="71"/>
      <c r="BO186" s="41">
        <f t="shared" si="49"/>
        <v>0</v>
      </c>
      <c r="BP186" s="70"/>
      <c r="BQ186" s="68"/>
      <c r="BR186" s="71"/>
      <c r="BS186" s="41">
        <f t="shared" si="50"/>
        <v>0</v>
      </c>
    </row>
    <row r="187" spans="1:71" ht="15.75" customHeight="1" x14ac:dyDescent="0.25">
      <c r="A187" s="30"/>
      <c r="B187" s="31"/>
      <c r="C187" s="31"/>
      <c r="D187" s="37">
        <v>156</v>
      </c>
      <c r="E187" s="60"/>
      <c r="F187" s="31"/>
      <c r="G187" s="38" t="str">
        <f t="shared" si="31"/>
        <v/>
      </c>
      <c r="H187" s="39" t="str">
        <f t="array" ref="H187">IF(I187="","",IFERROR(INDEX(Lid!$F:$F,MATCH($E187,Lid!$A:$A,0)),""))</f>
        <v/>
      </c>
      <c r="I187" s="84" t="str">
        <f t="shared" si="32"/>
        <v/>
      </c>
      <c r="J187" s="38" t="str">
        <f t="shared" si="33"/>
        <v/>
      </c>
      <c r="K187" s="39" t="str">
        <f t="array" ref="K187">IF(I187="","",IFERROR($D$3 &amp; " kosten " &amp;INDEX(Lid!$B:$B,MATCH($E187,Lid!$A:$A,0)),""))</f>
        <v/>
      </c>
      <c r="L187" s="41" t="str">
        <f t="shared" si="34"/>
        <v/>
      </c>
      <c r="M187" s="41" t="str">
        <f t="shared" si="35"/>
        <v/>
      </c>
      <c r="N187" s="41" t="str">
        <f t="shared" si="36"/>
        <v/>
      </c>
      <c r="O187" s="31"/>
      <c r="P187" s="67"/>
      <c r="Q187" s="68"/>
      <c r="R187" s="69"/>
      <c r="S187" s="41">
        <f t="shared" si="37"/>
        <v>0</v>
      </c>
      <c r="T187" s="70"/>
      <c r="U187" s="68"/>
      <c r="V187" s="71"/>
      <c r="W187" s="41">
        <f t="shared" si="38"/>
        <v>0</v>
      </c>
      <c r="X187" s="70"/>
      <c r="Y187" s="68"/>
      <c r="Z187" s="71"/>
      <c r="AA187" s="41">
        <f t="shared" si="39"/>
        <v>0</v>
      </c>
      <c r="AB187" s="70"/>
      <c r="AC187" s="68"/>
      <c r="AD187" s="71"/>
      <c r="AE187" s="41">
        <f t="shared" si="40"/>
        <v>0</v>
      </c>
      <c r="AF187" s="70"/>
      <c r="AG187" s="68"/>
      <c r="AH187" s="71"/>
      <c r="AI187" s="41">
        <f t="shared" si="41"/>
        <v>0</v>
      </c>
      <c r="AJ187" s="70"/>
      <c r="AK187" s="68"/>
      <c r="AL187" s="71"/>
      <c r="AM187" s="41">
        <f t="shared" si="42"/>
        <v>0</v>
      </c>
      <c r="AN187" s="70"/>
      <c r="AO187" s="68"/>
      <c r="AP187" s="71"/>
      <c r="AQ187" s="41">
        <f t="shared" si="43"/>
        <v>0</v>
      </c>
      <c r="AR187" s="70"/>
      <c r="AS187" s="68"/>
      <c r="AT187" s="71"/>
      <c r="AU187" s="41">
        <f t="shared" si="44"/>
        <v>0</v>
      </c>
      <c r="AV187" s="70"/>
      <c r="AW187" s="68"/>
      <c r="AX187" s="71"/>
      <c r="AY187" s="41">
        <f t="shared" si="45"/>
        <v>0</v>
      </c>
      <c r="AZ187" s="70"/>
      <c r="BA187" s="68"/>
      <c r="BB187" s="71"/>
      <c r="BC187" s="41">
        <f t="shared" si="46"/>
        <v>0</v>
      </c>
      <c r="BD187" s="70"/>
      <c r="BE187" s="68"/>
      <c r="BF187" s="71"/>
      <c r="BG187" s="41">
        <f t="shared" si="47"/>
        <v>0</v>
      </c>
      <c r="BH187" s="70"/>
      <c r="BI187" s="68"/>
      <c r="BJ187" s="71"/>
      <c r="BK187" s="41">
        <f t="shared" si="48"/>
        <v>0</v>
      </c>
      <c r="BL187" s="70"/>
      <c r="BM187" s="68"/>
      <c r="BN187" s="71"/>
      <c r="BO187" s="41">
        <f t="shared" si="49"/>
        <v>0</v>
      </c>
      <c r="BP187" s="70"/>
      <c r="BQ187" s="68"/>
      <c r="BR187" s="71"/>
      <c r="BS187" s="41">
        <f t="shared" si="50"/>
        <v>0</v>
      </c>
    </row>
    <row r="188" spans="1:71" ht="15.75" customHeight="1" x14ac:dyDescent="0.25">
      <c r="A188" s="30"/>
      <c r="B188" s="31"/>
      <c r="C188" s="31"/>
      <c r="D188" s="37">
        <v>157</v>
      </c>
      <c r="E188" s="60"/>
      <c r="F188" s="31"/>
      <c r="G188" s="38" t="str">
        <f t="shared" si="31"/>
        <v/>
      </c>
      <c r="H188" s="39" t="str">
        <f t="array" ref="H188">IF(I188="","",IFERROR(INDEX(Lid!$F:$F,MATCH($E188,Lid!$A:$A,0)),""))</f>
        <v/>
      </c>
      <c r="I188" s="84" t="str">
        <f t="shared" si="32"/>
        <v/>
      </c>
      <c r="J188" s="38" t="str">
        <f t="shared" si="33"/>
        <v/>
      </c>
      <c r="K188" s="39" t="str">
        <f t="array" ref="K188">IF(I188="","",IFERROR($D$3 &amp; " kosten " &amp;INDEX(Lid!$B:$B,MATCH($E188,Lid!$A:$A,0)),""))</f>
        <v/>
      </c>
      <c r="L188" s="41" t="str">
        <f t="shared" si="34"/>
        <v/>
      </c>
      <c r="M188" s="41" t="str">
        <f t="shared" si="35"/>
        <v/>
      </c>
      <c r="N188" s="41" t="str">
        <f t="shared" si="36"/>
        <v/>
      </c>
      <c r="O188" s="31"/>
      <c r="P188" s="67"/>
      <c r="Q188" s="68"/>
      <c r="R188" s="69"/>
      <c r="S188" s="41">
        <f t="shared" si="37"/>
        <v>0</v>
      </c>
      <c r="T188" s="70"/>
      <c r="U188" s="68"/>
      <c r="V188" s="71"/>
      <c r="W188" s="41">
        <f t="shared" si="38"/>
        <v>0</v>
      </c>
      <c r="X188" s="70"/>
      <c r="Y188" s="68"/>
      <c r="Z188" s="71"/>
      <c r="AA188" s="41">
        <f t="shared" si="39"/>
        <v>0</v>
      </c>
      <c r="AB188" s="70"/>
      <c r="AC188" s="68"/>
      <c r="AD188" s="71"/>
      <c r="AE188" s="41">
        <f t="shared" si="40"/>
        <v>0</v>
      </c>
      <c r="AF188" s="70"/>
      <c r="AG188" s="68"/>
      <c r="AH188" s="71"/>
      <c r="AI188" s="41">
        <f t="shared" si="41"/>
        <v>0</v>
      </c>
      <c r="AJ188" s="70"/>
      <c r="AK188" s="68"/>
      <c r="AL188" s="71"/>
      <c r="AM188" s="41">
        <f t="shared" si="42"/>
        <v>0</v>
      </c>
      <c r="AN188" s="70"/>
      <c r="AO188" s="68"/>
      <c r="AP188" s="71"/>
      <c r="AQ188" s="41">
        <f t="shared" si="43"/>
        <v>0</v>
      </c>
      <c r="AR188" s="70"/>
      <c r="AS188" s="68"/>
      <c r="AT188" s="71"/>
      <c r="AU188" s="41">
        <f t="shared" si="44"/>
        <v>0</v>
      </c>
      <c r="AV188" s="70"/>
      <c r="AW188" s="68"/>
      <c r="AX188" s="71"/>
      <c r="AY188" s="41">
        <f t="shared" si="45"/>
        <v>0</v>
      </c>
      <c r="AZ188" s="70"/>
      <c r="BA188" s="68"/>
      <c r="BB188" s="71"/>
      <c r="BC188" s="41">
        <f t="shared" si="46"/>
        <v>0</v>
      </c>
      <c r="BD188" s="70"/>
      <c r="BE188" s="68"/>
      <c r="BF188" s="71"/>
      <c r="BG188" s="41">
        <f t="shared" si="47"/>
        <v>0</v>
      </c>
      <c r="BH188" s="70"/>
      <c r="BI188" s="68"/>
      <c r="BJ188" s="71"/>
      <c r="BK188" s="41">
        <f t="shared" si="48"/>
        <v>0</v>
      </c>
      <c r="BL188" s="70"/>
      <c r="BM188" s="68"/>
      <c r="BN188" s="71"/>
      <c r="BO188" s="41">
        <f t="shared" si="49"/>
        <v>0</v>
      </c>
      <c r="BP188" s="70"/>
      <c r="BQ188" s="68"/>
      <c r="BR188" s="71"/>
      <c r="BS188" s="41">
        <f t="shared" si="50"/>
        <v>0</v>
      </c>
    </row>
    <row r="189" spans="1:71" ht="15.75" customHeight="1" x14ac:dyDescent="0.25">
      <c r="A189" s="30"/>
      <c r="B189" s="31"/>
      <c r="C189" s="31"/>
      <c r="D189" s="37">
        <v>158</v>
      </c>
      <c r="E189" s="60"/>
      <c r="F189" s="31"/>
      <c r="G189" s="38" t="str">
        <f t="shared" si="31"/>
        <v/>
      </c>
      <c r="H189" s="39" t="str">
        <f t="array" ref="H189">IF(I189="","",IFERROR(INDEX(Lid!$F:$F,MATCH($E189,Lid!$A:$A,0)),""))</f>
        <v/>
      </c>
      <c r="I189" s="84" t="str">
        <f t="shared" si="32"/>
        <v/>
      </c>
      <c r="J189" s="38" t="str">
        <f t="shared" si="33"/>
        <v/>
      </c>
      <c r="K189" s="39" t="str">
        <f t="array" ref="K189">IF(I189="","",IFERROR($D$3 &amp; " kosten " &amp;INDEX(Lid!$B:$B,MATCH($E189,Lid!$A:$A,0)),""))</f>
        <v/>
      </c>
      <c r="L189" s="41" t="str">
        <f t="shared" si="34"/>
        <v/>
      </c>
      <c r="M189" s="41" t="str">
        <f t="shared" si="35"/>
        <v/>
      </c>
      <c r="N189" s="41" t="str">
        <f t="shared" si="36"/>
        <v/>
      </c>
      <c r="O189" s="31"/>
      <c r="P189" s="67"/>
      <c r="Q189" s="68"/>
      <c r="R189" s="69"/>
      <c r="S189" s="41">
        <f t="shared" si="37"/>
        <v>0</v>
      </c>
      <c r="T189" s="70"/>
      <c r="U189" s="68"/>
      <c r="V189" s="71"/>
      <c r="W189" s="41">
        <f t="shared" si="38"/>
        <v>0</v>
      </c>
      <c r="X189" s="70"/>
      <c r="Y189" s="68"/>
      <c r="Z189" s="71"/>
      <c r="AA189" s="41">
        <f t="shared" si="39"/>
        <v>0</v>
      </c>
      <c r="AB189" s="70"/>
      <c r="AC189" s="68"/>
      <c r="AD189" s="71"/>
      <c r="AE189" s="41">
        <f t="shared" si="40"/>
        <v>0</v>
      </c>
      <c r="AF189" s="70"/>
      <c r="AG189" s="68"/>
      <c r="AH189" s="71"/>
      <c r="AI189" s="41">
        <f t="shared" si="41"/>
        <v>0</v>
      </c>
      <c r="AJ189" s="70"/>
      <c r="AK189" s="68"/>
      <c r="AL189" s="71"/>
      <c r="AM189" s="41">
        <f t="shared" si="42"/>
        <v>0</v>
      </c>
      <c r="AN189" s="70"/>
      <c r="AO189" s="68"/>
      <c r="AP189" s="71"/>
      <c r="AQ189" s="41">
        <f t="shared" si="43"/>
        <v>0</v>
      </c>
      <c r="AR189" s="70"/>
      <c r="AS189" s="68"/>
      <c r="AT189" s="71"/>
      <c r="AU189" s="41">
        <f t="shared" si="44"/>
        <v>0</v>
      </c>
      <c r="AV189" s="70"/>
      <c r="AW189" s="68"/>
      <c r="AX189" s="71"/>
      <c r="AY189" s="41">
        <f t="shared" si="45"/>
        <v>0</v>
      </c>
      <c r="AZ189" s="70"/>
      <c r="BA189" s="68"/>
      <c r="BB189" s="71"/>
      <c r="BC189" s="41">
        <f t="shared" si="46"/>
        <v>0</v>
      </c>
      <c r="BD189" s="70"/>
      <c r="BE189" s="68"/>
      <c r="BF189" s="71"/>
      <c r="BG189" s="41">
        <f t="shared" si="47"/>
        <v>0</v>
      </c>
      <c r="BH189" s="70"/>
      <c r="BI189" s="68"/>
      <c r="BJ189" s="71"/>
      <c r="BK189" s="41">
        <f t="shared" si="48"/>
        <v>0</v>
      </c>
      <c r="BL189" s="70"/>
      <c r="BM189" s="68"/>
      <c r="BN189" s="71"/>
      <c r="BO189" s="41">
        <f t="shared" si="49"/>
        <v>0</v>
      </c>
      <c r="BP189" s="70"/>
      <c r="BQ189" s="68"/>
      <c r="BR189" s="71"/>
      <c r="BS189" s="41">
        <f t="shared" si="50"/>
        <v>0</v>
      </c>
    </row>
    <row r="190" spans="1:71" ht="15.75" customHeight="1" x14ac:dyDescent="0.25">
      <c r="A190" s="30"/>
      <c r="B190" s="31"/>
      <c r="C190" s="31"/>
      <c r="D190" s="37">
        <v>159</v>
      </c>
      <c r="E190" s="60"/>
      <c r="F190" s="31"/>
      <c r="G190" s="38" t="str">
        <f t="shared" si="31"/>
        <v/>
      </c>
      <c r="H190" s="39" t="str">
        <f t="array" ref="H190">IF(I190="","",IFERROR(INDEX(Lid!$F:$F,MATCH($E190,Lid!$A:$A,0)),""))</f>
        <v/>
      </c>
      <c r="I190" s="84" t="str">
        <f t="shared" si="32"/>
        <v/>
      </c>
      <c r="J190" s="38" t="str">
        <f t="shared" si="33"/>
        <v/>
      </c>
      <c r="K190" s="39" t="str">
        <f t="array" ref="K190">IF(I190="","",IFERROR($D$3 &amp; " kosten " &amp;INDEX(Lid!$B:$B,MATCH($E190,Lid!$A:$A,0)),""))</f>
        <v/>
      </c>
      <c r="L190" s="41" t="str">
        <f t="shared" si="34"/>
        <v/>
      </c>
      <c r="M190" s="41" t="str">
        <f t="shared" si="35"/>
        <v/>
      </c>
      <c r="N190" s="41" t="str">
        <f t="shared" si="36"/>
        <v/>
      </c>
      <c r="O190" s="31"/>
      <c r="P190" s="67"/>
      <c r="Q190" s="68"/>
      <c r="R190" s="69"/>
      <c r="S190" s="41">
        <f t="shared" si="37"/>
        <v>0</v>
      </c>
      <c r="T190" s="70"/>
      <c r="U190" s="68"/>
      <c r="V190" s="71"/>
      <c r="W190" s="41">
        <f t="shared" si="38"/>
        <v>0</v>
      </c>
      <c r="X190" s="70"/>
      <c r="Y190" s="68"/>
      <c r="Z190" s="71"/>
      <c r="AA190" s="41">
        <f t="shared" si="39"/>
        <v>0</v>
      </c>
      <c r="AB190" s="70"/>
      <c r="AC190" s="68"/>
      <c r="AD190" s="71"/>
      <c r="AE190" s="41">
        <f t="shared" si="40"/>
        <v>0</v>
      </c>
      <c r="AF190" s="70"/>
      <c r="AG190" s="68"/>
      <c r="AH190" s="71"/>
      <c r="AI190" s="41">
        <f t="shared" si="41"/>
        <v>0</v>
      </c>
      <c r="AJ190" s="70"/>
      <c r="AK190" s="68"/>
      <c r="AL190" s="71"/>
      <c r="AM190" s="41">
        <f t="shared" si="42"/>
        <v>0</v>
      </c>
      <c r="AN190" s="70"/>
      <c r="AO190" s="68"/>
      <c r="AP190" s="71"/>
      <c r="AQ190" s="41">
        <f t="shared" si="43"/>
        <v>0</v>
      </c>
      <c r="AR190" s="70"/>
      <c r="AS190" s="68"/>
      <c r="AT190" s="71"/>
      <c r="AU190" s="41">
        <f t="shared" si="44"/>
        <v>0</v>
      </c>
      <c r="AV190" s="70"/>
      <c r="AW190" s="68"/>
      <c r="AX190" s="71"/>
      <c r="AY190" s="41">
        <f t="shared" si="45"/>
        <v>0</v>
      </c>
      <c r="AZ190" s="70"/>
      <c r="BA190" s="68"/>
      <c r="BB190" s="71"/>
      <c r="BC190" s="41">
        <f t="shared" si="46"/>
        <v>0</v>
      </c>
      <c r="BD190" s="70"/>
      <c r="BE190" s="68"/>
      <c r="BF190" s="71"/>
      <c r="BG190" s="41">
        <f t="shared" si="47"/>
        <v>0</v>
      </c>
      <c r="BH190" s="70"/>
      <c r="BI190" s="68"/>
      <c r="BJ190" s="71"/>
      <c r="BK190" s="41">
        <f t="shared" si="48"/>
        <v>0</v>
      </c>
      <c r="BL190" s="70"/>
      <c r="BM190" s="68"/>
      <c r="BN190" s="71"/>
      <c r="BO190" s="41">
        <f t="shared" si="49"/>
        <v>0</v>
      </c>
      <c r="BP190" s="70"/>
      <c r="BQ190" s="68"/>
      <c r="BR190" s="71"/>
      <c r="BS190" s="41">
        <f t="shared" si="50"/>
        <v>0</v>
      </c>
    </row>
    <row r="191" spans="1:71" ht="15.75" customHeight="1" x14ac:dyDescent="0.25">
      <c r="A191" s="30"/>
      <c r="B191" s="31"/>
      <c r="C191" s="31"/>
      <c r="D191" s="37">
        <v>160</v>
      </c>
      <c r="E191" s="60"/>
      <c r="F191" s="31"/>
      <c r="G191" s="38" t="str">
        <f t="shared" si="31"/>
        <v/>
      </c>
      <c r="H191" s="39" t="str">
        <f t="array" ref="H191">IF(I191="","",IFERROR(INDEX(Lid!$F:$F,MATCH($E191,Lid!$A:$A,0)),""))</f>
        <v/>
      </c>
      <c r="I191" s="84" t="str">
        <f t="shared" si="32"/>
        <v/>
      </c>
      <c r="J191" s="38" t="str">
        <f t="shared" si="33"/>
        <v/>
      </c>
      <c r="K191" s="39" t="str">
        <f t="array" ref="K191">IF(I191="","",IFERROR($D$3 &amp; " kosten " &amp;INDEX(Lid!$B:$B,MATCH($E191,Lid!$A:$A,0)),""))</f>
        <v/>
      </c>
      <c r="L191" s="41" t="str">
        <f t="shared" si="34"/>
        <v/>
      </c>
      <c r="M191" s="41" t="str">
        <f t="shared" si="35"/>
        <v/>
      </c>
      <c r="N191" s="41" t="str">
        <f t="shared" si="36"/>
        <v/>
      </c>
      <c r="O191" s="31"/>
      <c r="P191" s="67"/>
      <c r="Q191" s="68"/>
      <c r="R191" s="69"/>
      <c r="S191" s="41">
        <f t="shared" si="37"/>
        <v>0</v>
      </c>
      <c r="T191" s="70"/>
      <c r="U191" s="68"/>
      <c r="V191" s="71"/>
      <c r="W191" s="41">
        <f t="shared" si="38"/>
        <v>0</v>
      </c>
      <c r="X191" s="70"/>
      <c r="Y191" s="68"/>
      <c r="Z191" s="71"/>
      <c r="AA191" s="41">
        <f t="shared" si="39"/>
        <v>0</v>
      </c>
      <c r="AB191" s="70"/>
      <c r="AC191" s="68"/>
      <c r="AD191" s="71"/>
      <c r="AE191" s="41">
        <f t="shared" si="40"/>
        <v>0</v>
      </c>
      <c r="AF191" s="70"/>
      <c r="AG191" s="68"/>
      <c r="AH191" s="71"/>
      <c r="AI191" s="41">
        <f t="shared" si="41"/>
        <v>0</v>
      </c>
      <c r="AJ191" s="70"/>
      <c r="AK191" s="68"/>
      <c r="AL191" s="71"/>
      <c r="AM191" s="41">
        <f t="shared" si="42"/>
        <v>0</v>
      </c>
      <c r="AN191" s="70"/>
      <c r="AO191" s="68"/>
      <c r="AP191" s="71"/>
      <c r="AQ191" s="41">
        <f t="shared" si="43"/>
        <v>0</v>
      </c>
      <c r="AR191" s="70"/>
      <c r="AS191" s="68"/>
      <c r="AT191" s="71"/>
      <c r="AU191" s="41">
        <f t="shared" si="44"/>
        <v>0</v>
      </c>
      <c r="AV191" s="70"/>
      <c r="AW191" s="68"/>
      <c r="AX191" s="71"/>
      <c r="AY191" s="41">
        <f t="shared" si="45"/>
        <v>0</v>
      </c>
      <c r="AZ191" s="70"/>
      <c r="BA191" s="68"/>
      <c r="BB191" s="71"/>
      <c r="BC191" s="41">
        <f t="shared" si="46"/>
        <v>0</v>
      </c>
      <c r="BD191" s="70"/>
      <c r="BE191" s="68"/>
      <c r="BF191" s="71"/>
      <c r="BG191" s="41">
        <f t="shared" si="47"/>
        <v>0</v>
      </c>
      <c r="BH191" s="70"/>
      <c r="BI191" s="68"/>
      <c r="BJ191" s="71"/>
      <c r="BK191" s="41">
        <f t="shared" si="48"/>
        <v>0</v>
      </c>
      <c r="BL191" s="70"/>
      <c r="BM191" s="68"/>
      <c r="BN191" s="71"/>
      <c r="BO191" s="41">
        <f t="shared" si="49"/>
        <v>0</v>
      </c>
      <c r="BP191" s="70"/>
      <c r="BQ191" s="68"/>
      <c r="BR191" s="71"/>
      <c r="BS191" s="41">
        <f t="shared" si="50"/>
        <v>0</v>
      </c>
    </row>
    <row r="192" spans="1:71" ht="15.75" customHeight="1" x14ac:dyDescent="0.25">
      <c r="A192" s="30"/>
      <c r="B192" s="31"/>
      <c r="C192" s="31"/>
      <c r="D192" s="37">
        <v>161</v>
      </c>
      <c r="E192" s="60"/>
      <c r="F192" s="31"/>
      <c r="G192" s="38" t="str">
        <f t="shared" si="31"/>
        <v/>
      </c>
      <c r="H192" s="39" t="str">
        <f t="array" ref="H192">IF(I192="","",IFERROR(INDEX(Lid!$F:$F,MATCH($E192,Lid!$A:$A,0)),""))</f>
        <v/>
      </c>
      <c r="I192" s="84" t="str">
        <f t="shared" si="32"/>
        <v/>
      </c>
      <c r="J192" s="38" t="str">
        <f t="shared" si="33"/>
        <v/>
      </c>
      <c r="K192" s="39" t="str">
        <f t="array" ref="K192">IF(I192="","",IFERROR($D$3 &amp; " kosten " &amp;INDEX(Lid!$B:$B,MATCH($E192,Lid!$A:$A,0)),""))</f>
        <v/>
      </c>
      <c r="L192" s="41" t="str">
        <f t="shared" si="34"/>
        <v/>
      </c>
      <c r="M192" s="41" t="str">
        <f t="shared" si="35"/>
        <v/>
      </c>
      <c r="N192" s="41" t="str">
        <f t="shared" si="36"/>
        <v/>
      </c>
      <c r="O192" s="31"/>
      <c r="P192" s="67"/>
      <c r="Q192" s="68"/>
      <c r="R192" s="69"/>
      <c r="S192" s="41">
        <f t="shared" si="37"/>
        <v>0</v>
      </c>
      <c r="T192" s="70"/>
      <c r="U192" s="68"/>
      <c r="V192" s="71"/>
      <c r="W192" s="41">
        <f t="shared" si="38"/>
        <v>0</v>
      </c>
      <c r="X192" s="70"/>
      <c r="Y192" s="68"/>
      <c r="Z192" s="71"/>
      <c r="AA192" s="41">
        <f t="shared" si="39"/>
        <v>0</v>
      </c>
      <c r="AB192" s="70"/>
      <c r="AC192" s="68"/>
      <c r="AD192" s="71"/>
      <c r="AE192" s="41">
        <f t="shared" si="40"/>
        <v>0</v>
      </c>
      <c r="AF192" s="70"/>
      <c r="AG192" s="68"/>
      <c r="AH192" s="71"/>
      <c r="AI192" s="41">
        <f t="shared" si="41"/>
        <v>0</v>
      </c>
      <c r="AJ192" s="70"/>
      <c r="AK192" s="68"/>
      <c r="AL192" s="71"/>
      <c r="AM192" s="41">
        <f t="shared" si="42"/>
        <v>0</v>
      </c>
      <c r="AN192" s="70"/>
      <c r="AO192" s="68"/>
      <c r="AP192" s="71"/>
      <c r="AQ192" s="41">
        <f t="shared" si="43"/>
        <v>0</v>
      </c>
      <c r="AR192" s="70"/>
      <c r="AS192" s="68"/>
      <c r="AT192" s="71"/>
      <c r="AU192" s="41">
        <f t="shared" si="44"/>
        <v>0</v>
      </c>
      <c r="AV192" s="70"/>
      <c r="AW192" s="68"/>
      <c r="AX192" s="71"/>
      <c r="AY192" s="41">
        <f t="shared" si="45"/>
        <v>0</v>
      </c>
      <c r="AZ192" s="70"/>
      <c r="BA192" s="68"/>
      <c r="BB192" s="71"/>
      <c r="BC192" s="41">
        <f t="shared" si="46"/>
        <v>0</v>
      </c>
      <c r="BD192" s="70"/>
      <c r="BE192" s="68"/>
      <c r="BF192" s="71"/>
      <c r="BG192" s="41">
        <f t="shared" si="47"/>
        <v>0</v>
      </c>
      <c r="BH192" s="70"/>
      <c r="BI192" s="68"/>
      <c r="BJ192" s="71"/>
      <c r="BK192" s="41">
        <f t="shared" si="48"/>
        <v>0</v>
      </c>
      <c r="BL192" s="70"/>
      <c r="BM192" s="68"/>
      <c r="BN192" s="71"/>
      <c r="BO192" s="41">
        <f t="shared" si="49"/>
        <v>0</v>
      </c>
      <c r="BP192" s="70"/>
      <c r="BQ192" s="68"/>
      <c r="BR192" s="71"/>
      <c r="BS192" s="41">
        <f t="shared" si="50"/>
        <v>0</v>
      </c>
    </row>
    <row r="193" spans="1:71" ht="15.75" customHeight="1" x14ac:dyDescent="0.25">
      <c r="A193" s="30"/>
      <c r="B193" s="31"/>
      <c r="C193" s="31"/>
      <c r="D193" s="37">
        <v>162</v>
      </c>
      <c r="E193" s="60"/>
      <c r="F193" s="31"/>
      <c r="G193" s="38" t="str">
        <f t="shared" si="31"/>
        <v/>
      </c>
      <c r="H193" s="39" t="str">
        <f t="array" ref="H193">IF(I193="","",IFERROR(INDEX(Lid!$F:$F,MATCH($E193,Lid!$A:$A,0)),""))</f>
        <v/>
      </c>
      <c r="I193" s="84" t="str">
        <f t="shared" si="32"/>
        <v/>
      </c>
      <c r="J193" s="38" t="str">
        <f t="shared" si="33"/>
        <v/>
      </c>
      <c r="K193" s="39" t="str">
        <f t="array" ref="K193">IF(I193="","",IFERROR($D$3 &amp; " kosten " &amp;INDEX(Lid!$B:$B,MATCH($E193,Lid!$A:$A,0)),""))</f>
        <v/>
      </c>
      <c r="L193" s="41" t="str">
        <f t="shared" si="34"/>
        <v/>
      </c>
      <c r="M193" s="41" t="str">
        <f t="shared" si="35"/>
        <v/>
      </c>
      <c r="N193" s="41" t="str">
        <f t="shared" si="36"/>
        <v/>
      </c>
      <c r="O193" s="31"/>
      <c r="P193" s="67"/>
      <c r="Q193" s="68"/>
      <c r="R193" s="69"/>
      <c r="S193" s="41">
        <f t="shared" si="37"/>
        <v>0</v>
      </c>
      <c r="T193" s="70"/>
      <c r="U193" s="68"/>
      <c r="V193" s="71"/>
      <c r="W193" s="41">
        <f t="shared" si="38"/>
        <v>0</v>
      </c>
      <c r="X193" s="70"/>
      <c r="Y193" s="68"/>
      <c r="Z193" s="71"/>
      <c r="AA193" s="41">
        <f t="shared" si="39"/>
        <v>0</v>
      </c>
      <c r="AB193" s="70"/>
      <c r="AC193" s="68"/>
      <c r="AD193" s="71"/>
      <c r="AE193" s="41">
        <f t="shared" si="40"/>
        <v>0</v>
      </c>
      <c r="AF193" s="70"/>
      <c r="AG193" s="68"/>
      <c r="AH193" s="71"/>
      <c r="AI193" s="41">
        <f t="shared" si="41"/>
        <v>0</v>
      </c>
      <c r="AJ193" s="70"/>
      <c r="AK193" s="68"/>
      <c r="AL193" s="71"/>
      <c r="AM193" s="41">
        <f t="shared" si="42"/>
        <v>0</v>
      </c>
      <c r="AN193" s="70"/>
      <c r="AO193" s="68"/>
      <c r="AP193" s="71"/>
      <c r="AQ193" s="41">
        <f t="shared" si="43"/>
        <v>0</v>
      </c>
      <c r="AR193" s="70"/>
      <c r="AS193" s="68"/>
      <c r="AT193" s="71"/>
      <c r="AU193" s="41">
        <f t="shared" si="44"/>
        <v>0</v>
      </c>
      <c r="AV193" s="70"/>
      <c r="AW193" s="68"/>
      <c r="AX193" s="71"/>
      <c r="AY193" s="41">
        <f t="shared" si="45"/>
        <v>0</v>
      </c>
      <c r="AZ193" s="70"/>
      <c r="BA193" s="68"/>
      <c r="BB193" s="71"/>
      <c r="BC193" s="41">
        <f t="shared" si="46"/>
        <v>0</v>
      </c>
      <c r="BD193" s="70"/>
      <c r="BE193" s="68"/>
      <c r="BF193" s="71"/>
      <c r="BG193" s="41">
        <f t="shared" si="47"/>
        <v>0</v>
      </c>
      <c r="BH193" s="70"/>
      <c r="BI193" s="68"/>
      <c r="BJ193" s="71"/>
      <c r="BK193" s="41">
        <f t="shared" si="48"/>
        <v>0</v>
      </c>
      <c r="BL193" s="70"/>
      <c r="BM193" s="68"/>
      <c r="BN193" s="71"/>
      <c r="BO193" s="41">
        <f t="shared" si="49"/>
        <v>0</v>
      </c>
      <c r="BP193" s="70"/>
      <c r="BQ193" s="68"/>
      <c r="BR193" s="71"/>
      <c r="BS193" s="41">
        <f t="shared" si="50"/>
        <v>0</v>
      </c>
    </row>
    <row r="194" spans="1:71" ht="15.75" customHeight="1" x14ac:dyDescent="0.25">
      <c r="A194" s="30"/>
      <c r="B194" s="31"/>
      <c r="C194" s="31"/>
      <c r="D194" s="37">
        <v>163</v>
      </c>
      <c r="E194" s="60"/>
      <c r="F194" s="31"/>
      <c r="G194" s="38" t="str">
        <f t="shared" si="31"/>
        <v/>
      </c>
      <c r="H194" s="39" t="str">
        <f t="array" ref="H194">IF(I194="","",IFERROR(INDEX(Lid!$F:$F,MATCH($E194,Lid!$A:$A,0)),""))</f>
        <v/>
      </c>
      <c r="I194" s="84" t="str">
        <f t="shared" si="32"/>
        <v/>
      </c>
      <c r="J194" s="38" t="str">
        <f t="shared" si="33"/>
        <v/>
      </c>
      <c r="K194" s="39" t="str">
        <f t="array" ref="K194">IF(I194="","",IFERROR($D$3 &amp; " kosten " &amp;INDEX(Lid!$B:$B,MATCH($E194,Lid!$A:$A,0)),""))</f>
        <v/>
      </c>
      <c r="L194" s="41" t="str">
        <f t="shared" si="34"/>
        <v/>
      </c>
      <c r="M194" s="41" t="str">
        <f t="shared" si="35"/>
        <v/>
      </c>
      <c r="N194" s="41" t="str">
        <f t="shared" si="36"/>
        <v/>
      </c>
      <c r="O194" s="31"/>
      <c r="P194" s="67"/>
      <c r="Q194" s="68"/>
      <c r="R194" s="69"/>
      <c r="S194" s="41">
        <f t="shared" si="37"/>
        <v>0</v>
      </c>
      <c r="T194" s="70"/>
      <c r="U194" s="68"/>
      <c r="V194" s="71"/>
      <c r="W194" s="41">
        <f t="shared" si="38"/>
        <v>0</v>
      </c>
      <c r="X194" s="70"/>
      <c r="Y194" s="68"/>
      <c r="Z194" s="71"/>
      <c r="AA194" s="41">
        <f t="shared" si="39"/>
        <v>0</v>
      </c>
      <c r="AB194" s="70"/>
      <c r="AC194" s="68"/>
      <c r="AD194" s="71"/>
      <c r="AE194" s="41">
        <f t="shared" si="40"/>
        <v>0</v>
      </c>
      <c r="AF194" s="70"/>
      <c r="AG194" s="68"/>
      <c r="AH194" s="71"/>
      <c r="AI194" s="41">
        <f t="shared" si="41"/>
        <v>0</v>
      </c>
      <c r="AJ194" s="70"/>
      <c r="AK194" s="68"/>
      <c r="AL194" s="71"/>
      <c r="AM194" s="41">
        <f t="shared" si="42"/>
        <v>0</v>
      </c>
      <c r="AN194" s="70"/>
      <c r="AO194" s="68"/>
      <c r="AP194" s="71"/>
      <c r="AQ194" s="41">
        <f t="shared" si="43"/>
        <v>0</v>
      </c>
      <c r="AR194" s="70"/>
      <c r="AS194" s="68"/>
      <c r="AT194" s="71"/>
      <c r="AU194" s="41">
        <f t="shared" si="44"/>
        <v>0</v>
      </c>
      <c r="AV194" s="70"/>
      <c r="AW194" s="68"/>
      <c r="AX194" s="71"/>
      <c r="AY194" s="41">
        <f t="shared" si="45"/>
        <v>0</v>
      </c>
      <c r="AZ194" s="70"/>
      <c r="BA194" s="68"/>
      <c r="BB194" s="71"/>
      <c r="BC194" s="41">
        <f t="shared" si="46"/>
        <v>0</v>
      </c>
      <c r="BD194" s="70"/>
      <c r="BE194" s="68"/>
      <c r="BF194" s="71"/>
      <c r="BG194" s="41">
        <f t="shared" si="47"/>
        <v>0</v>
      </c>
      <c r="BH194" s="70"/>
      <c r="BI194" s="68"/>
      <c r="BJ194" s="71"/>
      <c r="BK194" s="41">
        <f t="shared" si="48"/>
        <v>0</v>
      </c>
      <c r="BL194" s="70"/>
      <c r="BM194" s="68"/>
      <c r="BN194" s="71"/>
      <c r="BO194" s="41">
        <f t="shared" si="49"/>
        <v>0</v>
      </c>
      <c r="BP194" s="70"/>
      <c r="BQ194" s="68"/>
      <c r="BR194" s="71"/>
      <c r="BS194" s="41">
        <f t="shared" si="50"/>
        <v>0</v>
      </c>
    </row>
    <row r="195" spans="1:71" ht="15.75" customHeight="1" x14ac:dyDescent="0.25">
      <c r="A195" s="30"/>
      <c r="B195" s="31"/>
      <c r="C195" s="31"/>
      <c r="D195" s="37">
        <v>164</v>
      </c>
      <c r="E195" s="60"/>
      <c r="F195" s="31"/>
      <c r="G195" s="38" t="str">
        <f t="shared" si="31"/>
        <v/>
      </c>
      <c r="H195" s="39" t="str">
        <f t="array" ref="H195">IF(I195="","",IFERROR(INDEX(Lid!$F:$F,MATCH($E195,Lid!$A:$A,0)),""))</f>
        <v/>
      </c>
      <c r="I195" s="84" t="str">
        <f t="shared" si="32"/>
        <v/>
      </c>
      <c r="J195" s="38" t="str">
        <f t="shared" si="33"/>
        <v/>
      </c>
      <c r="K195" s="39" t="str">
        <f t="array" ref="K195">IF(I195="","",IFERROR($D$3 &amp; " kosten " &amp;INDEX(Lid!$B:$B,MATCH($E195,Lid!$A:$A,0)),""))</f>
        <v/>
      </c>
      <c r="L195" s="41" t="str">
        <f t="shared" si="34"/>
        <v/>
      </c>
      <c r="M195" s="41" t="str">
        <f t="shared" si="35"/>
        <v/>
      </c>
      <c r="N195" s="41" t="str">
        <f t="shared" si="36"/>
        <v/>
      </c>
      <c r="O195" s="31"/>
      <c r="P195" s="67"/>
      <c r="Q195" s="68"/>
      <c r="R195" s="69"/>
      <c r="S195" s="41">
        <f t="shared" si="37"/>
        <v>0</v>
      </c>
      <c r="T195" s="70"/>
      <c r="U195" s="68"/>
      <c r="V195" s="71"/>
      <c r="W195" s="41">
        <f t="shared" si="38"/>
        <v>0</v>
      </c>
      <c r="X195" s="70"/>
      <c r="Y195" s="68"/>
      <c r="Z195" s="71"/>
      <c r="AA195" s="41">
        <f t="shared" si="39"/>
        <v>0</v>
      </c>
      <c r="AB195" s="70"/>
      <c r="AC195" s="68"/>
      <c r="AD195" s="71"/>
      <c r="AE195" s="41">
        <f t="shared" si="40"/>
        <v>0</v>
      </c>
      <c r="AF195" s="70"/>
      <c r="AG195" s="68"/>
      <c r="AH195" s="71"/>
      <c r="AI195" s="41">
        <f t="shared" si="41"/>
        <v>0</v>
      </c>
      <c r="AJ195" s="70"/>
      <c r="AK195" s="68"/>
      <c r="AL195" s="71"/>
      <c r="AM195" s="41">
        <f t="shared" si="42"/>
        <v>0</v>
      </c>
      <c r="AN195" s="70"/>
      <c r="AO195" s="68"/>
      <c r="AP195" s="71"/>
      <c r="AQ195" s="41">
        <f t="shared" si="43"/>
        <v>0</v>
      </c>
      <c r="AR195" s="70"/>
      <c r="AS195" s="68"/>
      <c r="AT195" s="71"/>
      <c r="AU195" s="41">
        <f t="shared" si="44"/>
        <v>0</v>
      </c>
      <c r="AV195" s="70"/>
      <c r="AW195" s="68"/>
      <c r="AX195" s="71"/>
      <c r="AY195" s="41">
        <f t="shared" si="45"/>
        <v>0</v>
      </c>
      <c r="AZ195" s="70"/>
      <c r="BA195" s="68"/>
      <c r="BB195" s="71"/>
      <c r="BC195" s="41">
        <f t="shared" si="46"/>
        <v>0</v>
      </c>
      <c r="BD195" s="70"/>
      <c r="BE195" s="68"/>
      <c r="BF195" s="71"/>
      <c r="BG195" s="41">
        <f t="shared" si="47"/>
        <v>0</v>
      </c>
      <c r="BH195" s="70"/>
      <c r="BI195" s="68"/>
      <c r="BJ195" s="71"/>
      <c r="BK195" s="41">
        <f t="shared" si="48"/>
        <v>0</v>
      </c>
      <c r="BL195" s="70"/>
      <c r="BM195" s="68"/>
      <c r="BN195" s="71"/>
      <c r="BO195" s="41">
        <f t="shared" si="49"/>
        <v>0</v>
      </c>
      <c r="BP195" s="70"/>
      <c r="BQ195" s="68"/>
      <c r="BR195" s="71"/>
      <c r="BS195" s="41">
        <f t="shared" si="50"/>
        <v>0</v>
      </c>
    </row>
    <row r="196" spans="1:71" ht="15.75" customHeight="1" x14ac:dyDescent="0.25">
      <c r="A196" s="30"/>
      <c r="B196" s="31"/>
      <c r="C196" s="31"/>
      <c r="D196" s="37">
        <v>165</v>
      </c>
      <c r="E196" s="60"/>
      <c r="F196" s="31"/>
      <c r="G196" s="38" t="str">
        <f t="shared" si="31"/>
        <v/>
      </c>
      <c r="H196" s="39" t="str">
        <f t="array" ref="H196">IF(I196="","",IFERROR(INDEX(Lid!$F:$F,MATCH($E196,Lid!$A:$A,0)),""))</f>
        <v/>
      </c>
      <c r="I196" s="84" t="str">
        <f t="shared" si="32"/>
        <v/>
      </c>
      <c r="J196" s="38" t="str">
        <f t="shared" si="33"/>
        <v/>
      </c>
      <c r="K196" s="39" t="str">
        <f t="array" ref="K196">IF(I196="","",IFERROR($D$3 &amp; " kosten " &amp;INDEX(Lid!$B:$B,MATCH($E196,Lid!$A:$A,0)),""))</f>
        <v/>
      </c>
      <c r="L196" s="41" t="str">
        <f t="shared" si="34"/>
        <v/>
      </c>
      <c r="M196" s="41" t="str">
        <f t="shared" si="35"/>
        <v/>
      </c>
      <c r="N196" s="41" t="str">
        <f t="shared" si="36"/>
        <v/>
      </c>
      <c r="O196" s="31"/>
      <c r="P196" s="67"/>
      <c r="Q196" s="68"/>
      <c r="R196" s="69"/>
      <c r="S196" s="41">
        <f t="shared" si="37"/>
        <v>0</v>
      </c>
      <c r="T196" s="70"/>
      <c r="U196" s="68"/>
      <c r="V196" s="71"/>
      <c r="W196" s="41">
        <f t="shared" si="38"/>
        <v>0</v>
      </c>
      <c r="X196" s="70"/>
      <c r="Y196" s="68"/>
      <c r="Z196" s="71"/>
      <c r="AA196" s="41">
        <f t="shared" si="39"/>
        <v>0</v>
      </c>
      <c r="AB196" s="70"/>
      <c r="AC196" s="68"/>
      <c r="AD196" s="71"/>
      <c r="AE196" s="41">
        <f t="shared" si="40"/>
        <v>0</v>
      </c>
      <c r="AF196" s="70"/>
      <c r="AG196" s="68"/>
      <c r="AH196" s="71"/>
      <c r="AI196" s="41">
        <f t="shared" si="41"/>
        <v>0</v>
      </c>
      <c r="AJ196" s="70"/>
      <c r="AK196" s="68"/>
      <c r="AL196" s="71"/>
      <c r="AM196" s="41">
        <f t="shared" si="42"/>
        <v>0</v>
      </c>
      <c r="AN196" s="70"/>
      <c r="AO196" s="68"/>
      <c r="AP196" s="71"/>
      <c r="AQ196" s="41">
        <f t="shared" si="43"/>
        <v>0</v>
      </c>
      <c r="AR196" s="70"/>
      <c r="AS196" s="68"/>
      <c r="AT196" s="71"/>
      <c r="AU196" s="41">
        <f t="shared" si="44"/>
        <v>0</v>
      </c>
      <c r="AV196" s="70"/>
      <c r="AW196" s="68"/>
      <c r="AX196" s="71"/>
      <c r="AY196" s="41">
        <f t="shared" si="45"/>
        <v>0</v>
      </c>
      <c r="AZ196" s="70"/>
      <c r="BA196" s="68"/>
      <c r="BB196" s="71"/>
      <c r="BC196" s="41">
        <f t="shared" si="46"/>
        <v>0</v>
      </c>
      <c r="BD196" s="70"/>
      <c r="BE196" s="68"/>
      <c r="BF196" s="71"/>
      <c r="BG196" s="41">
        <f t="shared" si="47"/>
        <v>0</v>
      </c>
      <c r="BH196" s="70"/>
      <c r="BI196" s="68"/>
      <c r="BJ196" s="71"/>
      <c r="BK196" s="41">
        <f t="shared" si="48"/>
        <v>0</v>
      </c>
      <c r="BL196" s="70"/>
      <c r="BM196" s="68"/>
      <c r="BN196" s="71"/>
      <c r="BO196" s="41">
        <f t="shared" si="49"/>
        <v>0</v>
      </c>
      <c r="BP196" s="70"/>
      <c r="BQ196" s="68"/>
      <c r="BR196" s="71"/>
      <c r="BS196" s="41">
        <f t="shared" si="50"/>
        <v>0</v>
      </c>
    </row>
    <row r="197" spans="1:71" ht="15.75" customHeight="1" x14ac:dyDescent="0.25">
      <c r="A197" s="30"/>
      <c r="B197" s="31"/>
      <c r="C197" s="31"/>
      <c r="D197" s="37">
        <v>166</v>
      </c>
      <c r="E197" s="60"/>
      <c r="F197" s="31"/>
      <c r="G197" s="38" t="str">
        <f t="shared" si="31"/>
        <v/>
      </c>
      <c r="H197" s="39" t="str">
        <f t="array" ref="H197">IF(I197="","",IFERROR(INDEX(Lid!$F:$F,MATCH($E197,Lid!$A:$A,0)),""))</f>
        <v/>
      </c>
      <c r="I197" s="84" t="str">
        <f t="shared" si="32"/>
        <v/>
      </c>
      <c r="J197" s="38" t="str">
        <f t="shared" si="33"/>
        <v/>
      </c>
      <c r="K197" s="39" t="str">
        <f t="array" ref="K197">IF(I197="","",IFERROR($D$3 &amp; " kosten " &amp;INDEX(Lid!$B:$B,MATCH($E197,Lid!$A:$A,0)),""))</f>
        <v/>
      </c>
      <c r="L197" s="41" t="str">
        <f t="shared" si="34"/>
        <v/>
      </c>
      <c r="M197" s="41" t="str">
        <f t="shared" si="35"/>
        <v/>
      </c>
      <c r="N197" s="41" t="str">
        <f t="shared" si="36"/>
        <v/>
      </c>
      <c r="O197" s="31"/>
      <c r="P197" s="67"/>
      <c r="Q197" s="68"/>
      <c r="R197" s="69"/>
      <c r="S197" s="41">
        <f t="shared" si="37"/>
        <v>0</v>
      </c>
      <c r="T197" s="70"/>
      <c r="U197" s="68"/>
      <c r="V197" s="71"/>
      <c r="W197" s="41">
        <f t="shared" si="38"/>
        <v>0</v>
      </c>
      <c r="X197" s="70"/>
      <c r="Y197" s="68"/>
      <c r="Z197" s="71"/>
      <c r="AA197" s="41">
        <f t="shared" si="39"/>
        <v>0</v>
      </c>
      <c r="AB197" s="70"/>
      <c r="AC197" s="68"/>
      <c r="AD197" s="71"/>
      <c r="AE197" s="41">
        <f t="shared" si="40"/>
        <v>0</v>
      </c>
      <c r="AF197" s="70"/>
      <c r="AG197" s="68"/>
      <c r="AH197" s="71"/>
      <c r="AI197" s="41">
        <f t="shared" si="41"/>
        <v>0</v>
      </c>
      <c r="AJ197" s="70"/>
      <c r="AK197" s="68"/>
      <c r="AL197" s="71"/>
      <c r="AM197" s="41">
        <f t="shared" si="42"/>
        <v>0</v>
      </c>
      <c r="AN197" s="70"/>
      <c r="AO197" s="68"/>
      <c r="AP197" s="71"/>
      <c r="AQ197" s="41">
        <f t="shared" si="43"/>
        <v>0</v>
      </c>
      <c r="AR197" s="70"/>
      <c r="AS197" s="68"/>
      <c r="AT197" s="71"/>
      <c r="AU197" s="41">
        <f t="shared" si="44"/>
        <v>0</v>
      </c>
      <c r="AV197" s="70"/>
      <c r="AW197" s="68"/>
      <c r="AX197" s="71"/>
      <c r="AY197" s="41">
        <f t="shared" si="45"/>
        <v>0</v>
      </c>
      <c r="AZ197" s="70"/>
      <c r="BA197" s="68"/>
      <c r="BB197" s="71"/>
      <c r="BC197" s="41">
        <f t="shared" si="46"/>
        <v>0</v>
      </c>
      <c r="BD197" s="70"/>
      <c r="BE197" s="68"/>
      <c r="BF197" s="71"/>
      <c r="BG197" s="41">
        <f t="shared" si="47"/>
        <v>0</v>
      </c>
      <c r="BH197" s="70"/>
      <c r="BI197" s="68"/>
      <c r="BJ197" s="71"/>
      <c r="BK197" s="41">
        <f t="shared" si="48"/>
        <v>0</v>
      </c>
      <c r="BL197" s="70"/>
      <c r="BM197" s="68"/>
      <c r="BN197" s="71"/>
      <c r="BO197" s="41">
        <f t="shared" si="49"/>
        <v>0</v>
      </c>
      <c r="BP197" s="70"/>
      <c r="BQ197" s="68"/>
      <c r="BR197" s="71"/>
      <c r="BS197" s="41">
        <f t="shared" si="50"/>
        <v>0</v>
      </c>
    </row>
    <row r="198" spans="1:71" ht="15.75" customHeight="1" x14ac:dyDescent="0.25">
      <c r="A198" s="30"/>
      <c r="B198" s="31"/>
      <c r="C198" s="31"/>
      <c r="D198" s="37">
        <v>167</v>
      </c>
      <c r="E198" s="60"/>
      <c r="F198" s="31"/>
      <c r="G198" s="38" t="str">
        <f t="shared" si="31"/>
        <v/>
      </c>
      <c r="H198" s="39" t="str">
        <f t="array" ref="H198">IF(I198="","",IFERROR(INDEX(Lid!$F:$F,MATCH($E198,Lid!$A:$A,0)),""))</f>
        <v/>
      </c>
      <c r="I198" s="84" t="str">
        <f t="shared" si="32"/>
        <v/>
      </c>
      <c r="J198" s="38" t="str">
        <f t="shared" si="33"/>
        <v/>
      </c>
      <c r="K198" s="39" t="str">
        <f t="array" ref="K198">IF(I198="","",IFERROR($D$3 &amp; " kosten " &amp;INDEX(Lid!$B:$B,MATCH($E198,Lid!$A:$A,0)),""))</f>
        <v/>
      </c>
      <c r="L198" s="41" t="str">
        <f t="shared" si="34"/>
        <v/>
      </c>
      <c r="M198" s="41" t="str">
        <f t="shared" si="35"/>
        <v/>
      </c>
      <c r="N198" s="41" t="str">
        <f t="shared" si="36"/>
        <v/>
      </c>
      <c r="O198" s="31"/>
      <c r="P198" s="67"/>
      <c r="Q198" s="68"/>
      <c r="R198" s="69"/>
      <c r="S198" s="41">
        <f t="shared" si="37"/>
        <v>0</v>
      </c>
      <c r="T198" s="70"/>
      <c r="U198" s="68"/>
      <c r="V198" s="71"/>
      <c r="W198" s="41">
        <f t="shared" si="38"/>
        <v>0</v>
      </c>
      <c r="X198" s="70"/>
      <c r="Y198" s="68"/>
      <c r="Z198" s="71"/>
      <c r="AA198" s="41">
        <f t="shared" si="39"/>
        <v>0</v>
      </c>
      <c r="AB198" s="70"/>
      <c r="AC198" s="68"/>
      <c r="AD198" s="71"/>
      <c r="AE198" s="41">
        <f t="shared" si="40"/>
        <v>0</v>
      </c>
      <c r="AF198" s="70"/>
      <c r="AG198" s="68"/>
      <c r="AH198" s="71"/>
      <c r="AI198" s="41">
        <f t="shared" si="41"/>
        <v>0</v>
      </c>
      <c r="AJ198" s="70"/>
      <c r="AK198" s="68"/>
      <c r="AL198" s="71"/>
      <c r="AM198" s="41">
        <f t="shared" si="42"/>
        <v>0</v>
      </c>
      <c r="AN198" s="70"/>
      <c r="AO198" s="68"/>
      <c r="AP198" s="71"/>
      <c r="AQ198" s="41">
        <f t="shared" si="43"/>
        <v>0</v>
      </c>
      <c r="AR198" s="70"/>
      <c r="AS198" s="68"/>
      <c r="AT198" s="71"/>
      <c r="AU198" s="41">
        <f t="shared" si="44"/>
        <v>0</v>
      </c>
      <c r="AV198" s="70"/>
      <c r="AW198" s="68"/>
      <c r="AX198" s="71"/>
      <c r="AY198" s="41">
        <f t="shared" si="45"/>
        <v>0</v>
      </c>
      <c r="AZ198" s="70"/>
      <c r="BA198" s="68"/>
      <c r="BB198" s="71"/>
      <c r="BC198" s="41">
        <f t="shared" si="46"/>
        <v>0</v>
      </c>
      <c r="BD198" s="70"/>
      <c r="BE198" s="68"/>
      <c r="BF198" s="71"/>
      <c r="BG198" s="41">
        <f t="shared" si="47"/>
        <v>0</v>
      </c>
      <c r="BH198" s="70"/>
      <c r="BI198" s="68"/>
      <c r="BJ198" s="71"/>
      <c r="BK198" s="41">
        <f t="shared" si="48"/>
        <v>0</v>
      </c>
      <c r="BL198" s="70"/>
      <c r="BM198" s="68"/>
      <c r="BN198" s="71"/>
      <c r="BO198" s="41">
        <f t="shared" si="49"/>
        <v>0</v>
      </c>
      <c r="BP198" s="70"/>
      <c r="BQ198" s="68"/>
      <c r="BR198" s="71"/>
      <c r="BS198" s="41">
        <f t="shared" si="50"/>
        <v>0</v>
      </c>
    </row>
    <row r="199" spans="1:71" ht="15.75" customHeight="1" x14ac:dyDescent="0.25">
      <c r="A199" s="30"/>
      <c r="B199" s="31"/>
      <c r="C199" s="31"/>
      <c r="D199" s="37">
        <v>168</v>
      </c>
      <c r="E199" s="60"/>
      <c r="F199" s="31"/>
      <c r="G199" s="38" t="str">
        <f t="shared" si="31"/>
        <v/>
      </c>
      <c r="H199" s="39" t="str">
        <f t="array" ref="H199">IF(I199="","",IFERROR(INDEX(Lid!$F:$F,MATCH($E199,Lid!$A:$A,0)),""))</f>
        <v/>
      </c>
      <c r="I199" s="84" t="str">
        <f t="shared" si="32"/>
        <v/>
      </c>
      <c r="J199" s="38" t="str">
        <f t="shared" si="33"/>
        <v/>
      </c>
      <c r="K199" s="39" t="str">
        <f t="array" ref="K199">IF(I199="","",IFERROR($D$3 &amp; " kosten " &amp;INDEX(Lid!$B:$B,MATCH($E199,Lid!$A:$A,0)),""))</f>
        <v/>
      </c>
      <c r="L199" s="41" t="str">
        <f t="shared" si="34"/>
        <v/>
      </c>
      <c r="M199" s="41" t="str">
        <f t="shared" si="35"/>
        <v/>
      </c>
      <c r="N199" s="41" t="str">
        <f t="shared" si="36"/>
        <v/>
      </c>
      <c r="O199" s="31"/>
      <c r="P199" s="67"/>
      <c r="Q199" s="68"/>
      <c r="R199" s="69"/>
      <c r="S199" s="41">
        <f t="shared" si="37"/>
        <v>0</v>
      </c>
      <c r="T199" s="70"/>
      <c r="U199" s="68"/>
      <c r="V199" s="71"/>
      <c r="W199" s="41">
        <f t="shared" si="38"/>
        <v>0</v>
      </c>
      <c r="X199" s="70"/>
      <c r="Y199" s="68"/>
      <c r="Z199" s="71"/>
      <c r="AA199" s="41">
        <f t="shared" si="39"/>
        <v>0</v>
      </c>
      <c r="AB199" s="70"/>
      <c r="AC199" s="68"/>
      <c r="AD199" s="71"/>
      <c r="AE199" s="41">
        <f t="shared" si="40"/>
        <v>0</v>
      </c>
      <c r="AF199" s="70"/>
      <c r="AG199" s="68"/>
      <c r="AH199" s="71"/>
      <c r="AI199" s="41">
        <f t="shared" si="41"/>
        <v>0</v>
      </c>
      <c r="AJ199" s="70"/>
      <c r="AK199" s="68"/>
      <c r="AL199" s="71"/>
      <c r="AM199" s="41">
        <f t="shared" si="42"/>
        <v>0</v>
      </c>
      <c r="AN199" s="70"/>
      <c r="AO199" s="68"/>
      <c r="AP199" s="71"/>
      <c r="AQ199" s="41">
        <f t="shared" si="43"/>
        <v>0</v>
      </c>
      <c r="AR199" s="70"/>
      <c r="AS199" s="68"/>
      <c r="AT199" s="71"/>
      <c r="AU199" s="41">
        <f t="shared" si="44"/>
        <v>0</v>
      </c>
      <c r="AV199" s="70"/>
      <c r="AW199" s="68"/>
      <c r="AX199" s="71"/>
      <c r="AY199" s="41">
        <f t="shared" si="45"/>
        <v>0</v>
      </c>
      <c r="AZ199" s="70"/>
      <c r="BA199" s="68"/>
      <c r="BB199" s="71"/>
      <c r="BC199" s="41">
        <f t="shared" si="46"/>
        <v>0</v>
      </c>
      <c r="BD199" s="70"/>
      <c r="BE199" s="68"/>
      <c r="BF199" s="71"/>
      <c r="BG199" s="41">
        <f t="shared" si="47"/>
        <v>0</v>
      </c>
      <c r="BH199" s="70"/>
      <c r="BI199" s="68"/>
      <c r="BJ199" s="71"/>
      <c r="BK199" s="41">
        <f t="shared" si="48"/>
        <v>0</v>
      </c>
      <c r="BL199" s="70"/>
      <c r="BM199" s="68"/>
      <c r="BN199" s="71"/>
      <c r="BO199" s="41">
        <f t="shared" si="49"/>
        <v>0</v>
      </c>
      <c r="BP199" s="70"/>
      <c r="BQ199" s="68"/>
      <c r="BR199" s="71"/>
      <c r="BS199" s="41">
        <f t="shared" si="50"/>
        <v>0</v>
      </c>
    </row>
    <row r="200" spans="1:71" ht="15.75" customHeight="1" x14ac:dyDescent="0.25">
      <c r="A200" s="30"/>
      <c r="B200" s="31"/>
      <c r="C200" s="31"/>
      <c r="D200" s="37">
        <v>169</v>
      </c>
      <c r="E200" s="60"/>
      <c r="F200" s="31"/>
      <c r="G200" s="38" t="str">
        <f t="shared" si="31"/>
        <v/>
      </c>
      <c r="H200" s="39" t="str">
        <f t="array" ref="H200">IF(I200="","",IFERROR(INDEX(Lid!$F:$F,MATCH($E200,Lid!$A:$A,0)),""))</f>
        <v/>
      </c>
      <c r="I200" s="84" t="str">
        <f t="shared" si="32"/>
        <v/>
      </c>
      <c r="J200" s="38" t="str">
        <f t="shared" si="33"/>
        <v/>
      </c>
      <c r="K200" s="39" t="str">
        <f t="array" ref="K200">IF(I200="","",IFERROR($D$3 &amp; " kosten " &amp;INDEX(Lid!$B:$B,MATCH($E200,Lid!$A:$A,0)),""))</f>
        <v/>
      </c>
      <c r="L200" s="41" t="str">
        <f t="shared" si="34"/>
        <v/>
      </c>
      <c r="M200" s="41" t="str">
        <f t="shared" si="35"/>
        <v/>
      </c>
      <c r="N200" s="41" t="str">
        <f t="shared" si="36"/>
        <v/>
      </c>
      <c r="O200" s="31"/>
      <c r="P200" s="67"/>
      <c r="Q200" s="68"/>
      <c r="R200" s="69"/>
      <c r="S200" s="41">
        <f t="shared" si="37"/>
        <v>0</v>
      </c>
      <c r="T200" s="70"/>
      <c r="U200" s="68"/>
      <c r="V200" s="71"/>
      <c r="W200" s="41">
        <f t="shared" si="38"/>
        <v>0</v>
      </c>
      <c r="X200" s="70"/>
      <c r="Y200" s="68"/>
      <c r="Z200" s="71"/>
      <c r="AA200" s="41">
        <f t="shared" si="39"/>
        <v>0</v>
      </c>
      <c r="AB200" s="70"/>
      <c r="AC200" s="68"/>
      <c r="AD200" s="71"/>
      <c r="AE200" s="41">
        <f t="shared" si="40"/>
        <v>0</v>
      </c>
      <c r="AF200" s="70"/>
      <c r="AG200" s="68"/>
      <c r="AH200" s="71"/>
      <c r="AI200" s="41">
        <f t="shared" si="41"/>
        <v>0</v>
      </c>
      <c r="AJ200" s="70"/>
      <c r="AK200" s="68"/>
      <c r="AL200" s="71"/>
      <c r="AM200" s="41">
        <f t="shared" si="42"/>
        <v>0</v>
      </c>
      <c r="AN200" s="70"/>
      <c r="AO200" s="68"/>
      <c r="AP200" s="71"/>
      <c r="AQ200" s="41">
        <f t="shared" si="43"/>
        <v>0</v>
      </c>
      <c r="AR200" s="70"/>
      <c r="AS200" s="68"/>
      <c r="AT200" s="71"/>
      <c r="AU200" s="41">
        <f t="shared" si="44"/>
        <v>0</v>
      </c>
      <c r="AV200" s="70"/>
      <c r="AW200" s="68"/>
      <c r="AX200" s="71"/>
      <c r="AY200" s="41">
        <f t="shared" si="45"/>
        <v>0</v>
      </c>
      <c r="AZ200" s="70"/>
      <c r="BA200" s="68"/>
      <c r="BB200" s="71"/>
      <c r="BC200" s="41">
        <f t="shared" si="46"/>
        <v>0</v>
      </c>
      <c r="BD200" s="70"/>
      <c r="BE200" s="68"/>
      <c r="BF200" s="71"/>
      <c r="BG200" s="41">
        <f t="shared" si="47"/>
        <v>0</v>
      </c>
      <c r="BH200" s="70"/>
      <c r="BI200" s="68"/>
      <c r="BJ200" s="71"/>
      <c r="BK200" s="41">
        <f t="shared" si="48"/>
        <v>0</v>
      </c>
      <c r="BL200" s="70"/>
      <c r="BM200" s="68"/>
      <c r="BN200" s="71"/>
      <c r="BO200" s="41">
        <f t="shared" si="49"/>
        <v>0</v>
      </c>
      <c r="BP200" s="70"/>
      <c r="BQ200" s="68"/>
      <c r="BR200" s="71"/>
      <c r="BS200" s="41">
        <f t="shared" si="50"/>
        <v>0</v>
      </c>
    </row>
    <row r="201" spans="1:71" ht="15.75" customHeight="1" x14ac:dyDescent="0.25">
      <c r="A201" s="30"/>
      <c r="B201" s="31"/>
      <c r="C201" s="31"/>
      <c r="D201" s="37">
        <v>170</v>
      </c>
      <c r="E201" s="60"/>
      <c r="F201" s="31"/>
      <c r="G201" s="38" t="str">
        <f t="shared" si="31"/>
        <v/>
      </c>
      <c r="H201" s="39" t="str">
        <f t="array" ref="H201">IF(I201="","",IFERROR(INDEX(Lid!$F:$F,MATCH($E201,Lid!$A:$A,0)),""))</f>
        <v/>
      </c>
      <c r="I201" s="84" t="str">
        <f t="shared" si="32"/>
        <v/>
      </c>
      <c r="J201" s="38" t="str">
        <f t="shared" si="33"/>
        <v/>
      </c>
      <c r="K201" s="39" t="str">
        <f t="array" ref="K201">IF(I201="","",IFERROR($D$3 &amp; " kosten " &amp;INDEX(Lid!$B:$B,MATCH($E201,Lid!$A:$A,0)),""))</f>
        <v/>
      </c>
      <c r="L201" s="41" t="str">
        <f t="shared" si="34"/>
        <v/>
      </c>
      <c r="M201" s="41" t="str">
        <f t="shared" si="35"/>
        <v/>
      </c>
      <c r="N201" s="41" t="str">
        <f t="shared" si="36"/>
        <v/>
      </c>
      <c r="O201" s="31"/>
      <c r="P201" s="67"/>
      <c r="Q201" s="68"/>
      <c r="R201" s="69"/>
      <c r="S201" s="41">
        <f t="shared" si="37"/>
        <v>0</v>
      </c>
      <c r="T201" s="70"/>
      <c r="U201" s="68"/>
      <c r="V201" s="71"/>
      <c r="W201" s="41">
        <f t="shared" si="38"/>
        <v>0</v>
      </c>
      <c r="X201" s="70"/>
      <c r="Y201" s="68"/>
      <c r="Z201" s="71"/>
      <c r="AA201" s="41">
        <f t="shared" si="39"/>
        <v>0</v>
      </c>
      <c r="AB201" s="70"/>
      <c r="AC201" s="68"/>
      <c r="AD201" s="71"/>
      <c r="AE201" s="41">
        <f t="shared" si="40"/>
        <v>0</v>
      </c>
      <c r="AF201" s="70"/>
      <c r="AG201" s="68"/>
      <c r="AH201" s="71"/>
      <c r="AI201" s="41">
        <f t="shared" si="41"/>
        <v>0</v>
      </c>
      <c r="AJ201" s="70"/>
      <c r="AK201" s="68"/>
      <c r="AL201" s="71"/>
      <c r="AM201" s="41">
        <f t="shared" si="42"/>
        <v>0</v>
      </c>
      <c r="AN201" s="70"/>
      <c r="AO201" s="68"/>
      <c r="AP201" s="71"/>
      <c r="AQ201" s="41">
        <f t="shared" si="43"/>
        <v>0</v>
      </c>
      <c r="AR201" s="70"/>
      <c r="AS201" s="68"/>
      <c r="AT201" s="71"/>
      <c r="AU201" s="41">
        <f t="shared" si="44"/>
        <v>0</v>
      </c>
      <c r="AV201" s="70"/>
      <c r="AW201" s="68"/>
      <c r="AX201" s="71"/>
      <c r="AY201" s="41">
        <f t="shared" si="45"/>
        <v>0</v>
      </c>
      <c r="AZ201" s="70"/>
      <c r="BA201" s="68"/>
      <c r="BB201" s="71"/>
      <c r="BC201" s="41">
        <f t="shared" si="46"/>
        <v>0</v>
      </c>
      <c r="BD201" s="70"/>
      <c r="BE201" s="68"/>
      <c r="BF201" s="71"/>
      <c r="BG201" s="41">
        <f t="shared" si="47"/>
        <v>0</v>
      </c>
      <c r="BH201" s="70"/>
      <c r="BI201" s="68"/>
      <c r="BJ201" s="71"/>
      <c r="BK201" s="41">
        <f t="shared" si="48"/>
        <v>0</v>
      </c>
      <c r="BL201" s="70"/>
      <c r="BM201" s="68"/>
      <c r="BN201" s="71"/>
      <c r="BO201" s="41">
        <f t="shared" si="49"/>
        <v>0</v>
      </c>
      <c r="BP201" s="70"/>
      <c r="BQ201" s="68"/>
      <c r="BR201" s="71"/>
      <c r="BS201" s="41">
        <f t="shared" si="50"/>
        <v>0</v>
      </c>
    </row>
    <row r="202" spans="1:71" ht="15.75" customHeight="1" x14ac:dyDescent="0.25">
      <c r="A202" s="30"/>
      <c r="B202" s="31"/>
      <c r="C202" s="31"/>
      <c r="D202" s="37">
        <v>171</v>
      </c>
      <c r="E202" s="60"/>
      <c r="F202" s="31"/>
      <c r="G202" s="38" t="str">
        <f t="shared" si="31"/>
        <v/>
      </c>
      <c r="H202" s="39" t="str">
        <f t="array" ref="H202">IF(I202="","",IFERROR(INDEX(Lid!$F:$F,MATCH($E202,Lid!$A:$A,0)),""))</f>
        <v/>
      </c>
      <c r="I202" s="84" t="str">
        <f t="shared" si="32"/>
        <v/>
      </c>
      <c r="J202" s="38" t="str">
        <f t="shared" si="33"/>
        <v/>
      </c>
      <c r="K202" s="39" t="str">
        <f t="array" ref="K202">IF(I202="","",IFERROR($D$3 &amp; " kosten " &amp;INDEX(Lid!$B:$B,MATCH($E202,Lid!$A:$A,0)),""))</f>
        <v/>
      </c>
      <c r="L202" s="41" t="str">
        <f t="shared" si="34"/>
        <v/>
      </c>
      <c r="M202" s="41" t="str">
        <f t="shared" si="35"/>
        <v/>
      </c>
      <c r="N202" s="41" t="str">
        <f t="shared" si="36"/>
        <v/>
      </c>
      <c r="O202" s="31"/>
      <c r="P202" s="67"/>
      <c r="Q202" s="68"/>
      <c r="R202" s="69"/>
      <c r="S202" s="41">
        <f t="shared" si="37"/>
        <v>0</v>
      </c>
      <c r="T202" s="70"/>
      <c r="U202" s="68"/>
      <c r="V202" s="71"/>
      <c r="W202" s="41">
        <f t="shared" si="38"/>
        <v>0</v>
      </c>
      <c r="X202" s="70"/>
      <c r="Y202" s="68"/>
      <c r="Z202" s="71"/>
      <c r="AA202" s="41">
        <f t="shared" si="39"/>
        <v>0</v>
      </c>
      <c r="AB202" s="70"/>
      <c r="AC202" s="68"/>
      <c r="AD202" s="71"/>
      <c r="AE202" s="41">
        <f t="shared" si="40"/>
        <v>0</v>
      </c>
      <c r="AF202" s="70"/>
      <c r="AG202" s="68"/>
      <c r="AH202" s="71"/>
      <c r="AI202" s="41">
        <f t="shared" si="41"/>
        <v>0</v>
      </c>
      <c r="AJ202" s="70"/>
      <c r="AK202" s="68"/>
      <c r="AL202" s="71"/>
      <c r="AM202" s="41">
        <f t="shared" si="42"/>
        <v>0</v>
      </c>
      <c r="AN202" s="70"/>
      <c r="AO202" s="68"/>
      <c r="AP202" s="71"/>
      <c r="AQ202" s="41">
        <f t="shared" si="43"/>
        <v>0</v>
      </c>
      <c r="AR202" s="70"/>
      <c r="AS202" s="68"/>
      <c r="AT202" s="71"/>
      <c r="AU202" s="41">
        <f t="shared" si="44"/>
        <v>0</v>
      </c>
      <c r="AV202" s="70"/>
      <c r="AW202" s="68"/>
      <c r="AX202" s="71"/>
      <c r="AY202" s="41">
        <f t="shared" si="45"/>
        <v>0</v>
      </c>
      <c r="AZ202" s="70"/>
      <c r="BA202" s="68"/>
      <c r="BB202" s="71"/>
      <c r="BC202" s="41">
        <f t="shared" si="46"/>
        <v>0</v>
      </c>
      <c r="BD202" s="70"/>
      <c r="BE202" s="68"/>
      <c r="BF202" s="71"/>
      <c r="BG202" s="41">
        <f t="shared" si="47"/>
        <v>0</v>
      </c>
      <c r="BH202" s="70"/>
      <c r="BI202" s="68"/>
      <c r="BJ202" s="71"/>
      <c r="BK202" s="41">
        <f t="shared" si="48"/>
        <v>0</v>
      </c>
      <c r="BL202" s="70"/>
      <c r="BM202" s="68"/>
      <c r="BN202" s="71"/>
      <c r="BO202" s="41">
        <f t="shared" si="49"/>
        <v>0</v>
      </c>
      <c r="BP202" s="70"/>
      <c r="BQ202" s="68"/>
      <c r="BR202" s="71"/>
      <c r="BS202" s="41">
        <f t="shared" si="50"/>
        <v>0</v>
      </c>
    </row>
    <row r="203" spans="1:71" ht="15.75" customHeight="1" x14ac:dyDescent="0.25">
      <c r="A203" s="30"/>
      <c r="B203" s="31"/>
      <c r="C203" s="31"/>
      <c r="D203" s="37">
        <v>172</v>
      </c>
      <c r="E203" s="60"/>
      <c r="F203" s="31"/>
      <c r="G203" s="38" t="str">
        <f t="shared" si="31"/>
        <v/>
      </c>
      <c r="H203" s="39" t="str">
        <f t="array" ref="H203">IF(I203="","",IFERROR(INDEX(Lid!$F:$F,MATCH($E203,Lid!$A:$A,0)),""))</f>
        <v/>
      </c>
      <c r="I203" s="84" t="str">
        <f t="shared" si="32"/>
        <v/>
      </c>
      <c r="J203" s="38" t="str">
        <f t="shared" si="33"/>
        <v/>
      </c>
      <c r="K203" s="39" t="str">
        <f t="array" ref="K203">IF(I203="","",IFERROR($D$3 &amp; " kosten " &amp;INDEX(Lid!$B:$B,MATCH($E203,Lid!$A:$A,0)),""))</f>
        <v/>
      </c>
      <c r="L203" s="41" t="str">
        <f t="shared" si="34"/>
        <v/>
      </c>
      <c r="M203" s="41" t="str">
        <f t="shared" si="35"/>
        <v/>
      </c>
      <c r="N203" s="41" t="str">
        <f t="shared" si="36"/>
        <v/>
      </c>
      <c r="O203" s="31"/>
      <c r="P203" s="67"/>
      <c r="Q203" s="68"/>
      <c r="R203" s="69"/>
      <c r="S203" s="41">
        <f t="shared" si="37"/>
        <v>0</v>
      </c>
      <c r="T203" s="70"/>
      <c r="U203" s="68"/>
      <c r="V203" s="71"/>
      <c r="W203" s="41">
        <f t="shared" si="38"/>
        <v>0</v>
      </c>
      <c r="X203" s="70"/>
      <c r="Y203" s="68"/>
      <c r="Z203" s="71"/>
      <c r="AA203" s="41">
        <f t="shared" si="39"/>
        <v>0</v>
      </c>
      <c r="AB203" s="70"/>
      <c r="AC203" s="68"/>
      <c r="AD203" s="71"/>
      <c r="AE203" s="41">
        <f t="shared" si="40"/>
        <v>0</v>
      </c>
      <c r="AF203" s="70"/>
      <c r="AG203" s="68"/>
      <c r="AH203" s="71"/>
      <c r="AI203" s="41">
        <f t="shared" si="41"/>
        <v>0</v>
      </c>
      <c r="AJ203" s="70"/>
      <c r="AK203" s="68"/>
      <c r="AL203" s="71"/>
      <c r="AM203" s="41">
        <f t="shared" si="42"/>
        <v>0</v>
      </c>
      <c r="AN203" s="70"/>
      <c r="AO203" s="68"/>
      <c r="AP203" s="71"/>
      <c r="AQ203" s="41">
        <f t="shared" si="43"/>
        <v>0</v>
      </c>
      <c r="AR203" s="70"/>
      <c r="AS203" s="68"/>
      <c r="AT203" s="71"/>
      <c r="AU203" s="41">
        <f t="shared" si="44"/>
        <v>0</v>
      </c>
      <c r="AV203" s="70"/>
      <c r="AW203" s="68"/>
      <c r="AX203" s="71"/>
      <c r="AY203" s="41">
        <f t="shared" si="45"/>
        <v>0</v>
      </c>
      <c r="AZ203" s="70"/>
      <c r="BA203" s="68"/>
      <c r="BB203" s="71"/>
      <c r="BC203" s="41">
        <f t="shared" si="46"/>
        <v>0</v>
      </c>
      <c r="BD203" s="70"/>
      <c r="BE203" s="68"/>
      <c r="BF203" s="71"/>
      <c r="BG203" s="41">
        <f t="shared" si="47"/>
        <v>0</v>
      </c>
      <c r="BH203" s="70"/>
      <c r="BI203" s="68"/>
      <c r="BJ203" s="71"/>
      <c r="BK203" s="41">
        <f t="shared" si="48"/>
        <v>0</v>
      </c>
      <c r="BL203" s="70"/>
      <c r="BM203" s="68"/>
      <c r="BN203" s="71"/>
      <c r="BO203" s="41">
        <f t="shared" si="49"/>
        <v>0</v>
      </c>
      <c r="BP203" s="70"/>
      <c r="BQ203" s="68"/>
      <c r="BR203" s="71"/>
      <c r="BS203" s="41">
        <f t="shared" si="50"/>
        <v>0</v>
      </c>
    </row>
    <row r="204" spans="1:71" ht="15.75" customHeight="1" x14ac:dyDescent="0.25">
      <c r="A204" s="30"/>
      <c r="B204" s="31"/>
      <c r="C204" s="31"/>
      <c r="D204" s="37">
        <v>173</v>
      </c>
      <c r="E204" s="60"/>
      <c r="F204" s="31"/>
      <c r="G204" s="38" t="str">
        <f t="shared" si="31"/>
        <v/>
      </c>
      <c r="H204" s="39" t="str">
        <f t="array" ref="H204">IF(I204="","",IFERROR(INDEX(Lid!$F:$F,MATCH($E204,Lid!$A:$A,0)),""))</f>
        <v/>
      </c>
      <c r="I204" s="84" t="str">
        <f t="shared" si="32"/>
        <v/>
      </c>
      <c r="J204" s="38" t="str">
        <f t="shared" si="33"/>
        <v/>
      </c>
      <c r="K204" s="39" t="str">
        <f t="array" ref="K204">IF(I204="","",IFERROR($D$3 &amp; " kosten " &amp;INDEX(Lid!$B:$B,MATCH($E204,Lid!$A:$A,0)),""))</f>
        <v/>
      </c>
      <c r="L204" s="41" t="str">
        <f t="shared" si="34"/>
        <v/>
      </c>
      <c r="M204" s="41" t="str">
        <f t="shared" si="35"/>
        <v/>
      </c>
      <c r="N204" s="41" t="str">
        <f t="shared" si="36"/>
        <v/>
      </c>
      <c r="O204" s="31"/>
      <c r="P204" s="67"/>
      <c r="Q204" s="68"/>
      <c r="R204" s="69"/>
      <c r="S204" s="41">
        <f t="shared" si="37"/>
        <v>0</v>
      </c>
      <c r="T204" s="70"/>
      <c r="U204" s="68"/>
      <c r="V204" s="71"/>
      <c r="W204" s="41">
        <f t="shared" si="38"/>
        <v>0</v>
      </c>
      <c r="X204" s="70"/>
      <c r="Y204" s="68"/>
      <c r="Z204" s="71"/>
      <c r="AA204" s="41">
        <f t="shared" si="39"/>
        <v>0</v>
      </c>
      <c r="AB204" s="70"/>
      <c r="AC204" s="68"/>
      <c r="AD204" s="71"/>
      <c r="AE204" s="41">
        <f t="shared" si="40"/>
        <v>0</v>
      </c>
      <c r="AF204" s="70"/>
      <c r="AG204" s="68"/>
      <c r="AH204" s="71"/>
      <c r="AI204" s="41">
        <f t="shared" si="41"/>
        <v>0</v>
      </c>
      <c r="AJ204" s="70"/>
      <c r="AK204" s="68"/>
      <c r="AL204" s="71"/>
      <c r="AM204" s="41">
        <f t="shared" si="42"/>
        <v>0</v>
      </c>
      <c r="AN204" s="70"/>
      <c r="AO204" s="68"/>
      <c r="AP204" s="71"/>
      <c r="AQ204" s="41">
        <f t="shared" si="43"/>
        <v>0</v>
      </c>
      <c r="AR204" s="70"/>
      <c r="AS204" s="68"/>
      <c r="AT204" s="71"/>
      <c r="AU204" s="41">
        <f t="shared" si="44"/>
        <v>0</v>
      </c>
      <c r="AV204" s="70"/>
      <c r="AW204" s="68"/>
      <c r="AX204" s="71"/>
      <c r="AY204" s="41">
        <f t="shared" si="45"/>
        <v>0</v>
      </c>
      <c r="AZ204" s="70"/>
      <c r="BA204" s="68"/>
      <c r="BB204" s="71"/>
      <c r="BC204" s="41">
        <f t="shared" si="46"/>
        <v>0</v>
      </c>
      <c r="BD204" s="70"/>
      <c r="BE204" s="68"/>
      <c r="BF204" s="71"/>
      <c r="BG204" s="41">
        <f t="shared" si="47"/>
        <v>0</v>
      </c>
      <c r="BH204" s="70"/>
      <c r="BI204" s="68"/>
      <c r="BJ204" s="71"/>
      <c r="BK204" s="41">
        <f t="shared" si="48"/>
        <v>0</v>
      </c>
      <c r="BL204" s="70"/>
      <c r="BM204" s="68"/>
      <c r="BN204" s="71"/>
      <c r="BO204" s="41">
        <f t="shared" si="49"/>
        <v>0</v>
      </c>
      <c r="BP204" s="70"/>
      <c r="BQ204" s="68"/>
      <c r="BR204" s="71"/>
      <c r="BS204" s="41">
        <f t="shared" si="50"/>
        <v>0</v>
      </c>
    </row>
    <row r="205" spans="1:71" ht="15.75" customHeight="1" x14ac:dyDescent="0.25">
      <c r="A205" s="30"/>
      <c r="B205" s="31"/>
      <c r="C205" s="31"/>
      <c r="D205" s="37">
        <v>174</v>
      </c>
      <c r="E205" s="60"/>
      <c r="F205" s="31"/>
      <c r="G205" s="38" t="str">
        <f t="shared" si="31"/>
        <v/>
      </c>
      <c r="H205" s="39" t="str">
        <f t="array" ref="H205">IF(I205="","",IFERROR(INDEX(Lid!$F:$F,MATCH($E205,Lid!$A:$A,0)),""))</f>
        <v/>
      </c>
      <c r="I205" s="84" t="str">
        <f t="shared" si="32"/>
        <v/>
      </c>
      <c r="J205" s="38" t="str">
        <f t="shared" si="33"/>
        <v/>
      </c>
      <c r="K205" s="39" t="str">
        <f t="array" ref="K205">IF(I205="","",IFERROR($D$3 &amp; " kosten " &amp;INDEX(Lid!$B:$B,MATCH($E205,Lid!$A:$A,0)),""))</f>
        <v/>
      </c>
      <c r="L205" s="41" t="str">
        <f t="shared" si="34"/>
        <v/>
      </c>
      <c r="M205" s="41" t="str">
        <f t="shared" si="35"/>
        <v/>
      </c>
      <c r="N205" s="41" t="str">
        <f t="shared" si="36"/>
        <v/>
      </c>
      <c r="O205" s="31"/>
      <c r="P205" s="67"/>
      <c r="Q205" s="68"/>
      <c r="R205" s="69"/>
      <c r="S205" s="41">
        <f t="shared" si="37"/>
        <v>0</v>
      </c>
      <c r="T205" s="70"/>
      <c r="U205" s="68"/>
      <c r="V205" s="71"/>
      <c r="W205" s="41">
        <f t="shared" si="38"/>
        <v>0</v>
      </c>
      <c r="X205" s="70"/>
      <c r="Y205" s="68"/>
      <c r="Z205" s="71"/>
      <c r="AA205" s="41">
        <f t="shared" si="39"/>
        <v>0</v>
      </c>
      <c r="AB205" s="70"/>
      <c r="AC205" s="68"/>
      <c r="AD205" s="71"/>
      <c r="AE205" s="41">
        <f t="shared" si="40"/>
        <v>0</v>
      </c>
      <c r="AF205" s="70"/>
      <c r="AG205" s="68"/>
      <c r="AH205" s="71"/>
      <c r="AI205" s="41">
        <f t="shared" si="41"/>
        <v>0</v>
      </c>
      <c r="AJ205" s="70"/>
      <c r="AK205" s="68"/>
      <c r="AL205" s="71"/>
      <c r="AM205" s="41">
        <f t="shared" si="42"/>
        <v>0</v>
      </c>
      <c r="AN205" s="70"/>
      <c r="AO205" s="68"/>
      <c r="AP205" s="71"/>
      <c r="AQ205" s="41">
        <f t="shared" si="43"/>
        <v>0</v>
      </c>
      <c r="AR205" s="70"/>
      <c r="AS205" s="68"/>
      <c r="AT205" s="71"/>
      <c r="AU205" s="41">
        <f t="shared" si="44"/>
        <v>0</v>
      </c>
      <c r="AV205" s="70"/>
      <c r="AW205" s="68"/>
      <c r="AX205" s="71"/>
      <c r="AY205" s="41">
        <f t="shared" si="45"/>
        <v>0</v>
      </c>
      <c r="AZ205" s="70"/>
      <c r="BA205" s="68"/>
      <c r="BB205" s="71"/>
      <c r="BC205" s="41">
        <f t="shared" si="46"/>
        <v>0</v>
      </c>
      <c r="BD205" s="70"/>
      <c r="BE205" s="68"/>
      <c r="BF205" s="71"/>
      <c r="BG205" s="41">
        <f t="shared" si="47"/>
        <v>0</v>
      </c>
      <c r="BH205" s="70"/>
      <c r="BI205" s="68"/>
      <c r="BJ205" s="71"/>
      <c r="BK205" s="41">
        <f t="shared" si="48"/>
        <v>0</v>
      </c>
      <c r="BL205" s="70"/>
      <c r="BM205" s="68"/>
      <c r="BN205" s="71"/>
      <c r="BO205" s="41">
        <f t="shared" si="49"/>
        <v>0</v>
      </c>
      <c r="BP205" s="70"/>
      <c r="BQ205" s="68"/>
      <c r="BR205" s="71"/>
      <c r="BS205" s="41">
        <f t="shared" si="50"/>
        <v>0</v>
      </c>
    </row>
    <row r="206" spans="1:71" ht="15.75" customHeight="1" x14ac:dyDescent="0.25">
      <c r="A206" s="30"/>
      <c r="B206" s="31"/>
      <c r="C206" s="31"/>
      <c r="D206" s="37">
        <v>175</v>
      </c>
      <c r="E206" s="60"/>
      <c r="F206" s="31"/>
      <c r="G206" s="38" t="str">
        <f t="shared" si="31"/>
        <v/>
      </c>
      <c r="H206" s="39" t="str">
        <f t="array" ref="H206">IF(I206="","",IFERROR(INDEX(Lid!$F:$F,MATCH($E206,Lid!$A:$A,0)),""))</f>
        <v/>
      </c>
      <c r="I206" s="84" t="str">
        <f t="shared" si="32"/>
        <v/>
      </c>
      <c r="J206" s="38" t="str">
        <f t="shared" si="33"/>
        <v/>
      </c>
      <c r="K206" s="39" t="str">
        <f t="array" ref="K206">IF(I206="","",IFERROR($D$3 &amp; " kosten " &amp;INDEX(Lid!$B:$B,MATCH($E206,Lid!$A:$A,0)),""))</f>
        <v/>
      </c>
      <c r="L206" s="41" t="str">
        <f t="shared" si="34"/>
        <v/>
      </c>
      <c r="M206" s="41" t="str">
        <f t="shared" si="35"/>
        <v/>
      </c>
      <c r="N206" s="41" t="str">
        <f t="shared" si="36"/>
        <v/>
      </c>
      <c r="O206" s="31"/>
      <c r="P206" s="67"/>
      <c r="Q206" s="68"/>
      <c r="R206" s="69"/>
      <c r="S206" s="41">
        <f t="shared" si="37"/>
        <v>0</v>
      </c>
      <c r="T206" s="70"/>
      <c r="U206" s="68"/>
      <c r="V206" s="71"/>
      <c r="W206" s="41">
        <f t="shared" si="38"/>
        <v>0</v>
      </c>
      <c r="X206" s="70"/>
      <c r="Y206" s="68"/>
      <c r="Z206" s="71"/>
      <c r="AA206" s="41">
        <f t="shared" si="39"/>
        <v>0</v>
      </c>
      <c r="AB206" s="70"/>
      <c r="AC206" s="68"/>
      <c r="AD206" s="71"/>
      <c r="AE206" s="41">
        <f t="shared" si="40"/>
        <v>0</v>
      </c>
      <c r="AF206" s="70"/>
      <c r="AG206" s="68"/>
      <c r="AH206" s="71"/>
      <c r="AI206" s="41">
        <f t="shared" si="41"/>
        <v>0</v>
      </c>
      <c r="AJ206" s="70"/>
      <c r="AK206" s="68"/>
      <c r="AL206" s="71"/>
      <c r="AM206" s="41">
        <f t="shared" si="42"/>
        <v>0</v>
      </c>
      <c r="AN206" s="70"/>
      <c r="AO206" s="68"/>
      <c r="AP206" s="71"/>
      <c r="AQ206" s="41">
        <f t="shared" si="43"/>
        <v>0</v>
      </c>
      <c r="AR206" s="70"/>
      <c r="AS206" s="68"/>
      <c r="AT206" s="71"/>
      <c r="AU206" s="41">
        <f t="shared" si="44"/>
        <v>0</v>
      </c>
      <c r="AV206" s="70"/>
      <c r="AW206" s="68"/>
      <c r="AX206" s="71"/>
      <c r="AY206" s="41">
        <f t="shared" si="45"/>
        <v>0</v>
      </c>
      <c r="AZ206" s="70"/>
      <c r="BA206" s="68"/>
      <c r="BB206" s="71"/>
      <c r="BC206" s="41">
        <f t="shared" si="46"/>
        <v>0</v>
      </c>
      <c r="BD206" s="70"/>
      <c r="BE206" s="68"/>
      <c r="BF206" s="71"/>
      <c r="BG206" s="41">
        <f t="shared" si="47"/>
        <v>0</v>
      </c>
      <c r="BH206" s="70"/>
      <c r="BI206" s="68"/>
      <c r="BJ206" s="71"/>
      <c r="BK206" s="41">
        <f t="shared" si="48"/>
        <v>0</v>
      </c>
      <c r="BL206" s="70"/>
      <c r="BM206" s="68"/>
      <c r="BN206" s="71"/>
      <c r="BO206" s="41">
        <f t="shared" si="49"/>
        <v>0</v>
      </c>
      <c r="BP206" s="70"/>
      <c r="BQ206" s="68"/>
      <c r="BR206" s="71"/>
      <c r="BS206" s="41">
        <f t="shared" si="50"/>
        <v>0</v>
      </c>
    </row>
    <row r="207" spans="1:71" ht="15.75" customHeight="1" x14ac:dyDescent="0.25">
      <c r="A207" s="30"/>
      <c r="B207" s="31"/>
      <c r="C207" s="31"/>
      <c r="D207" s="37">
        <v>176</v>
      </c>
      <c r="E207" s="60"/>
      <c r="F207" s="31"/>
      <c r="G207" s="38" t="str">
        <f t="shared" si="31"/>
        <v/>
      </c>
      <c r="H207" s="39" t="str">
        <f t="array" ref="H207">IF(I207="","",IFERROR(INDEX(Lid!$F:$F,MATCH($E207,Lid!$A:$A,0)),""))</f>
        <v/>
      </c>
      <c r="I207" s="84" t="str">
        <f t="shared" si="32"/>
        <v/>
      </c>
      <c r="J207" s="38" t="str">
        <f t="shared" si="33"/>
        <v/>
      </c>
      <c r="K207" s="39" t="str">
        <f t="array" ref="K207">IF(I207="","",IFERROR($D$3 &amp; " kosten " &amp;INDEX(Lid!$B:$B,MATCH($E207,Lid!$A:$A,0)),""))</f>
        <v/>
      </c>
      <c r="L207" s="41" t="str">
        <f t="shared" si="34"/>
        <v/>
      </c>
      <c r="M207" s="41" t="str">
        <f t="shared" si="35"/>
        <v/>
      </c>
      <c r="N207" s="41" t="str">
        <f t="shared" si="36"/>
        <v/>
      </c>
      <c r="O207" s="31"/>
      <c r="P207" s="67"/>
      <c r="Q207" s="68"/>
      <c r="R207" s="69"/>
      <c r="S207" s="41">
        <f t="shared" si="37"/>
        <v>0</v>
      </c>
      <c r="T207" s="70"/>
      <c r="U207" s="68"/>
      <c r="V207" s="71"/>
      <c r="W207" s="41">
        <f t="shared" si="38"/>
        <v>0</v>
      </c>
      <c r="X207" s="70"/>
      <c r="Y207" s="68"/>
      <c r="Z207" s="71"/>
      <c r="AA207" s="41">
        <f t="shared" si="39"/>
        <v>0</v>
      </c>
      <c r="AB207" s="70"/>
      <c r="AC207" s="68"/>
      <c r="AD207" s="71"/>
      <c r="AE207" s="41">
        <f t="shared" si="40"/>
        <v>0</v>
      </c>
      <c r="AF207" s="70"/>
      <c r="AG207" s="68"/>
      <c r="AH207" s="71"/>
      <c r="AI207" s="41">
        <f t="shared" si="41"/>
        <v>0</v>
      </c>
      <c r="AJ207" s="70"/>
      <c r="AK207" s="68"/>
      <c r="AL207" s="71"/>
      <c r="AM207" s="41">
        <f t="shared" si="42"/>
        <v>0</v>
      </c>
      <c r="AN207" s="70"/>
      <c r="AO207" s="68"/>
      <c r="AP207" s="71"/>
      <c r="AQ207" s="41">
        <f t="shared" si="43"/>
        <v>0</v>
      </c>
      <c r="AR207" s="70"/>
      <c r="AS207" s="68"/>
      <c r="AT207" s="71"/>
      <c r="AU207" s="41">
        <f t="shared" si="44"/>
        <v>0</v>
      </c>
      <c r="AV207" s="70"/>
      <c r="AW207" s="68"/>
      <c r="AX207" s="71"/>
      <c r="AY207" s="41">
        <f t="shared" si="45"/>
        <v>0</v>
      </c>
      <c r="AZ207" s="70"/>
      <c r="BA207" s="68"/>
      <c r="BB207" s="71"/>
      <c r="BC207" s="41">
        <f t="shared" si="46"/>
        <v>0</v>
      </c>
      <c r="BD207" s="70"/>
      <c r="BE207" s="68"/>
      <c r="BF207" s="71"/>
      <c r="BG207" s="41">
        <f t="shared" si="47"/>
        <v>0</v>
      </c>
      <c r="BH207" s="70"/>
      <c r="BI207" s="68"/>
      <c r="BJ207" s="71"/>
      <c r="BK207" s="41">
        <f t="shared" si="48"/>
        <v>0</v>
      </c>
      <c r="BL207" s="70"/>
      <c r="BM207" s="68"/>
      <c r="BN207" s="71"/>
      <c r="BO207" s="41">
        <f t="shared" si="49"/>
        <v>0</v>
      </c>
      <c r="BP207" s="70"/>
      <c r="BQ207" s="68"/>
      <c r="BR207" s="71"/>
      <c r="BS207" s="41">
        <f t="shared" si="50"/>
        <v>0</v>
      </c>
    </row>
    <row r="208" spans="1:71" ht="15.75" customHeight="1" x14ac:dyDescent="0.25">
      <c r="A208" s="30"/>
      <c r="B208" s="31"/>
      <c r="C208" s="31"/>
      <c r="D208" s="37">
        <v>177</v>
      </c>
      <c r="E208" s="60"/>
      <c r="F208" s="31"/>
      <c r="G208" s="38" t="str">
        <f t="shared" si="31"/>
        <v/>
      </c>
      <c r="H208" s="39" t="str">
        <f t="array" ref="H208">IF(I208="","",IFERROR(INDEX(Lid!$F:$F,MATCH($E208,Lid!$A:$A,0)),""))</f>
        <v/>
      </c>
      <c r="I208" s="84" t="str">
        <f t="shared" si="32"/>
        <v/>
      </c>
      <c r="J208" s="38" t="str">
        <f t="shared" si="33"/>
        <v/>
      </c>
      <c r="K208" s="39" t="str">
        <f t="array" ref="K208">IF(I208="","",IFERROR($D$3 &amp; " kosten " &amp;INDEX(Lid!$B:$B,MATCH($E208,Lid!$A:$A,0)),""))</f>
        <v/>
      </c>
      <c r="L208" s="41" t="str">
        <f t="shared" si="34"/>
        <v/>
      </c>
      <c r="M208" s="41" t="str">
        <f t="shared" si="35"/>
        <v/>
      </c>
      <c r="N208" s="41" t="str">
        <f t="shared" si="36"/>
        <v/>
      </c>
      <c r="O208" s="31"/>
      <c r="P208" s="67"/>
      <c r="Q208" s="68"/>
      <c r="R208" s="69"/>
      <c r="S208" s="41">
        <f t="shared" si="37"/>
        <v>0</v>
      </c>
      <c r="T208" s="70"/>
      <c r="U208" s="68"/>
      <c r="V208" s="71"/>
      <c r="W208" s="41">
        <f t="shared" si="38"/>
        <v>0</v>
      </c>
      <c r="X208" s="70"/>
      <c r="Y208" s="68"/>
      <c r="Z208" s="71"/>
      <c r="AA208" s="41">
        <f t="shared" si="39"/>
        <v>0</v>
      </c>
      <c r="AB208" s="70"/>
      <c r="AC208" s="68"/>
      <c r="AD208" s="71"/>
      <c r="AE208" s="41">
        <f t="shared" si="40"/>
        <v>0</v>
      </c>
      <c r="AF208" s="70"/>
      <c r="AG208" s="68"/>
      <c r="AH208" s="71"/>
      <c r="AI208" s="41">
        <f t="shared" si="41"/>
        <v>0</v>
      </c>
      <c r="AJ208" s="70"/>
      <c r="AK208" s="68"/>
      <c r="AL208" s="71"/>
      <c r="AM208" s="41">
        <f t="shared" si="42"/>
        <v>0</v>
      </c>
      <c r="AN208" s="70"/>
      <c r="AO208" s="68"/>
      <c r="AP208" s="71"/>
      <c r="AQ208" s="41">
        <f t="shared" si="43"/>
        <v>0</v>
      </c>
      <c r="AR208" s="70"/>
      <c r="AS208" s="68"/>
      <c r="AT208" s="71"/>
      <c r="AU208" s="41">
        <f t="shared" si="44"/>
        <v>0</v>
      </c>
      <c r="AV208" s="70"/>
      <c r="AW208" s="68"/>
      <c r="AX208" s="71"/>
      <c r="AY208" s="41">
        <f t="shared" si="45"/>
        <v>0</v>
      </c>
      <c r="AZ208" s="70"/>
      <c r="BA208" s="68"/>
      <c r="BB208" s="71"/>
      <c r="BC208" s="41">
        <f t="shared" si="46"/>
        <v>0</v>
      </c>
      <c r="BD208" s="70"/>
      <c r="BE208" s="68"/>
      <c r="BF208" s="71"/>
      <c r="BG208" s="41">
        <f t="shared" si="47"/>
        <v>0</v>
      </c>
      <c r="BH208" s="70"/>
      <c r="BI208" s="68"/>
      <c r="BJ208" s="71"/>
      <c r="BK208" s="41">
        <f t="shared" si="48"/>
        <v>0</v>
      </c>
      <c r="BL208" s="70"/>
      <c r="BM208" s="68"/>
      <c r="BN208" s="71"/>
      <c r="BO208" s="41">
        <f t="shared" si="49"/>
        <v>0</v>
      </c>
      <c r="BP208" s="70"/>
      <c r="BQ208" s="68"/>
      <c r="BR208" s="71"/>
      <c r="BS208" s="41">
        <f t="shared" si="50"/>
        <v>0</v>
      </c>
    </row>
    <row r="209" spans="1:71" ht="15.75" customHeight="1" x14ac:dyDescent="0.25">
      <c r="A209" s="30"/>
      <c r="B209" s="31"/>
      <c r="C209" s="31"/>
      <c r="D209" s="37">
        <v>178</v>
      </c>
      <c r="E209" s="60"/>
      <c r="F209" s="31"/>
      <c r="G209" s="38" t="str">
        <f t="shared" si="31"/>
        <v/>
      </c>
      <c r="H209" s="39" t="str">
        <f t="array" ref="H209">IF(I209="","",IFERROR(INDEX(Lid!$F:$F,MATCH($E209,Lid!$A:$A,0)),""))</f>
        <v/>
      </c>
      <c r="I209" s="84" t="str">
        <f t="shared" si="32"/>
        <v/>
      </c>
      <c r="J209" s="38" t="str">
        <f t="shared" si="33"/>
        <v/>
      </c>
      <c r="K209" s="39" t="str">
        <f t="array" ref="K209">IF(I209="","",IFERROR($D$3 &amp; " kosten " &amp;INDEX(Lid!$B:$B,MATCH($E209,Lid!$A:$A,0)),""))</f>
        <v/>
      </c>
      <c r="L209" s="41" t="str">
        <f t="shared" si="34"/>
        <v/>
      </c>
      <c r="M209" s="41" t="str">
        <f t="shared" si="35"/>
        <v/>
      </c>
      <c r="N209" s="41" t="str">
        <f t="shared" si="36"/>
        <v/>
      </c>
      <c r="O209" s="31"/>
      <c r="P209" s="67"/>
      <c r="Q209" s="68"/>
      <c r="R209" s="69"/>
      <c r="S209" s="41">
        <f t="shared" si="37"/>
        <v>0</v>
      </c>
      <c r="T209" s="70"/>
      <c r="U209" s="68"/>
      <c r="V209" s="71"/>
      <c r="W209" s="41">
        <f t="shared" si="38"/>
        <v>0</v>
      </c>
      <c r="X209" s="70"/>
      <c r="Y209" s="68"/>
      <c r="Z209" s="71"/>
      <c r="AA209" s="41">
        <f t="shared" si="39"/>
        <v>0</v>
      </c>
      <c r="AB209" s="70"/>
      <c r="AC209" s="68"/>
      <c r="AD209" s="71"/>
      <c r="AE209" s="41">
        <f t="shared" si="40"/>
        <v>0</v>
      </c>
      <c r="AF209" s="70"/>
      <c r="AG209" s="68"/>
      <c r="AH209" s="71"/>
      <c r="AI209" s="41">
        <f t="shared" si="41"/>
        <v>0</v>
      </c>
      <c r="AJ209" s="70"/>
      <c r="AK209" s="68"/>
      <c r="AL209" s="71"/>
      <c r="AM209" s="41">
        <f t="shared" si="42"/>
        <v>0</v>
      </c>
      <c r="AN209" s="70"/>
      <c r="AO209" s="68"/>
      <c r="AP209" s="71"/>
      <c r="AQ209" s="41">
        <f t="shared" si="43"/>
        <v>0</v>
      </c>
      <c r="AR209" s="70"/>
      <c r="AS209" s="68"/>
      <c r="AT209" s="71"/>
      <c r="AU209" s="41">
        <f t="shared" si="44"/>
        <v>0</v>
      </c>
      <c r="AV209" s="70"/>
      <c r="AW209" s="68"/>
      <c r="AX209" s="71"/>
      <c r="AY209" s="41">
        <f t="shared" si="45"/>
        <v>0</v>
      </c>
      <c r="AZ209" s="70"/>
      <c r="BA209" s="68"/>
      <c r="BB209" s="71"/>
      <c r="BC209" s="41">
        <f t="shared" si="46"/>
        <v>0</v>
      </c>
      <c r="BD209" s="70"/>
      <c r="BE209" s="68"/>
      <c r="BF209" s="71"/>
      <c r="BG209" s="41">
        <f t="shared" si="47"/>
        <v>0</v>
      </c>
      <c r="BH209" s="70"/>
      <c r="BI209" s="68"/>
      <c r="BJ209" s="71"/>
      <c r="BK209" s="41">
        <f t="shared" si="48"/>
        <v>0</v>
      </c>
      <c r="BL209" s="70"/>
      <c r="BM209" s="68"/>
      <c r="BN209" s="71"/>
      <c r="BO209" s="41">
        <f t="shared" si="49"/>
        <v>0</v>
      </c>
      <c r="BP209" s="70"/>
      <c r="BQ209" s="68"/>
      <c r="BR209" s="71"/>
      <c r="BS209" s="41">
        <f t="shared" si="50"/>
        <v>0</v>
      </c>
    </row>
    <row r="210" spans="1:71" ht="15.75" customHeight="1" x14ac:dyDescent="0.25">
      <c r="A210" s="30"/>
      <c r="B210" s="31"/>
      <c r="C210" s="31"/>
      <c r="D210" s="37">
        <v>179</v>
      </c>
      <c r="E210" s="60"/>
      <c r="F210" s="31"/>
      <c r="G210" s="38" t="str">
        <f t="shared" si="31"/>
        <v/>
      </c>
      <c r="H210" s="39" t="str">
        <f t="array" ref="H210">IF(I210="","",IFERROR(INDEX(Lid!$F:$F,MATCH($E210,Lid!$A:$A,0)),""))</f>
        <v/>
      </c>
      <c r="I210" s="84" t="str">
        <f t="shared" si="32"/>
        <v/>
      </c>
      <c r="J210" s="38" t="str">
        <f t="shared" si="33"/>
        <v/>
      </c>
      <c r="K210" s="39" t="str">
        <f t="array" ref="K210">IF(I210="","",IFERROR($D$3 &amp; " kosten " &amp;INDEX(Lid!$B:$B,MATCH($E210,Lid!$A:$A,0)),""))</f>
        <v/>
      </c>
      <c r="L210" s="41" t="str">
        <f t="shared" si="34"/>
        <v/>
      </c>
      <c r="M210" s="41" t="str">
        <f t="shared" si="35"/>
        <v/>
      </c>
      <c r="N210" s="41" t="str">
        <f t="shared" si="36"/>
        <v/>
      </c>
      <c r="O210" s="31"/>
      <c r="P210" s="67"/>
      <c r="Q210" s="68"/>
      <c r="R210" s="69"/>
      <c r="S210" s="41">
        <f t="shared" si="37"/>
        <v>0</v>
      </c>
      <c r="T210" s="70"/>
      <c r="U210" s="68"/>
      <c r="V210" s="71"/>
      <c r="W210" s="41">
        <f t="shared" si="38"/>
        <v>0</v>
      </c>
      <c r="X210" s="70"/>
      <c r="Y210" s="68"/>
      <c r="Z210" s="71"/>
      <c r="AA210" s="41">
        <f t="shared" si="39"/>
        <v>0</v>
      </c>
      <c r="AB210" s="70"/>
      <c r="AC210" s="68"/>
      <c r="AD210" s="71"/>
      <c r="AE210" s="41">
        <f t="shared" si="40"/>
        <v>0</v>
      </c>
      <c r="AF210" s="70"/>
      <c r="AG210" s="68"/>
      <c r="AH210" s="71"/>
      <c r="AI210" s="41">
        <f t="shared" si="41"/>
        <v>0</v>
      </c>
      <c r="AJ210" s="70"/>
      <c r="AK210" s="68"/>
      <c r="AL210" s="71"/>
      <c r="AM210" s="41">
        <f t="shared" si="42"/>
        <v>0</v>
      </c>
      <c r="AN210" s="70"/>
      <c r="AO210" s="68"/>
      <c r="AP210" s="71"/>
      <c r="AQ210" s="41">
        <f t="shared" si="43"/>
        <v>0</v>
      </c>
      <c r="AR210" s="70"/>
      <c r="AS210" s="68"/>
      <c r="AT210" s="71"/>
      <c r="AU210" s="41">
        <f t="shared" si="44"/>
        <v>0</v>
      </c>
      <c r="AV210" s="70"/>
      <c r="AW210" s="68"/>
      <c r="AX210" s="71"/>
      <c r="AY210" s="41">
        <f t="shared" si="45"/>
        <v>0</v>
      </c>
      <c r="AZ210" s="70"/>
      <c r="BA210" s="68"/>
      <c r="BB210" s="71"/>
      <c r="BC210" s="41">
        <f t="shared" si="46"/>
        <v>0</v>
      </c>
      <c r="BD210" s="70"/>
      <c r="BE210" s="68"/>
      <c r="BF210" s="71"/>
      <c r="BG210" s="41">
        <f t="shared" si="47"/>
        <v>0</v>
      </c>
      <c r="BH210" s="70"/>
      <c r="BI210" s="68"/>
      <c r="BJ210" s="71"/>
      <c r="BK210" s="41">
        <f t="shared" si="48"/>
        <v>0</v>
      </c>
      <c r="BL210" s="70"/>
      <c r="BM210" s="68"/>
      <c r="BN210" s="71"/>
      <c r="BO210" s="41">
        <f t="shared" si="49"/>
        <v>0</v>
      </c>
      <c r="BP210" s="70"/>
      <c r="BQ210" s="68"/>
      <c r="BR210" s="71"/>
      <c r="BS210" s="41">
        <f t="shared" si="50"/>
        <v>0</v>
      </c>
    </row>
    <row r="211" spans="1:71" ht="15.75" customHeight="1" x14ac:dyDescent="0.25">
      <c r="A211" s="30"/>
      <c r="B211" s="31"/>
      <c r="C211" s="31"/>
      <c r="D211" s="37">
        <v>180</v>
      </c>
      <c r="E211" s="60"/>
      <c r="F211" s="31"/>
      <c r="G211" s="38" t="str">
        <f t="shared" si="31"/>
        <v/>
      </c>
      <c r="H211" s="39" t="str">
        <f t="array" ref="H211">IF(I211="","",IFERROR(INDEX(Lid!$F:$F,MATCH($E211,Lid!$A:$A,0)),""))</f>
        <v/>
      </c>
      <c r="I211" s="84" t="str">
        <f t="shared" si="32"/>
        <v/>
      </c>
      <c r="J211" s="38" t="str">
        <f t="shared" si="33"/>
        <v/>
      </c>
      <c r="K211" s="39" t="str">
        <f t="array" ref="K211">IF(I211="","",IFERROR($D$3 &amp; " kosten " &amp;INDEX(Lid!$B:$B,MATCH($E211,Lid!$A:$A,0)),""))</f>
        <v/>
      </c>
      <c r="L211" s="41" t="str">
        <f t="shared" si="34"/>
        <v/>
      </c>
      <c r="M211" s="41" t="str">
        <f t="shared" si="35"/>
        <v/>
      </c>
      <c r="N211" s="41" t="str">
        <f t="shared" si="36"/>
        <v/>
      </c>
      <c r="O211" s="31"/>
      <c r="P211" s="67"/>
      <c r="Q211" s="68"/>
      <c r="R211" s="69"/>
      <c r="S211" s="41">
        <f t="shared" si="37"/>
        <v>0</v>
      </c>
      <c r="T211" s="70"/>
      <c r="U211" s="68"/>
      <c r="V211" s="71"/>
      <c r="W211" s="41">
        <f t="shared" si="38"/>
        <v>0</v>
      </c>
      <c r="X211" s="70"/>
      <c r="Y211" s="68"/>
      <c r="Z211" s="71"/>
      <c r="AA211" s="41">
        <f t="shared" si="39"/>
        <v>0</v>
      </c>
      <c r="AB211" s="70"/>
      <c r="AC211" s="68"/>
      <c r="AD211" s="71"/>
      <c r="AE211" s="41">
        <f t="shared" si="40"/>
        <v>0</v>
      </c>
      <c r="AF211" s="70"/>
      <c r="AG211" s="68"/>
      <c r="AH211" s="71"/>
      <c r="AI211" s="41">
        <f t="shared" si="41"/>
        <v>0</v>
      </c>
      <c r="AJ211" s="70"/>
      <c r="AK211" s="68"/>
      <c r="AL211" s="71"/>
      <c r="AM211" s="41">
        <f t="shared" si="42"/>
        <v>0</v>
      </c>
      <c r="AN211" s="70"/>
      <c r="AO211" s="68"/>
      <c r="AP211" s="71"/>
      <c r="AQ211" s="41">
        <f t="shared" si="43"/>
        <v>0</v>
      </c>
      <c r="AR211" s="70"/>
      <c r="AS211" s="68"/>
      <c r="AT211" s="71"/>
      <c r="AU211" s="41">
        <f t="shared" si="44"/>
        <v>0</v>
      </c>
      <c r="AV211" s="70"/>
      <c r="AW211" s="68"/>
      <c r="AX211" s="71"/>
      <c r="AY211" s="41">
        <f t="shared" si="45"/>
        <v>0</v>
      </c>
      <c r="AZ211" s="70"/>
      <c r="BA211" s="68"/>
      <c r="BB211" s="71"/>
      <c r="BC211" s="41">
        <f t="shared" si="46"/>
        <v>0</v>
      </c>
      <c r="BD211" s="70"/>
      <c r="BE211" s="68"/>
      <c r="BF211" s="71"/>
      <c r="BG211" s="41">
        <f t="shared" si="47"/>
        <v>0</v>
      </c>
      <c r="BH211" s="70"/>
      <c r="BI211" s="68"/>
      <c r="BJ211" s="71"/>
      <c r="BK211" s="41">
        <f t="shared" si="48"/>
        <v>0</v>
      </c>
      <c r="BL211" s="70"/>
      <c r="BM211" s="68"/>
      <c r="BN211" s="71"/>
      <c r="BO211" s="41">
        <f t="shared" si="49"/>
        <v>0</v>
      </c>
      <c r="BP211" s="70"/>
      <c r="BQ211" s="68"/>
      <c r="BR211" s="71"/>
      <c r="BS211" s="41">
        <f t="shared" si="50"/>
        <v>0</v>
      </c>
    </row>
    <row r="212" spans="1:71" ht="15.75" customHeight="1" x14ac:dyDescent="0.25">
      <c r="A212" s="30"/>
      <c r="B212" s="31"/>
      <c r="C212" s="31"/>
      <c r="D212" s="37">
        <v>181</v>
      </c>
      <c r="E212" s="60"/>
      <c r="F212" s="31"/>
      <c r="G212" s="38" t="str">
        <f t="shared" si="31"/>
        <v/>
      </c>
      <c r="H212" s="39" t="str">
        <f t="array" ref="H212">IF(I212="","",IFERROR(INDEX(Lid!$F:$F,MATCH($E212,Lid!$A:$A,0)),""))</f>
        <v/>
      </c>
      <c r="I212" s="84" t="str">
        <f t="shared" si="32"/>
        <v/>
      </c>
      <c r="J212" s="38" t="str">
        <f t="shared" si="33"/>
        <v/>
      </c>
      <c r="K212" s="39" t="str">
        <f t="array" ref="K212">IF(I212="","",IFERROR($D$3 &amp; " kosten " &amp;INDEX(Lid!$B:$B,MATCH($E212,Lid!$A:$A,0)),""))</f>
        <v/>
      </c>
      <c r="L212" s="41" t="str">
        <f t="shared" si="34"/>
        <v/>
      </c>
      <c r="M212" s="41" t="str">
        <f t="shared" si="35"/>
        <v/>
      </c>
      <c r="N212" s="41" t="str">
        <f t="shared" si="36"/>
        <v/>
      </c>
      <c r="O212" s="31"/>
      <c r="P212" s="67"/>
      <c r="Q212" s="68"/>
      <c r="R212" s="69"/>
      <c r="S212" s="41">
        <f t="shared" si="37"/>
        <v>0</v>
      </c>
      <c r="T212" s="70"/>
      <c r="U212" s="68"/>
      <c r="V212" s="71"/>
      <c r="W212" s="41">
        <f t="shared" si="38"/>
        <v>0</v>
      </c>
      <c r="X212" s="70"/>
      <c r="Y212" s="68"/>
      <c r="Z212" s="71"/>
      <c r="AA212" s="41">
        <f t="shared" si="39"/>
        <v>0</v>
      </c>
      <c r="AB212" s="70"/>
      <c r="AC212" s="68"/>
      <c r="AD212" s="71"/>
      <c r="AE212" s="41">
        <f t="shared" si="40"/>
        <v>0</v>
      </c>
      <c r="AF212" s="70"/>
      <c r="AG212" s="68"/>
      <c r="AH212" s="71"/>
      <c r="AI212" s="41">
        <f t="shared" si="41"/>
        <v>0</v>
      </c>
      <c r="AJ212" s="70"/>
      <c r="AK212" s="68"/>
      <c r="AL212" s="71"/>
      <c r="AM212" s="41">
        <f t="shared" si="42"/>
        <v>0</v>
      </c>
      <c r="AN212" s="70"/>
      <c r="AO212" s="68"/>
      <c r="AP212" s="71"/>
      <c r="AQ212" s="41">
        <f t="shared" si="43"/>
        <v>0</v>
      </c>
      <c r="AR212" s="70"/>
      <c r="AS212" s="68"/>
      <c r="AT212" s="71"/>
      <c r="AU212" s="41">
        <f t="shared" si="44"/>
        <v>0</v>
      </c>
      <c r="AV212" s="70"/>
      <c r="AW212" s="68"/>
      <c r="AX212" s="71"/>
      <c r="AY212" s="41">
        <f t="shared" si="45"/>
        <v>0</v>
      </c>
      <c r="AZ212" s="70"/>
      <c r="BA212" s="68"/>
      <c r="BB212" s="71"/>
      <c r="BC212" s="41">
        <f t="shared" si="46"/>
        <v>0</v>
      </c>
      <c r="BD212" s="70"/>
      <c r="BE212" s="68"/>
      <c r="BF212" s="71"/>
      <c r="BG212" s="41">
        <f t="shared" si="47"/>
        <v>0</v>
      </c>
      <c r="BH212" s="70"/>
      <c r="BI212" s="68"/>
      <c r="BJ212" s="71"/>
      <c r="BK212" s="41">
        <f t="shared" si="48"/>
        <v>0</v>
      </c>
      <c r="BL212" s="70"/>
      <c r="BM212" s="68"/>
      <c r="BN212" s="71"/>
      <c r="BO212" s="41">
        <f t="shared" si="49"/>
        <v>0</v>
      </c>
      <c r="BP212" s="70"/>
      <c r="BQ212" s="68"/>
      <c r="BR212" s="71"/>
      <c r="BS212" s="41">
        <f t="shared" si="50"/>
        <v>0</v>
      </c>
    </row>
    <row r="213" spans="1:71" ht="15.75" customHeight="1" x14ac:dyDescent="0.25">
      <c r="A213" s="30"/>
      <c r="B213" s="31"/>
      <c r="C213" s="31"/>
      <c r="D213" s="37">
        <v>182</v>
      </c>
      <c r="E213" s="60"/>
      <c r="F213" s="31"/>
      <c r="G213" s="38" t="str">
        <f t="shared" si="31"/>
        <v/>
      </c>
      <c r="H213" s="39" t="str">
        <f t="array" ref="H213">IF(I213="","",IFERROR(INDEX(Lid!$F:$F,MATCH($E213,Lid!$A:$A,0)),""))</f>
        <v/>
      </c>
      <c r="I213" s="84" t="str">
        <f t="shared" si="32"/>
        <v/>
      </c>
      <c r="J213" s="38" t="str">
        <f t="shared" si="33"/>
        <v/>
      </c>
      <c r="K213" s="39" t="str">
        <f t="array" ref="K213">IF(I213="","",IFERROR($D$3 &amp; " kosten " &amp;INDEX(Lid!$B:$B,MATCH($E213,Lid!$A:$A,0)),""))</f>
        <v/>
      </c>
      <c r="L213" s="41" t="str">
        <f t="shared" si="34"/>
        <v/>
      </c>
      <c r="M213" s="41" t="str">
        <f t="shared" si="35"/>
        <v/>
      </c>
      <c r="N213" s="41" t="str">
        <f t="shared" si="36"/>
        <v/>
      </c>
      <c r="O213" s="31"/>
      <c r="P213" s="67"/>
      <c r="Q213" s="68"/>
      <c r="R213" s="69"/>
      <c r="S213" s="41">
        <f t="shared" si="37"/>
        <v>0</v>
      </c>
      <c r="T213" s="70"/>
      <c r="U213" s="68"/>
      <c r="V213" s="71"/>
      <c r="W213" s="41">
        <f t="shared" si="38"/>
        <v>0</v>
      </c>
      <c r="X213" s="70"/>
      <c r="Y213" s="68"/>
      <c r="Z213" s="71"/>
      <c r="AA213" s="41">
        <f t="shared" si="39"/>
        <v>0</v>
      </c>
      <c r="AB213" s="70"/>
      <c r="AC213" s="68"/>
      <c r="AD213" s="71"/>
      <c r="AE213" s="41">
        <f t="shared" si="40"/>
        <v>0</v>
      </c>
      <c r="AF213" s="70"/>
      <c r="AG213" s="68"/>
      <c r="AH213" s="71"/>
      <c r="AI213" s="41">
        <f t="shared" si="41"/>
        <v>0</v>
      </c>
      <c r="AJ213" s="70"/>
      <c r="AK213" s="68"/>
      <c r="AL213" s="71"/>
      <c r="AM213" s="41">
        <f t="shared" si="42"/>
        <v>0</v>
      </c>
      <c r="AN213" s="70"/>
      <c r="AO213" s="68"/>
      <c r="AP213" s="71"/>
      <c r="AQ213" s="41">
        <f t="shared" si="43"/>
        <v>0</v>
      </c>
      <c r="AR213" s="70"/>
      <c r="AS213" s="68"/>
      <c r="AT213" s="71"/>
      <c r="AU213" s="41">
        <f t="shared" si="44"/>
        <v>0</v>
      </c>
      <c r="AV213" s="70"/>
      <c r="AW213" s="68"/>
      <c r="AX213" s="71"/>
      <c r="AY213" s="41">
        <f t="shared" si="45"/>
        <v>0</v>
      </c>
      <c r="AZ213" s="70"/>
      <c r="BA213" s="68"/>
      <c r="BB213" s="71"/>
      <c r="BC213" s="41">
        <f t="shared" si="46"/>
        <v>0</v>
      </c>
      <c r="BD213" s="70"/>
      <c r="BE213" s="68"/>
      <c r="BF213" s="71"/>
      <c r="BG213" s="41">
        <f t="shared" si="47"/>
        <v>0</v>
      </c>
      <c r="BH213" s="70"/>
      <c r="BI213" s="68"/>
      <c r="BJ213" s="71"/>
      <c r="BK213" s="41">
        <f t="shared" si="48"/>
        <v>0</v>
      </c>
      <c r="BL213" s="70"/>
      <c r="BM213" s="68"/>
      <c r="BN213" s="71"/>
      <c r="BO213" s="41">
        <f t="shared" si="49"/>
        <v>0</v>
      </c>
      <c r="BP213" s="70"/>
      <c r="BQ213" s="68"/>
      <c r="BR213" s="71"/>
      <c r="BS213" s="41">
        <f t="shared" si="50"/>
        <v>0</v>
      </c>
    </row>
    <row r="214" spans="1:71" ht="15.75" customHeight="1" x14ac:dyDescent="0.25">
      <c r="A214" s="30"/>
      <c r="B214" s="31"/>
      <c r="C214" s="31"/>
      <c r="D214" s="37">
        <v>183</v>
      </c>
      <c r="E214" s="60"/>
      <c r="F214" s="31"/>
      <c r="G214" s="38" t="str">
        <f t="shared" si="31"/>
        <v/>
      </c>
      <c r="H214" s="39" t="str">
        <f t="array" ref="H214">IF(I214="","",IFERROR(INDEX(Lid!$F:$F,MATCH($E214,Lid!$A:$A,0)),""))</f>
        <v/>
      </c>
      <c r="I214" s="84" t="str">
        <f t="shared" si="32"/>
        <v/>
      </c>
      <c r="J214" s="38" t="str">
        <f t="shared" si="33"/>
        <v/>
      </c>
      <c r="K214" s="39" t="str">
        <f t="array" ref="K214">IF(I214="","",IFERROR($D$3 &amp; " kosten " &amp;INDEX(Lid!$B:$B,MATCH($E214,Lid!$A:$A,0)),""))</f>
        <v/>
      </c>
      <c r="L214" s="41" t="str">
        <f t="shared" si="34"/>
        <v/>
      </c>
      <c r="M214" s="41" t="str">
        <f t="shared" si="35"/>
        <v/>
      </c>
      <c r="N214" s="41" t="str">
        <f t="shared" si="36"/>
        <v/>
      </c>
      <c r="O214" s="31"/>
      <c r="P214" s="67"/>
      <c r="Q214" s="68"/>
      <c r="R214" s="69"/>
      <c r="S214" s="41">
        <f t="shared" si="37"/>
        <v>0</v>
      </c>
      <c r="T214" s="70"/>
      <c r="U214" s="68"/>
      <c r="V214" s="71"/>
      <c r="W214" s="41">
        <f t="shared" si="38"/>
        <v>0</v>
      </c>
      <c r="X214" s="70"/>
      <c r="Y214" s="68"/>
      <c r="Z214" s="71"/>
      <c r="AA214" s="41">
        <f t="shared" si="39"/>
        <v>0</v>
      </c>
      <c r="AB214" s="70"/>
      <c r="AC214" s="68"/>
      <c r="AD214" s="71"/>
      <c r="AE214" s="41">
        <f t="shared" si="40"/>
        <v>0</v>
      </c>
      <c r="AF214" s="70"/>
      <c r="AG214" s="68"/>
      <c r="AH214" s="71"/>
      <c r="AI214" s="41">
        <f t="shared" si="41"/>
        <v>0</v>
      </c>
      <c r="AJ214" s="70"/>
      <c r="AK214" s="68"/>
      <c r="AL214" s="71"/>
      <c r="AM214" s="41">
        <f t="shared" si="42"/>
        <v>0</v>
      </c>
      <c r="AN214" s="70"/>
      <c r="AO214" s="68"/>
      <c r="AP214" s="71"/>
      <c r="AQ214" s="41">
        <f t="shared" si="43"/>
        <v>0</v>
      </c>
      <c r="AR214" s="70"/>
      <c r="AS214" s="68"/>
      <c r="AT214" s="71"/>
      <c r="AU214" s="41">
        <f t="shared" si="44"/>
        <v>0</v>
      </c>
      <c r="AV214" s="70"/>
      <c r="AW214" s="68"/>
      <c r="AX214" s="71"/>
      <c r="AY214" s="41">
        <f t="shared" si="45"/>
        <v>0</v>
      </c>
      <c r="AZ214" s="70"/>
      <c r="BA214" s="68"/>
      <c r="BB214" s="71"/>
      <c r="BC214" s="41">
        <f t="shared" si="46"/>
        <v>0</v>
      </c>
      <c r="BD214" s="70"/>
      <c r="BE214" s="68"/>
      <c r="BF214" s="71"/>
      <c r="BG214" s="41">
        <f t="shared" si="47"/>
        <v>0</v>
      </c>
      <c r="BH214" s="70"/>
      <c r="BI214" s="68"/>
      <c r="BJ214" s="71"/>
      <c r="BK214" s="41">
        <f t="shared" si="48"/>
        <v>0</v>
      </c>
      <c r="BL214" s="70"/>
      <c r="BM214" s="68"/>
      <c r="BN214" s="71"/>
      <c r="BO214" s="41">
        <f t="shared" si="49"/>
        <v>0</v>
      </c>
      <c r="BP214" s="70"/>
      <c r="BQ214" s="68"/>
      <c r="BR214" s="71"/>
      <c r="BS214" s="41">
        <f t="shared" si="50"/>
        <v>0</v>
      </c>
    </row>
    <row r="215" spans="1:71" ht="15.75" customHeight="1" x14ac:dyDescent="0.25">
      <c r="A215" s="30"/>
      <c r="B215" s="31"/>
      <c r="C215" s="31"/>
      <c r="D215" s="37">
        <v>184</v>
      </c>
      <c r="E215" s="60"/>
      <c r="F215" s="31"/>
      <c r="G215" s="38" t="str">
        <f t="shared" si="31"/>
        <v/>
      </c>
      <c r="H215" s="39" t="str">
        <f t="array" ref="H215">IF(I215="","",IFERROR(INDEX(Lid!$F:$F,MATCH($E215,Lid!$A:$A,0)),""))</f>
        <v/>
      </c>
      <c r="I215" s="84" t="str">
        <f t="shared" si="32"/>
        <v/>
      </c>
      <c r="J215" s="38" t="str">
        <f t="shared" si="33"/>
        <v/>
      </c>
      <c r="K215" s="39" t="str">
        <f t="array" ref="K215">IF(I215="","",IFERROR($D$3 &amp; " kosten " &amp;INDEX(Lid!$B:$B,MATCH($E215,Lid!$A:$A,0)),""))</f>
        <v/>
      </c>
      <c r="L215" s="41" t="str">
        <f t="shared" si="34"/>
        <v/>
      </c>
      <c r="M215" s="41" t="str">
        <f t="shared" si="35"/>
        <v/>
      </c>
      <c r="N215" s="41" t="str">
        <f t="shared" si="36"/>
        <v/>
      </c>
      <c r="O215" s="31"/>
      <c r="P215" s="67"/>
      <c r="Q215" s="68"/>
      <c r="R215" s="69"/>
      <c r="S215" s="41">
        <f t="shared" si="37"/>
        <v>0</v>
      </c>
      <c r="T215" s="70"/>
      <c r="U215" s="68"/>
      <c r="V215" s="71"/>
      <c r="W215" s="41">
        <f t="shared" si="38"/>
        <v>0</v>
      </c>
      <c r="X215" s="70"/>
      <c r="Y215" s="68"/>
      <c r="Z215" s="71"/>
      <c r="AA215" s="41">
        <f t="shared" si="39"/>
        <v>0</v>
      </c>
      <c r="AB215" s="70"/>
      <c r="AC215" s="68"/>
      <c r="AD215" s="71"/>
      <c r="AE215" s="41">
        <f t="shared" si="40"/>
        <v>0</v>
      </c>
      <c r="AF215" s="70"/>
      <c r="AG215" s="68"/>
      <c r="AH215" s="71"/>
      <c r="AI215" s="41">
        <f t="shared" si="41"/>
        <v>0</v>
      </c>
      <c r="AJ215" s="70"/>
      <c r="AK215" s="68"/>
      <c r="AL215" s="71"/>
      <c r="AM215" s="41">
        <f t="shared" si="42"/>
        <v>0</v>
      </c>
      <c r="AN215" s="70"/>
      <c r="AO215" s="68"/>
      <c r="AP215" s="71"/>
      <c r="AQ215" s="41">
        <f t="shared" si="43"/>
        <v>0</v>
      </c>
      <c r="AR215" s="70"/>
      <c r="AS215" s="68"/>
      <c r="AT215" s="71"/>
      <c r="AU215" s="41">
        <f t="shared" si="44"/>
        <v>0</v>
      </c>
      <c r="AV215" s="70"/>
      <c r="AW215" s="68"/>
      <c r="AX215" s="71"/>
      <c r="AY215" s="41">
        <f t="shared" si="45"/>
        <v>0</v>
      </c>
      <c r="AZ215" s="70"/>
      <c r="BA215" s="68"/>
      <c r="BB215" s="71"/>
      <c r="BC215" s="41">
        <f t="shared" si="46"/>
        <v>0</v>
      </c>
      <c r="BD215" s="70"/>
      <c r="BE215" s="68"/>
      <c r="BF215" s="71"/>
      <c r="BG215" s="41">
        <f t="shared" si="47"/>
        <v>0</v>
      </c>
      <c r="BH215" s="70"/>
      <c r="BI215" s="68"/>
      <c r="BJ215" s="71"/>
      <c r="BK215" s="41">
        <f t="shared" si="48"/>
        <v>0</v>
      </c>
      <c r="BL215" s="70"/>
      <c r="BM215" s="68"/>
      <c r="BN215" s="71"/>
      <c r="BO215" s="41">
        <f t="shared" si="49"/>
        <v>0</v>
      </c>
      <c r="BP215" s="70"/>
      <c r="BQ215" s="68"/>
      <c r="BR215" s="71"/>
      <c r="BS215" s="41">
        <f t="shared" si="50"/>
        <v>0</v>
      </c>
    </row>
    <row r="216" spans="1:71" ht="15.75" customHeight="1" x14ac:dyDescent="0.25">
      <c r="A216" s="30"/>
      <c r="B216" s="31"/>
      <c r="C216" s="31"/>
      <c r="D216" s="37">
        <v>185</v>
      </c>
      <c r="E216" s="60"/>
      <c r="F216" s="31"/>
      <c r="G216" s="38" t="str">
        <f t="shared" si="31"/>
        <v/>
      </c>
      <c r="H216" s="39" t="str">
        <f t="array" ref="H216">IF(I216="","",IFERROR(INDEX(Lid!$F:$F,MATCH($E216,Lid!$A:$A,0)),""))</f>
        <v/>
      </c>
      <c r="I216" s="84" t="str">
        <f t="shared" si="32"/>
        <v/>
      </c>
      <c r="J216" s="38" t="str">
        <f t="shared" si="33"/>
        <v/>
      </c>
      <c r="K216" s="39" t="str">
        <f t="array" ref="K216">IF(I216="","",IFERROR($D$3 &amp; " kosten " &amp;INDEX(Lid!$B:$B,MATCH($E216,Lid!$A:$A,0)),""))</f>
        <v/>
      </c>
      <c r="L216" s="41" t="str">
        <f t="shared" si="34"/>
        <v/>
      </c>
      <c r="M216" s="41" t="str">
        <f t="shared" si="35"/>
        <v/>
      </c>
      <c r="N216" s="41" t="str">
        <f t="shared" si="36"/>
        <v/>
      </c>
      <c r="O216" s="31"/>
      <c r="P216" s="67"/>
      <c r="Q216" s="68"/>
      <c r="R216" s="69"/>
      <c r="S216" s="41">
        <f t="shared" si="37"/>
        <v>0</v>
      </c>
      <c r="T216" s="70"/>
      <c r="U216" s="68"/>
      <c r="V216" s="71"/>
      <c r="W216" s="41">
        <f t="shared" si="38"/>
        <v>0</v>
      </c>
      <c r="X216" s="70"/>
      <c r="Y216" s="68"/>
      <c r="Z216" s="71"/>
      <c r="AA216" s="41">
        <f t="shared" si="39"/>
        <v>0</v>
      </c>
      <c r="AB216" s="70"/>
      <c r="AC216" s="68"/>
      <c r="AD216" s="71"/>
      <c r="AE216" s="41">
        <f t="shared" si="40"/>
        <v>0</v>
      </c>
      <c r="AF216" s="70"/>
      <c r="AG216" s="68"/>
      <c r="AH216" s="71"/>
      <c r="AI216" s="41">
        <f t="shared" si="41"/>
        <v>0</v>
      </c>
      <c r="AJ216" s="70"/>
      <c r="AK216" s="68"/>
      <c r="AL216" s="71"/>
      <c r="AM216" s="41">
        <f t="shared" si="42"/>
        <v>0</v>
      </c>
      <c r="AN216" s="70"/>
      <c r="AO216" s="68"/>
      <c r="AP216" s="71"/>
      <c r="AQ216" s="41">
        <f t="shared" si="43"/>
        <v>0</v>
      </c>
      <c r="AR216" s="70"/>
      <c r="AS216" s="68"/>
      <c r="AT216" s="71"/>
      <c r="AU216" s="41">
        <f t="shared" si="44"/>
        <v>0</v>
      </c>
      <c r="AV216" s="70"/>
      <c r="AW216" s="68"/>
      <c r="AX216" s="71"/>
      <c r="AY216" s="41">
        <f t="shared" si="45"/>
        <v>0</v>
      </c>
      <c r="AZ216" s="70"/>
      <c r="BA216" s="68"/>
      <c r="BB216" s="71"/>
      <c r="BC216" s="41">
        <f t="shared" si="46"/>
        <v>0</v>
      </c>
      <c r="BD216" s="70"/>
      <c r="BE216" s="68"/>
      <c r="BF216" s="71"/>
      <c r="BG216" s="41">
        <f t="shared" si="47"/>
        <v>0</v>
      </c>
      <c r="BH216" s="70"/>
      <c r="BI216" s="68"/>
      <c r="BJ216" s="71"/>
      <c r="BK216" s="41">
        <f t="shared" si="48"/>
        <v>0</v>
      </c>
      <c r="BL216" s="70"/>
      <c r="BM216" s="68"/>
      <c r="BN216" s="71"/>
      <c r="BO216" s="41">
        <f t="shared" si="49"/>
        <v>0</v>
      </c>
      <c r="BP216" s="70"/>
      <c r="BQ216" s="68"/>
      <c r="BR216" s="71"/>
      <c r="BS216" s="41">
        <f t="shared" si="50"/>
        <v>0</v>
      </c>
    </row>
    <row r="217" spans="1:71" ht="15.75" customHeight="1" x14ac:dyDescent="0.25">
      <c r="A217" s="30"/>
      <c r="B217" s="31"/>
      <c r="C217" s="31"/>
      <c r="D217" s="37">
        <v>186</v>
      </c>
      <c r="E217" s="60"/>
      <c r="F217" s="31"/>
      <c r="G217" s="38" t="str">
        <f t="shared" si="31"/>
        <v/>
      </c>
      <c r="H217" s="39" t="str">
        <f t="array" ref="H217">IF(I217="","",IFERROR(INDEX(Lid!$F:$F,MATCH($E217,Lid!$A:$A,0)),""))</f>
        <v/>
      </c>
      <c r="I217" s="84" t="str">
        <f t="shared" si="32"/>
        <v/>
      </c>
      <c r="J217" s="38" t="str">
        <f t="shared" si="33"/>
        <v/>
      </c>
      <c r="K217" s="39" t="str">
        <f t="array" ref="K217">IF(I217="","",IFERROR($D$3 &amp; " kosten " &amp;INDEX(Lid!$B:$B,MATCH($E217,Lid!$A:$A,0)),""))</f>
        <v/>
      </c>
      <c r="L217" s="41" t="str">
        <f t="shared" si="34"/>
        <v/>
      </c>
      <c r="M217" s="41" t="str">
        <f t="shared" si="35"/>
        <v/>
      </c>
      <c r="N217" s="41" t="str">
        <f t="shared" si="36"/>
        <v/>
      </c>
      <c r="O217" s="31"/>
      <c r="P217" s="67"/>
      <c r="Q217" s="68"/>
      <c r="R217" s="69"/>
      <c r="S217" s="41">
        <f t="shared" si="37"/>
        <v>0</v>
      </c>
      <c r="T217" s="70"/>
      <c r="U217" s="68"/>
      <c r="V217" s="71"/>
      <c r="W217" s="41">
        <f t="shared" si="38"/>
        <v>0</v>
      </c>
      <c r="X217" s="70"/>
      <c r="Y217" s="68"/>
      <c r="Z217" s="71"/>
      <c r="AA217" s="41">
        <f t="shared" si="39"/>
        <v>0</v>
      </c>
      <c r="AB217" s="70"/>
      <c r="AC217" s="68"/>
      <c r="AD217" s="71"/>
      <c r="AE217" s="41">
        <f t="shared" si="40"/>
        <v>0</v>
      </c>
      <c r="AF217" s="70"/>
      <c r="AG217" s="68"/>
      <c r="AH217" s="71"/>
      <c r="AI217" s="41">
        <f t="shared" si="41"/>
        <v>0</v>
      </c>
      <c r="AJ217" s="70"/>
      <c r="AK217" s="68"/>
      <c r="AL217" s="71"/>
      <c r="AM217" s="41">
        <f t="shared" si="42"/>
        <v>0</v>
      </c>
      <c r="AN217" s="70"/>
      <c r="AO217" s="68"/>
      <c r="AP217" s="71"/>
      <c r="AQ217" s="41">
        <f t="shared" si="43"/>
        <v>0</v>
      </c>
      <c r="AR217" s="70"/>
      <c r="AS217" s="68"/>
      <c r="AT217" s="71"/>
      <c r="AU217" s="41">
        <f t="shared" si="44"/>
        <v>0</v>
      </c>
      <c r="AV217" s="70"/>
      <c r="AW217" s="68"/>
      <c r="AX217" s="71"/>
      <c r="AY217" s="41">
        <f t="shared" si="45"/>
        <v>0</v>
      </c>
      <c r="AZ217" s="70"/>
      <c r="BA217" s="68"/>
      <c r="BB217" s="71"/>
      <c r="BC217" s="41">
        <f t="shared" si="46"/>
        <v>0</v>
      </c>
      <c r="BD217" s="70"/>
      <c r="BE217" s="68"/>
      <c r="BF217" s="71"/>
      <c r="BG217" s="41">
        <f t="shared" si="47"/>
        <v>0</v>
      </c>
      <c r="BH217" s="70"/>
      <c r="BI217" s="68"/>
      <c r="BJ217" s="71"/>
      <c r="BK217" s="41">
        <f t="shared" si="48"/>
        <v>0</v>
      </c>
      <c r="BL217" s="70"/>
      <c r="BM217" s="68"/>
      <c r="BN217" s="71"/>
      <c r="BO217" s="41">
        <f t="shared" si="49"/>
        <v>0</v>
      </c>
      <c r="BP217" s="70"/>
      <c r="BQ217" s="68"/>
      <c r="BR217" s="71"/>
      <c r="BS217" s="41">
        <f t="shared" si="50"/>
        <v>0</v>
      </c>
    </row>
    <row r="218" spans="1:71" ht="15.75" customHeight="1" x14ac:dyDescent="0.25">
      <c r="A218" s="30"/>
      <c r="B218" s="31"/>
      <c r="C218" s="31"/>
      <c r="D218" s="37">
        <v>187</v>
      </c>
      <c r="E218" s="60"/>
      <c r="F218" s="31"/>
      <c r="G218" s="38" t="str">
        <f t="shared" si="31"/>
        <v/>
      </c>
      <c r="H218" s="39" t="str">
        <f t="array" ref="H218">IF(I218="","",IFERROR(INDEX(Lid!$F:$F,MATCH($E218,Lid!$A:$A,0)),""))</f>
        <v/>
      </c>
      <c r="I218" s="84" t="str">
        <f t="shared" si="32"/>
        <v/>
      </c>
      <c r="J218" s="38" t="str">
        <f t="shared" si="33"/>
        <v/>
      </c>
      <c r="K218" s="39" t="str">
        <f t="array" ref="K218">IF(I218="","",IFERROR($D$3 &amp; " kosten " &amp;INDEX(Lid!$B:$B,MATCH($E218,Lid!$A:$A,0)),""))</f>
        <v/>
      </c>
      <c r="L218" s="41" t="str">
        <f t="shared" si="34"/>
        <v/>
      </c>
      <c r="M218" s="41" t="str">
        <f t="shared" si="35"/>
        <v/>
      </c>
      <c r="N218" s="41" t="str">
        <f t="shared" si="36"/>
        <v/>
      </c>
      <c r="O218" s="31"/>
      <c r="P218" s="67"/>
      <c r="Q218" s="68"/>
      <c r="R218" s="69"/>
      <c r="S218" s="41">
        <f t="shared" si="37"/>
        <v>0</v>
      </c>
      <c r="T218" s="70"/>
      <c r="U218" s="68"/>
      <c r="V218" s="71"/>
      <c r="W218" s="41">
        <f t="shared" si="38"/>
        <v>0</v>
      </c>
      <c r="X218" s="70"/>
      <c r="Y218" s="68"/>
      <c r="Z218" s="71"/>
      <c r="AA218" s="41">
        <f t="shared" si="39"/>
        <v>0</v>
      </c>
      <c r="AB218" s="70"/>
      <c r="AC218" s="68"/>
      <c r="AD218" s="71"/>
      <c r="AE218" s="41">
        <f t="shared" si="40"/>
        <v>0</v>
      </c>
      <c r="AF218" s="70"/>
      <c r="AG218" s="68"/>
      <c r="AH218" s="71"/>
      <c r="AI218" s="41">
        <f t="shared" si="41"/>
        <v>0</v>
      </c>
      <c r="AJ218" s="70"/>
      <c r="AK218" s="68"/>
      <c r="AL218" s="71"/>
      <c r="AM218" s="41">
        <f t="shared" si="42"/>
        <v>0</v>
      </c>
      <c r="AN218" s="70"/>
      <c r="AO218" s="68"/>
      <c r="AP218" s="71"/>
      <c r="AQ218" s="41">
        <f t="shared" si="43"/>
        <v>0</v>
      </c>
      <c r="AR218" s="70"/>
      <c r="AS218" s="68"/>
      <c r="AT218" s="71"/>
      <c r="AU218" s="41">
        <f t="shared" si="44"/>
        <v>0</v>
      </c>
      <c r="AV218" s="70"/>
      <c r="AW218" s="68"/>
      <c r="AX218" s="71"/>
      <c r="AY218" s="41">
        <f t="shared" si="45"/>
        <v>0</v>
      </c>
      <c r="AZ218" s="70"/>
      <c r="BA218" s="68"/>
      <c r="BB218" s="71"/>
      <c r="BC218" s="41">
        <f t="shared" si="46"/>
        <v>0</v>
      </c>
      <c r="BD218" s="70"/>
      <c r="BE218" s="68"/>
      <c r="BF218" s="71"/>
      <c r="BG218" s="41">
        <f t="shared" si="47"/>
        <v>0</v>
      </c>
      <c r="BH218" s="70"/>
      <c r="BI218" s="68"/>
      <c r="BJ218" s="71"/>
      <c r="BK218" s="41">
        <f t="shared" si="48"/>
        <v>0</v>
      </c>
      <c r="BL218" s="70"/>
      <c r="BM218" s="68"/>
      <c r="BN218" s="71"/>
      <c r="BO218" s="41">
        <f t="shared" si="49"/>
        <v>0</v>
      </c>
      <c r="BP218" s="70"/>
      <c r="BQ218" s="68"/>
      <c r="BR218" s="71"/>
      <c r="BS218" s="41">
        <f t="shared" si="50"/>
        <v>0</v>
      </c>
    </row>
    <row r="219" spans="1:71" ht="15.75" customHeight="1" x14ac:dyDescent="0.25">
      <c r="A219" s="30"/>
      <c r="B219" s="31"/>
      <c r="C219" s="31"/>
      <c r="D219" s="37">
        <v>188</v>
      </c>
      <c r="E219" s="60"/>
      <c r="F219" s="31"/>
      <c r="G219" s="38" t="str">
        <f t="shared" si="31"/>
        <v/>
      </c>
      <c r="H219" s="39" t="str">
        <f t="array" ref="H219">IF(I219="","",IFERROR(INDEX(Lid!$F:$F,MATCH($E219,Lid!$A:$A,0)),""))</f>
        <v/>
      </c>
      <c r="I219" s="84" t="str">
        <f t="shared" si="32"/>
        <v/>
      </c>
      <c r="J219" s="38" t="str">
        <f t="shared" si="33"/>
        <v/>
      </c>
      <c r="K219" s="39" t="str">
        <f t="array" ref="K219">IF(I219="","",IFERROR($D$3 &amp; " kosten " &amp;INDEX(Lid!$B:$B,MATCH($E219,Lid!$A:$A,0)),""))</f>
        <v/>
      </c>
      <c r="L219" s="41" t="str">
        <f t="shared" si="34"/>
        <v/>
      </c>
      <c r="M219" s="41" t="str">
        <f t="shared" si="35"/>
        <v/>
      </c>
      <c r="N219" s="41" t="str">
        <f t="shared" si="36"/>
        <v/>
      </c>
      <c r="O219" s="31"/>
      <c r="P219" s="67"/>
      <c r="Q219" s="68"/>
      <c r="R219" s="69"/>
      <c r="S219" s="41">
        <f t="shared" si="37"/>
        <v>0</v>
      </c>
      <c r="T219" s="70"/>
      <c r="U219" s="68"/>
      <c r="V219" s="71"/>
      <c r="W219" s="41">
        <f t="shared" si="38"/>
        <v>0</v>
      </c>
      <c r="X219" s="70"/>
      <c r="Y219" s="68"/>
      <c r="Z219" s="71"/>
      <c r="AA219" s="41">
        <f t="shared" si="39"/>
        <v>0</v>
      </c>
      <c r="AB219" s="70"/>
      <c r="AC219" s="68"/>
      <c r="AD219" s="71"/>
      <c r="AE219" s="41">
        <f t="shared" si="40"/>
        <v>0</v>
      </c>
      <c r="AF219" s="70"/>
      <c r="AG219" s="68"/>
      <c r="AH219" s="71"/>
      <c r="AI219" s="41">
        <f t="shared" si="41"/>
        <v>0</v>
      </c>
      <c r="AJ219" s="70"/>
      <c r="AK219" s="68"/>
      <c r="AL219" s="71"/>
      <c r="AM219" s="41">
        <f t="shared" si="42"/>
        <v>0</v>
      </c>
      <c r="AN219" s="70"/>
      <c r="AO219" s="68"/>
      <c r="AP219" s="71"/>
      <c r="AQ219" s="41">
        <f t="shared" si="43"/>
        <v>0</v>
      </c>
      <c r="AR219" s="70"/>
      <c r="AS219" s="68"/>
      <c r="AT219" s="71"/>
      <c r="AU219" s="41">
        <f t="shared" si="44"/>
        <v>0</v>
      </c>
      <c r="AV219" s="70"/>
      <c r="AW219" s="68"/>
      <c r="AX219" s="71"/>
      <c r="AY219" s="41">
        <f t="shared" si="45"/>
        <v>0</v>
      </c>
      <c r="AZ219" s="70"/>
      <c r="BA219" s="68"/>
      <c r="BB219" s="71"/>
      <c r="BC219" s="41">
        <f t="shared" si="46"/>
        <v>0</v>
      </c>
      <c r="BD219" s="70"/>
      <c r="BE219" s="68"/>
      <c r="BF219" s="71"/>
      <c r="BG219" s="41">
        <f t="shared" si="47"/>
        <v>0</v>
      </c>
      <c r="BH219" s="70"/>
      <c r="BI219" s="68"/>
      <c r="BJ219" s="71"/>
      <c r="BK219" s="41">
        <f t="shared" si="48"/>
        <v>0</v>
      </c>
      <c r="BL219" s="70"/>
      <c r="BM219" s="68"/>
      <c r="BN219" s="71"/>
      <c r="BO219" s="41">
        <f t="shared" si="49"/>
        <v>0</v>
      </c>
      <c r="BP219" s="70"/>
      <c r="BQ219" s="68"/>
      <c r="BR219" s="71"/>
      <c r="BS219" s="41">
        <f t="shared" si="50"/>
        <v>0</v>
      </c>
    </row>
    <row r="220" spans="1:71" ht="15.75" customHeight="1" x14ac:dyDescent="0.25">
      <c r="A220" s="30"/>
      <c r="B220" s="31"/>
      <c r="C220" s="31"/>
      <c r="D220" s="37">
        <v>189</v>
      </c>
      <c r="E220" s="60"/>
      <c r="F220" s="31"/>
      <c r="G220" s="38" t="str">
        <f t="shared" si="31"/>
        <v/>
      </c>
      <c r="H220" s="39" t="str">
        <f t="array" ref="H220">IF(I220="","",IFERROR(INDEX(Lid!$F:$F,MATCH($E220,Lid!$A:$A,0)),""))</f>
        <v/>
      </c>
      <c r="I220" s="84" t="str">
        <f t="shared" si="32"/>
        <v/>
      </c>
      <c r="J220" s="38" t="str">
        <f t="shared" si="33"/>
        <v/>
      </c>
      <c r="K220" s="39" t="str">
        <f t="array" ref="K220">IF(I220="","",IFERROR($D$3 &amp; " kosten " &amp;INDEX(Lid!$B:$B,MATCH($E220,Lid!$A:$A,0)),""))</f>
        <v/>
      </c>
      <c r="L220" s="41" t="str">
        <f t="shared" si="34"/>
        <v/>
      </c>
      <c r="M220" s="41" t="str">
        <f t="shared" si="35"/>
        <v/>
      </c>
      <c r="N220" s="41" t="str">
        <f t="shared" si="36"/>
        <v/>
      </c>
      <c r="O220" s="31"/>
      <c r="P220" s="67"/>
      <c r="Q220" s="68"/>
      <c r="R220" s="69"/>
      <c r="S220" s="41">
        <f t="shared" si="37"/>
        <v>0</v>
      </c>
      <c r="T220" s="70"/>
      <c r="U220" s="68"/>
      <c r="V220" s="71"/>
      <c r="W220" s="41">
        <f t="shared" si="38"/>
        <v>0</v>
      </c>
      <c r="X220" s="70"/>
      <c r="Y220" s="68"/>
      <c r="Z220" s="71"/>
      <c r="AA220" s="41">
        <f t="shared" si="39"/>
        <v>0</v>
      </c>
      <c r="AB220" s="70"/>
      <c r="AC220" s="68"/>
      <c r="AD220" s="71"/>
      <c r="AE220" s="41">
        <f t="shared" si="40"/>
        <v>0</v>
      </c>
      <c r="AF220" s="70"/>
      <c r="AG220" s="68"/>
      <c r="AH220" s="71"/>
      <c r="AI220" s="41">
        <f t="shared" si="41"/>
        <v>0</v>
      </c>
      <c r="AJ220" s="70"/>
      <c r="AK220" s="68"/>
      <c r="AL220" s="71"/>
      <c r="AM220" s="41">
        <f t="shared" si="42"/>
        <v>0</v>
      </c>
      <c r="AN220" s="70"/>
      <c r="AO220" s="68"/>
      <c r="AP220" s="71"/>
      <c r="AQ220" s="41">
        <f t="shared" si="43"/>
        <v>0</v>
      </c>
      <c r="AR220" s="70"/>
      <c r="AS220" s="68"/>
      <c r="AT220" s="71"/>
      <c r="AU220" s="41">
        <f t="shared" si="44"/>
        <v>0</v>
      </c>
      <c r="AV220" s="70"/>
      <c r="AW220" s="68"/>
      <c r="AX220" s="71"/>
      <c r="AY220" s="41">
        <f t="shared" si="45"/>
        <v>0</v>
      </c>
      <c r="AZ220" s="70"/>
      <c r="BA220" s="68"/>
      <c r="BB220" s="71"/>
      <c r="BC220" s="41">
        <f t="shared" si="46"/>
        <v>0</v>
      </c>
      <c r="BD220" s="70"/>
      <c r="BE220" s="68"/>
      <c r="BF220" s="71"/>
      <c r="BG220" s="41">
        <f t="shared" si="47"/>
        <v>0</v>
      </c>
      <c r="BH220" s="70"/>
      <c r="BI220" s="68"/>
      <c r="BJ220" s="71"/>
      <c r="BK220" s="41">
        <f t="shared" si="48"/>
        <v>0</v>
      </c>
      <c r="BL220" s="70"/>
      <c r="BM220" s="68"/>
      <c r="BN220" s="71"/>
      <c r="BO220" s="41">
        <f t="shared" si="49"/>
        <v>0</v>
      </c>
      <c r="BP220" s="70"/>
      <c r="BQ220" s="68"/>
      <c r="BR220" s="71"/>
      <c r="BS220" s="41">
        <f t="shared" si="50"/>
        <v>0</v>
      </c>
    </row>
    <row r="221" spans="1:71" ht="15.75" customHeight="1" x14ac:dyDescent="0.25">
      <c r="A221" s="30"/>
      <c r="B221" s="31"/>
      <c r="C221" s="31"/>
      <c r="D221" s="37">
        <v>190</v>
      </c>
      <c r="E221" s="60"/>
      <c r="F221" s="31"/>
      <c r="G221" s="38" t="str">
        <f t="shared" si="31"/>
        <v/>
      </c>
      <c r="H221" s="39" t="str">
        <f t="array" ref="H221">IF(I221="","",IFERROR(INDEX(Lid!$F:$F,MATCH($E221,Lid!$A:$A,0)),""))</f>
        <v/>
      </c>
      <c r="I221" s="84" t="str">
        <f t="shared" si="32"/>
        <v/>
      </c>
      <c r="J221" s="38" t="str">
        <f t="shared" si="33"/>
        <v/>
      </c>
      <c r="K221" s="39" t="str">
        <f t="array" ref="K221">IF(I221="","",IFERROR($D$3 &amp; " kosten " &amp;INDEX(Lid!$B:$B,MATCH($E221,Lid!$A:$A,0)),""))</f>
        <v/>
      </c>
      <c r="L221" s="41" t="str">
        <f t="shared" si="34"/>
        <v/>
      </c>
      <c r="M221" s="41" t="str">
        <f t="shared" si="35"/>
        <v/>
      </c>
      <c r="N221" s="41" t="str">
        <f t="shared" si="36"/>
        <v/>
      </c>
      <c r="O221" s="31"/>
      <c r="P221" s="67"/>
      <c r="Q221" s="68"/>
      <c r="R221" s="69"/>
      <c r="S221" s="41">
        <f t="shared" si="37"/>
        <v>0</v>
      </c>
      <c r="T221" s="70"/>
      <c r="U221" s="68"/>
      <c r="V221" s="71"/>
      <c r="W221" s="41">
        <f t="shared" si="38"/>
        <v>0</v>
      </c>
      <c r="X221" s="70"/>
      <c r="Y221" s="68"/>
      <c r="Z221" s="71"/>
      <c r="AA221" s="41">
        <f t="shared" si="39"/>
        <v>0</v>
      </c>
      <c r="AB221" s="70"/>
      <c r="AC221" s="68"/>
      <c r="AD221" s="71"/>
      <c r="AE221" s="41">
        <f t="shared" si="40"/>
        <v>0</v>
      </c>
      <c r="AF221" s="70"/>
      <c r="AG221" s="68"/>
      <c r="AH221" s="71"/>
      <c r="AI221" s="41">
        <f t="shared" si="41"/>
        <v>0</v>
      </c>
      <c r="AJ221" s="70"/>
      <c r="AK221" s="68"/>
      <c r="AL221" s="71"/>
      <c r="AM221" s="41">
        <f t="shared" si="42"/>
        <v>0</v>
      </c>
      <c r="AN221" s="70"/>
      <c r="AO221" s="68"/>
      <c r="AP221" s="71"/>
      <c r="AQ221" s="41">
        <f t="shared" si="43"/>
        <v>0</v>
      </c>
      <c r="AR221" s="70"/>
      <c r="AS221" s="68"/>
      <c r="AT221" s="71"/>
      <c r="AU221" s="41">
        <f t="shared" si="44"/>
        <v>0</v>
      </c>
      <c r="AV221" s="70"/>
      <c r="AW221" s="68"/>
      <c r="AX221" s="71"/>
      <c r="AY221" s="41">
        <f t="shared" si="45"/>
        <v>0</v>
      </c>
      <c r="AZ221" s="70"/>
      <c r="BA221" s="68"/>
      <c r="BB221" s="71"/>
      <c r="BC221" s="41">
        <f t="shared" si="46"/>
        <v>0</v>
      </c>
      <c r="BD221" s="70"/>
      <c r="BE221" s="68"/>
      <c r="BF221" s="71"/>
      <c r="BG221" s="41">
        <f t="shared" si="47"/>
        <v>0</v>
      </c>
      <c r="BH221" s="70"/>
      <c r="BI221" s="68"/>
      <c r="BJ221" s="71"/>
      <c r="BK221" s="41">
        <f t="shared" si="48"/>
        <v>0</v>
      </c>
      <c r="BL221" s="70"/>
      <c r="BM221" s="68"/>
      <c r="BN221" s="71"/>
      <c r="BO221" s="41">
        <f t="shared" si="49"/>
        <v>0</v>
      </c>
      <c r="BP221" s="70"/>
      <c r="BQ221" s="68"/>
      <c r="BR221" s="71"/>
      <c r="BS221" s="41">
        <f t="shared" si="50"/>
        <v>0</v>
      </c>
    </row>
    <row r="222" spans="1:71" ht="15.75" customHeight="1" x14ac:dyDescent="0.25">
      <c r="A222" s="30"/>
      <c r="B222" s="31"/>
      <c r="C222" s="31"/>
      <c r="D222" s="37">
        <v>191</v>
      </c>
      <c r="E222" s="60"/>
      <c r="F222" s="31"/>
      <c r="G222" s="38" t="str">
        <f t="shared" si="31"/>
        <v/>
      </c>
      <c r="H222" s="39" t="str">
        <f t="array" ref="H222">IF(I222="","",IFERROR(INDEX(Lid!$F:$F,MATCH($E222,Lid!$A:$A,0)),""))</f>
        <v/>
      </c>
      <c r="I222" s="84" t="str">
        <f t="shared" si="32"/>
        <v/>
      </c>
      <c r="J222" s="38" t="str">
        <f t="shared" si="33"/>
        <v/>
      </c>
      <c r="K222" s="39" t="str">
        <f t="array" ref="K222">IF(I222="","",IFERROR($D$3 &amp; " kosten " &amp;INDEX(Lid!$B:$B,MATCH($E222,Lid!$A:$A,0)),""))</f>
        <v/>
      </c>
      <c r="L222" s="41" t="str">
        <f t="shared" si="34"/>
        <v/>
      </c>
      <c r="M222" s="41" t="str">
        <f t="shared" si="35"/>
        <v/>
      </c>
      <c r="N222" s="41" t="str">
        <f t="shared" si="36"/>
        <v/>
      </c>
      <c r="O222" s="31"/>
      <c r="P222" s="67"/>
      <c r="Q222" s="68"/>
      <c r="R222" s="69"/>
      <c r="S222" s="41">
        <f t="shared" si="37"/>
        <v>0</v>
      </c>
      <c r="T222" s="70"/>
      <c r="U222" s="68"/>
      <c r="V222" s="71"/>
      <c r="W222" s="41">
        <f t="shared" si="38"/>
        <v>0</v>
      </c>
      <c r="X222" s="70"/>
      <c r="Y222" s="68"/>
      <c r="Z222" s="71"/>
      <c r="AA222" s="41">
        <f t="shared" si="39"/>
        <v>0</v>
      </c>
      <c r="AB222" s="70"/>
      <c r="AC222" s="68"/>
      <c r="AD222" s="71"/>
      <c r="AE222" s="41">
        <f t="shared" si="40"/>
        <v>0</v>
      </c>
      <c r="AF222" s="70"/>
      <c r="AG222" s="68"/>
      <c r="AH222" s="71"/>
      <c r="AI222" s="41">
        <f t="shared" si="41"/>
        <v>0</v>
      </c>
      <c r="AJ222" s="70"/>
      <c r="AK222" s="68"/>
      <c r="AL222" s="71"/>
      <c r="AM222" s="41">
        <f t="shared" si="42"/>
        <v>0</v>
      </c>
      <c r="AN222" s="70"/>
      <c r="AO222" s="68"/>
      <c r="AP222" s="71"/>
      <c r="AQ222" s="41">
        <f t="shared" si="43"/>
        <v>0</v>
      </c>
      <c r="AR222" s="70"/>
      <c r="AS222" s="68"/>
      <c r="AT222" s="71"/>
      <c r="AU222" s="41">
        <f t="shared" si="44"/>
        <v>0</v>
      </c>
      <c r="AV222" s="70"/>
      <c r="AW222" s="68"/>
      <c r="AX222" s="71"/>
      <c r="AY222" s="41">
        <f t="shared" si="45"/>
        <v>0</v>
      </c>
      <c r="AZ222" s="70"/>
      <c r="BA222" s="68"/>
      <c r="BB222" s="71"/>
      <c r="BC222" s="41">
        <f t="shared" si="46"/>
        <v>0</v>
      </c>
      <c r="BD222" s="70"/>
      <c r="BE222" s="68"/>
      <c r="BF222" s="71"/>
      <c r="BG222" s="41">
        <f t="shared" si="47"/>
        <v>0</v>
      </c>
      <c r="BH222" s="70"/>
      <c r="BI222" s="68"/>
      <c r="BJ222" s="71"/>
      <c r="BK222" s="41">
        <f t="shared" si="48"/>
        <v>0</v>
      </c>
      <c r="BL222" s="70"/>
      <c r="BM222" s="68"/>
      <c r="BN222" s="71"/>
      <c r="BO222" s="41">
        <f t="shared" si="49"/>
        <v>0</v>
      </c>
      <c r="BP222" s="70"/>
      <c r="BQ222" s="68"/>
      <c r="BR222" s="71"/>
      <c r="BS222" s="41">
        <f t="shared" si="50"/>
        <v>0</v>
      </c>
    </row>
    <row r="223" spans="1:71" ht="15.75" customHeight="1" x14ac:dyDescent="0.25">
      <c r="A223" s="30"/>
      <c r="B223" s="31"/>
      <c r="C223" s="31"/>
      <c r="D223" s="37">
        <v>192</v>
      </c>
      <c r="E223" s="60"/>
      <c r="F223" s="31"/>
      <c r="G223" s="38" t="str">
        <f t="shared" si="31"/>
        <v/>
      </c>
      <c r="H223" s="39" t="str">
        <f t="array" ref="H223">IF(I223="","",IFERROR(INDEX(Lid!$F:$F,MATCH($E223,Lid!$A:$A,0)),""))</f>
        <v/>
      </c>
      <c r="I223" s="84" t="str">
        <f t="shared" si="32"/>
        <v/>
      </c>
      <c r="J223" s="38" t="str">
        <f t="shared" si="33"/>
        <v/>
      </c>
      <c r="K223" s="39" t="str">
        <f t="array" ref="K223">IF(I223="","",IFERROR($D$3 &amp; " kosten " &amp;INDEX(Lid!$B:$B,MATCH($E223,Lid!$A:$A,0)),""))</f>
        <v/>
      </c>
      <c r="L223" s="41" t="str">
        <f t="shared" si="34"/>
        <v/>
      </c>
      <c r="M223" s="41" t="str">
        <f t="shared" si="35"/>
        <v/>
      </c>
      <c r="N223" s="41" t="str">
        <f t="shared" si="36"/>
        <v/>
      </c>
      <c r="O223" s="31"/>
      <c r="P223" s="67"/>
      <c r="Q223" s="68"/>
      <c r="R223" s="69"/>
      <c r="S223" s="41">
        <f t="shared" si="37"/>
        <v>0</v>
      </c>
      <c r="T223" s="70"/>
      <c r="U223" s="68"/>
      <c r="V223" s="71"/>
      <c r="W223" s="41">
        <f t="shared" si="38"/>
        <v>0</v>
      </c>
      <c r="X223" s="70"/>
      <c r="Y223" s="68"/>
      <c r="Z223" s="71"/>
      <c r="AA223" s="41">
        <f t="shared" si="39"/>
        <v>0</v>
      </c>
      <c r="AB223" s="70"/>
      <c r="AC223" s="68"/>
      <c r="AD223" s="71"/>
      <c r="AE223" s="41">
        <f t="shared" si="40"/>
        <v>0</v>
      </c>
      <c r="AF223" s="70"/>
      <c r="AG223" s="68"/>
      <c r="AH223" s="71"/>
      <c r="AI223" s="41">
        <f t="shared" si="41"/>
        <v>0</v>
      </c>
      <c r="AJ223" s="70"/>
      <c r="AK223" s="68"/>
      <c r="AL223" s="71"/>
      <c r="AM223" s="41">
        <f t="shared" si="42"/>
        <v>0</v>
      </c>
      <c r="AN223" s="70"/>
      <c r="AO223" s="68"/>
      <c r="AP223" s="71"/>
      <c r="AQ223" s="41">
        <f t="shared" si="43"/>
        <v>0</v>
      </c>
      <c r="AR223" s="70"/>
      <c r="AS223" s="68"/>
      <c r="AT223" s="71"/>
      <c r="AU223" s="41">
        <f t="shared" si="44"/>
        <v>0</v>
      </c>
      <c r="AV223" s="70"/>
      <c r="AW223" s="68"/>
      <c r="AX223" s="71"/>
      <c r="AY223" s="41">
        <f t="shared" si="45"/>
        <v>0</v>
      </c>
      <c r="AZ223" s="70"/>
      <c r="BA223" s="68"/>
      <c r="BB223" s="71"/>
      <c r="BC223" s="41">
        <f t="shared" si="46"/>
        <v>0</v>
      </c>
      <c r="BD223" s="70"/>
      <c r="BE223" s="68"/>
      <c r="BF223" s="71"/>
      <c r="BG223" s="41">
        <f t="shared" si="47"/>
        <v>0</v>
      </c>
      <c r="BH223" s="70"/>
      <c r="BI223" s="68"/>
      <c r="BJ223" s="71"/>
      <c r="BK223" s="41">
        <f t="shared" si="48"/>
        <v>0</v>
      </c>
      <c r="BL223" s="70"/>
      <c r="BM223" s="68"/>
      <c r="BN223" s="71"/>
      <c r="BO223" s="41">
        <f t="shared" si="49"/>
        <v>0</v>
      </c>
      <c r="BP223" s="70"/>
      <c r="BQ223" s="68"/>
      <c r="BR223" s="71"/>
      <c r="BS223" s="41">
        <f t="shared" si="50"/>
        <v>0</v>
      </c>
    </row>
    <row r="224" spans="1:71" ht="15.75" customHeight="1" x14ac:dyDescent="0.25">
      <c r="A224" s="30"/>
      <c r="B224" s="31"/>
      <c r="C224" s="31"/>
      <c r="D224" s="37">
        <v>193</v>
      </c>
      <c r="E224" s="60"/>
      <c r="F224" s="31"/>
      <c r="G224" s="38" t="str">
        <f t="shared" si="31"/>
        <v/>
      </c>
      <c r="H224" s="39" t="str">
        <f t="array" ref="H224">IF(I224="","",IFERROR(INDEX(Lid!$F:$F,MATCH($E224,Lid!$A:$A,0)),""))</f>
        <v/>
      </c>
      <c r="I224" s="84" t="str">
        <f t="shared" si="32"/>
        <v/>
      </c>
      <c r="J224" s="38" t="str">
        <f t="shared" si="33"/>
        <v/>
      </c>
      <c r="K224" s="39" t="str">
        <f t="array" ref="K224">IF(I224="","",IFERROR($D$3 &amp; " kosten " &amp;INDEX(Lid!$B:$B,MATCH($E224,Lid!$A:$A,0)),""))</f>
        <v/>
      </c>
      <c r="L224" s="41" t="str">
        <f t="shared" si="34"/>
        <v/>
      </c>
      <c r="M224" s="41" t="str">
        <f t="shared" si="35"/>
        <v/>
      </c>
      <c r="N224" s="41" t="str">
        <f t="shared" si="36"/>
        <v/>
      </c>
      <c r="O224" s="31"/>
      <c r="P224" s="67"/>
      <c r="Q224" s="68"/>
      <c r="R224" s="69"/>
      <c r="S224" s="41">
        <f t="shared" si="37"/>
        <v>0</v>
      </c>
      <c r="T224" s="70"/>
      <c r="U224" s="68"/>
      <c r="V224" s="71"/>
      <c r="W224" s="41">
        <f t="shared" si="38"/>
        <v>0</v>
      </c>
      <c r="X224" s="70"/>
      <c r="Y224" s="68"/>
      <c r="Z224" s="71"/>
      <c r="AA224" s="41">
        <f t="shared" si="39"/>
        <v>0</v>
      </c>
      <c r="AB224" s="70"/>
      <c r="AC224" s="68"/>
      <c r="AD224" s="71"/>
      <c r="AE224" s="41">
        <f t="shared" si="40"/>
        <v>0</v>
      </c>
      <c r="AF224" s="70"/>
      <c r="AG224" s="68"/>
      <c r="AH224" s="71"/>
      <c r="AI224" s="41">
        <f t="shared" si="41"/>
        <v>0</v>
      </c>
      <c r="AJ224" s="70"/>
      <c r="AK224" s="68"/>
      <c r="AL224" s="71"/>
      <c r="AM224" s="41">
        <f t="shared" si="42"/>
        <v>0</v>
      </c>
      <c r="AN224" s="70"/>
      <c r="AO224" s="68"/>
      <c r="AP224" s="71"/>
      <c r="AQ224" s="41">
        <f t="shared" si="43"/>
        <v>0</v>
      </c>
      <c r="AR224" s="70"/>
      <c r="AS224" s="68"/>
      <c r="AT224" s="71"/>
      <c r="AU224" s="41">
        <f t="shared" si="44"/>
        <v>0</v>
      </c>
      <c r="AV224" s="70"/>
      <c r="AW224" s="68"/>
      <c r="AX224" s="71"/>
      <c r="AY224" s="41">
        <f t="shared" si="45"/>
        <v>0</v>
      </c>
      <c r="AZ224" s="70"/>
      <c r="BA224" s="68"/>
      <c r="BB224" s="71"/>
      <c r="BC224" s="41">
        <f t="shared" si="46"/>
        <v>0</v>
      </c>
      <c r="BD224" s="70"/>
      <c r="BE224" s="68"/>
      <c r="BF224" s="71"/>
      <c r="BG224" s="41">
        <f t="shared" si="47"/>
        <v>0</v>
      </c>
      <c r="BH224" s="70"/>
      <c r="BI224" s="68"/>
      <c r="BJ224" s="71"/>
      <c r="BK224" s="41">
        <f t="shared" si="48"/>
        <v>0</v>
      </c>
      <c r="BL224" s="70"/>
      <c r="BM224" s="68"/>
      <c r="BN224" s="71"/>
      <c r="BO224" s="41">
        <f t="shared" si="49"/>
        <v>0</v>
      </c>
      <c r="BP224" s="70"/>
      <c r="BQ224" s="68"/>
      <c r="BR224" s="71"/>
      <c r="BS224" s="41">
        <f t="shared" si="50"/>
        <v>0</v>
      </c>
    </row>
    <row r="225" spans="1:71" ht="15.75" customHeight="1" x14ac:dyDescent="0.25">
      <c r="A225" s="30"/>
      <c r="B225" s="31"/>
      <c r="C225" s="31"/>
      <c r="D225" s="37">
        <v>194</v>
      </c>
      <c r="E225" s="60"/>
      <c r="F225" s="31"/>
      <c r="G225" s="38" t="str">
        <f t="shared" si="31"/>
        <v/>
      </c>
      <c r="H225" s="39" t="str">
        <f t="array" ref="H225">IF(I225="","",IFERROR(INDEX(Lid!$F:$F,MATCH($E225,Lid!$A:$A,0)),""))</f>
        <v/>
      </c>
      <c r="I225" s="84" t="str">
        <f t="shared" si="32"/>
        <v/>
      </c>
      <c r="J225" s="38" t="str">
        <f t="shared" si="33"/>
        <v/>
      </c>
      <c r="K225" s="39" t="str">
        <f t="array" ref="K225">IF(I225="","",IFERROR($D$3 &amp; " kosten " &amp;INDEX(Lid!$B:$B,MATCH($E225,Lid!$A:$A,0)),""))</f>
        <v/>
      </c>
      <c r="L225" s="41" t="str">
        <f t="shared" si="34"/>
        <v/>
      </c>
      <c r="M225" s="41" t="str">
        <f t="shared" si="35"/>
        <v/>
      </c>
      <c r="N225" s="41" t="str">
        <f t="shared" si="36"/>
        <v/>
      </c>
      <c r="O225" s="31"/>
      <c r="P225" s="67"/>
      <c r="Q225" s="68"/>
      <c r="R225" s="69"/>
      <c r="S225" s="41">
        <f t="shared" si="37"/>
        <v>0</v>
      </c>
      <c r="T225" s="70"/>
      <c r="U225" s="68"/>
      <c r="V225" s="71"/>
      <c r="W225" s="41">
        <f t="shared" si="38"/>
        <v>0</v>
      </c>
      <c r="X225" s="70"/>
      <c r="Y225" s="68"/>
      <c r="Z225" s="71"/>
      <c r="AA225" s="41">
        <f t="shared" si="39"/>
        <v>0</v>
      </c>
      <c r="AB225" s="70"/>
      <c r="AC225" s="68"/>
      <c r="AD225" s="71"/>
      <c r="AE225" s="41">
        <f t="shared" si="40"/>
        <v>0</v>
      </c>
      <c r="AF225" s="70"/>
      <c r="AG225" s="68"/>
      <c r="AH225" s="71"/>
      <c r="AI225" s="41">
        <f t="shared" si="41"/>
        <v>0</v>
      </c>
      <c r="AJ225" s="70"/>
      <c r="AK225" s="68"/>
      <c r="AL225" s="71"/>
      <c r="AM225" s="41">
        <f t="shared" si="42"/>
        <v>0</v>
      </c>
      <c r="AN225" s="70"/>
      <c r="AO225" s="68"/>
      <c r="AP225" s="71"/>
      <c r="AQ225" s="41">
        <f t="shared" si="43"/>
        <v>0</v>
      </c>
      <c r="AR225" s="70"/>
      <c r="AS225" s="68"/>
      <c r="AT225" s="71"/>
      <c r="AU225" s="41">
        <f t="shared" si="44"/>
        <v>0</v>
      </c>
      <c r="AV225" s="70"/>
      <c r="AW225" s="68"/>
      <c r="AX225" s="71"/>
      <c r="AY225" s="41">
        <f t="shared" si="45"/>
        <v>0</v>
      </c>
      <c r="AZ225" s="70"/>
      <c r="BA225" s="68"/>
      <c r="BB225" s="71"/>
      <c r="BC225" s="41">
        <f t="shared" si="46"/>
        <v>0</v>
      </c>
      <c r="BD225" s="70"/>
      <c r="BE225" s="68"/>
      <c r="BF225" s="71"/>
      <c r="BG225" s="41">
        <f t="shared" si="47"/>
        <v>0</v>
      </c>
      <c r="BH225" s="70"/>
      <c r="BI225" s="68"/>
      <c r="BJ225" s="71"/>
      <c r="BK225" s="41">
        <f t="shared" si="48"/>
        <v>0</v>
      </c>
      <c r="BL225" s="70"/>
      <c r="BM225" s="68"/>
      <c r="BN225" s="71"/>
      <c r="BO225" s="41">
        <f t="shared" si="49"/>
        <v>0</v>
      </c>
      <c r="BP225" s="70"/>
      <c r="BQ225" s="68"/>
      <c r="BR225" s="71"/>
      <c r="BS225" s="41">
        <f t="shared" si="50"/>
        <v>0</v>
      </c>
    </row>
    <row r="226" spans="1:71" ht="15.75" customHeight="1" x14ac:dyDescent="0.25">
      <c r="A226" s="30"/>
      <c r="B226" s="31"/>
      <c r="C226" s="31"/>
      <c r="D226" s="37">
        <v>195</v>
      </c>
      <c r="E226" s="60"/>
      <c r="F226" s="31"/>
      <c r="G226" s="38" t="str">
        <f t="shared" si="31"/>
        <v/>
      </c>
      <c r="H226" s="39" t="str">
        <f t="array" ref="H226">IF(I226="","",IFERROR(INDEX(Lid!$F:$F,MATCH($E226,Lid!$A:$A,0)),""))</f>
        <v/>
      </c>
      <c r="I226" s="84" t="str">
        <f t="shared" si="32"/>
        <v/>
      </c>
      <c r="J226" s="38" t="str">
        <f t="shared" si="33"/>
        <v/>
      </c>
      <c r="K226" s="39" t="str">
        <f t="array" ref="K226">IF(I226="","",IFERROR($D$3 &amp; " kosten " &amp;INDEX(Lid!$B:$B,MATCH($E226,Lid!$A:$A,0)),""))</f>
        <v/>
      </c>
      <c r="L226" s="41" t="str">
        <f t="shared" si="34"/>
        <v/>
      </c>
      <c r="M226" s="41" t="str">
        <f t="shared" si="35"/>
        <v/>
      </c>
      <c r="N226" s="41" t="str">
        <f t="shared" si="36"/>
        <v/>
      </c>
      <c r="O226" s="31"/>
      <c r="P226" s="67"/>
      <c r="Q226" s="68"/>
      <c r="R226" s="69"/>
      <c r="S226" s="41">
        <f t="shared" si="37"/>
        <v>0</v>
      </c>
      <c r="T226" s="70"/>
      <c r="U226" s="68"/>
      <c r="V226" s="71"/>
      <c r="W226" s="41">
        <f t="shared" si="38"/>
        <v>0</v>
      </c>
      <c r="X226" s="70"/>
      <c r="Y226" s="68"/>
      <c r="Z226" s="71"/>
      <c r="AA226" s="41">
        <f t="shared" si="39"/>
        <v>0</v>
      </c>
      <c r="AB226" s="70"/>
      <c r="AC226" s="68"/>
      <c r="AD226" s="71"/>
      <c r="AE226" s="41">
        <f t="shared" si="40"/>
        <v>0</v>
      </c>
      <c r="AF226" s="70"/>
      <c r="AG226" s="68"/>
      <c r="AH226" s="71"/>
      <c r="AI226" s="41">
        <f t="shared" si="41"/>
        <v>0</v>
      </c>
      <c r="AJ226" s="70"/>
      <c r="AK226" s="68"/>
      <c r="AL226" s="71"/>
      <c r="AM226" s="41">
        <f t="shared" si="42"/>
        <v>0</v>
      </c>
      <c r="AN226" s="70"/>
      <c r="AO226" s="68"/>
      <c r="AP226" s="71"/>
      <c r="AQ226" s="41">
        <f t="shared" si="43"/>
        <v>0</v>
      </c>
      <c r="AR226" s="70"/>
      <c r="AS226" s="68"/>
      <c r="AT226" s="71"/>
      <c r="AU226" s="41">
        <f t="shared" si="44"/>
        <v>0</v>
      </c>
      <c r="AV226" s="70"/>
      <c r="AW226" s="68"/>
      <c r="AX226" s="71"/>
      <c r="AY226" s="41">
        <f t="shared" si="45"/>
        <v>0</v>
      </c>
      <c r="AZ226" s="70"/>
      <c r="BA226" s="68"/>
      <c r="BB226" s="71"/>
      <c r="BC226" s="41">
        <f t="shared" si="46"/>
        <v>0</v>
      </c>
      <c r="BD226" s="70"/>
      <c r="BE226" s="68"/>
      <c r="BF226" s="71"/>
      <c r="BG226" s="41">
        <f t="shared" si="47"/>
        <v>0</v>
      </c>
      <c r="BH226" s="70"/>
      <c r="BI226" s="68"/>
      <c r="BJ226" s="71"/>
      <c r="BK226" s="41">
        <f t="shared" si="48"/>
        <v>0</v>
      </c>
      <c r="BL226" s="70"/>
      <c r="BM226" s="68"/>
      <c r="BN226" s="71"/>
      <c r="BO226" s="41">
        <f t="shared" si="49"/>
        <v>0</v>
      </c>
      <c r="BP226" s="70"/>
      <c r="BQ226" s="68"/>
      <c r="BR226" s="71"/>
      <c r="BS226" s="41">
        <f t="shared" si="50"/>
        <v>0</v>
      </c>
    </row>
    <row r="227" spans="1:71" ht="15.75" customHeight="1" x14ac:dyDescent="0.25">
      <c r="A227" s="30"/>
      <c r="B227" s="31"/>
      <c r="C227" s="31"/>
      <c r="D227" s="37">
        <v>196</v>
      </c>
      <c r="E227" s="60"/>
      <c r="F227" s="31"/>
      <c r="G227" s="38" t="str">
        <f t="shared" si="31"/>
        <v/>
      </c>
      <c r="H227" s="39" t="str">
        <f t="array" ref="H227">IF(I227="","",IFERROR(INDEX(Lid!$F:$F,MATCH($E227,Lid!$A:$A,0)),""))</f>
        <v/>
      </c>
      <c r="I227" s="84" t="str">
        <f t="shared" si="32"/>
        <v/>
      </c>
      <c r="J227" s="38" t="str">
        <f t="shared" si="33"/>
        <v/>
      </c>
      <c r="K227" s="39" t="str">
        <f t="array" ref="K227">IF(I227="","",IFERROR($D$3 &amp; " kosten " &amp;INDEX(Lid!$B:$B,MATCH($E227,Lid!$A:$A,0)),""))</f>
        <v/>
      </c>
      <c r="L227" s="41" t="str">
        <f t="shared" si="34"/>
        <v/>
      </c>
      <c r="M227" s="41" t="str">
        <f t="shared" si="35"/>
        <v/>
      </c>
      <c r="N227" s="41" t="str">
        <f t="shared" si="36"/>
        <v/>
      </c>
      <c r="O227" s="31"/>
      <c r="P227" s="67"/>
      <c r="Q227" s="68"/>
      <c r="R227" s="69"/>
      <c r="S227" s="41">
        <f t="shared" si="37"/>
        <v>0</v>
      </c>
      <c r="T227" s="70"/>
      <c r="U227" s="68"/>
      <c r="V227" s="71"/>
      <c r="W227" s="41">
        <f t="shared" si="38"/>
        <v>0</v>
      </c>
      <c r="X227" s="70"/>
      <c r="Y227" s="68"/>
      <c r="Z227" s="71"/>
      <c r="AA227" s="41">
        <f t="shared" si="39"/>
        <v>0</v>
      </c>
      <c r="AB227" s="70"/>
      <c r="AC227" s="68"/>
      <c r="AD227" s="71"/>
      <c r="AE227" s="41">
        <f t="shared" si="40"/>
        <v>0</v>
      </c>
      <c r="AF227" s="70"/>
      <c r="AG227" s="68"/>
      <c r="AH227" s="71"/>
      <c r="AI227" s="41">
        <f t="shared" si="41"/>
        <v>0</v>
      </c>
      <c r="AJ227" s="70"/>
      <c r="AK227" s="68"/>
      <c r="AL227" s="71"/>
      <c r="AM227" s="41">
        <f t="shared" si="42"/>
        <v>0</v>
      </c>
      <c r="AN227" s="70"/>
      <c r="AO227" s="68"/>
      <c r="AP227" s="71"/>
      <c r="AQ227" s="41">
        <f t="shared" si="43"/>
        <v>0</v>
      </c>
      <c r="AR227" s="70"/>
      <c r="AS227" s="68"/>
      <c r="AT227" s="71"/>
      <c r="AU227" s="41">
        <f t="shared" si="44"/>
        <v>0</v>
      </c>
      <c r="AV227" s="70"/>
      <c r="AW227" s="68"/>
      <c r="AX227" s="71"/>
      <c r="AY227" s="41">
        <f t="shared" si="45"/>
        <v>0</v>
      </c>
      <c r="AZ227" s="70"/>
      <c r="BA227" s="68"/>
      <c r="BB227" s="71"/>
      <c r="BC227" s="41">
        <f t="shared" si="46"/>
        <v>0</v>
      </c>
      <c r="BD227" s="70"/>
      <c r="BE227" s="68"/>
      <c r="BF227" s="71"/>
      <c r="BG227" s="41">
        <f t="shared" si="47"/>
        <v>0</v>
      </c>
      <c r="BH227" s="70"/>
      <c r="BI227" s="68"/>
      <c r="BJ227" s="71"/>
      <c r="BK227" s="41">
        <f t="shared" si="48"/>
        <v>0</v>
      </c>
      <c r="BL227" s="70"/>
      <c r="BM227" s="68"/>
      <c r="BN227" s="71"/>
      <c r="BO227" s="41">
        <f t="shared" si="49"/>
        <v>0</v>
      </c>
      <c r="BP227" s="70"/>
      <c r="BQ227" s="68"/>
      <c r="BR227" s="71"/>
      <c r="BS227" s="41">
        <f t="shared" si="50"/>
        <v>0</v>
      </c>
    </row>
    <row r="228" spans="1:71" ht="15.75" customHeight="1" x14ac:dyDescent="0.25">
      <c r="A228" s="30"/>
      <c r="B228" s="31"/>
      <c r="C228" s="31"/>
      <c r="D228" s="37">
        <v>197</v>
      </c>
      <c r="E228" s="60"/>
      <c r="F228" s="31"/>
      <c r="G228" s="38" t="str">
        <f t="shared" si="31"/>
        <v/>
      </c>
      <c r="H228" s="39" t="str">
        <f t="array" ref="H228">IF(I228="","",IFERROR(INDEX(Lid!$F:$F,MATCH($E228,Lid!$A:$A,0)),""))</f>
        <v/>
      </c>
      <c r="I228" s="84" t="str">
        <f t="shared" si="32"/>
        <v/>
      </c>
      <c r="J228" s="38" t="str">
        <f t="shared" si="33"/>
        <v/>
      </c>
      <c r="K228" s="39" t="str">
        <f t="array" ref="K228">IF(I228="","",IFERROR($D$3 &amp; " kosten " &amp;INDEX(Lid!$B:$B,MATCH($E228,Lid!$A:$A,0)),""))</f>
        <v/>
      </c>
      <c r="L228" s="41" t="str">
        <f t="shared" si="34"/>
        <v/>
      </c>
      <c r="M228" s="41" t="str">
        <f t="shared" si="35"/>
        <v/>
      </c>
      <c r="N228" s="41" t="str">
        <f t="shared" si="36"/>
        <v/>
      </c>
      <c r="O228" s="31"/>
      <c r="P228" s="67"/>
      <c r="Q228" s="68"/>
      <c r="R228" s="69"/>
      <c r="S228" s="41">
        <f t="shared" si="37"/>
        <v>0</v>
      </c>
      <c r="T228" s="70"/>
      <c r="U228" s="68"/>
      <c r="V228" s="71"/>
      <c r="W228" s="41">
        <f t="shared" si="38"/>
        <v>0</v>
      </c>
      <c r="X228" s="70"/>
      <c r="Y228" s="68"/>
      <c r="Z228" s="71"/>
      <c r="AA228" s="41">
        <f t="shared" si="39"/>
        <v>0</v>
      </c>
      <c r="AB228" s="70"/>
      <c r="AC228" s="68"/>
      <c r="AD228" s="71"/>
      <c r="AE228" s="41">
        <f t="shared" si="40"/>
        <v>0</v>
      </c>
      <c r="AF228" s="70"/>
      <c r="AG228" s="68"/>
      <c r="AH228" s="71"/>
      <c r="AI228" s="41">
        <f t="shared" si="41"/>
        <v>0</v>
      </c>
      <c r="AJ228" s="70"/>
      <c r="AK228" s="68"/>
      <c r="AL228" s="71"/>
      <c r="AM228" s="41">
        <f t="shared" si="42"/>
        <v>0</v>
      </c>
      <c r="AN228" s="70"/>
      <c r="AO228" s="68"/>
      <c r="AP228" s="71"/>
      <c r="AQ228" s="41">
        <f t="shared" si="43"/>
        <v>0</v>
      </c>
      <c r="AR228" s="70"/>
      <c r="AS228" s="68"/>
      <c r="AT228" s="71"/>
      <c r="AU228" s="41">
        <f t="shared" si="44"/>
        <v>0</v>
      </c>
      <c r="AV228" s="70"/>
      <c r="AW228" s="68"/>
      <c r="AX228" s="71"/>
      <c r="AY228" s="41">
        <f t="shared" si="45"/>
        <v>0</v>
      </c>
      <c r="AZ228" s="70"/>
      <c r="BA228" s="68"/>
      <c r="BB228" s="71"/>
      <c r="BC228" s="41">
        <f t="shared" si="46"/>
        <v>0</v>
      </c>
      <c r="BD228" s="70"/>
      <c r="BE228" s="68"/>
      <c r="BF228" s="71"/>
      <c r="BG228" s="41">
        <f t="shared" si="47"/>
        <v>0</v>
      </c>
      <c r="BH228" s="70"/>
      <c r="BI228" s="68"/>
      <c r="BJ228" s="71"/>
      <c r="BK228" s="41">
        <f t="shared" si="48"/>
        <v>0</v>
      </c>
      <c r="BL228" s="70"/>
      <c r="BM228" s="68"/>
      <c r="BN228" s="71"/>
      <c r="BO228" s="41">
        <f t="shared" si="49"/>
        <v>0</v>
      </c>
      <c r="BP228" s="70"/>
      <c r="BQ228" s="68"/>
      <c r="BR228" s="71"/>
      <c r="BS228" s="41">
        <f t="shared" si="50"/>
        <v>0</v>
      </c>
    </row>
    <row r="229" spans="1:71" ht="15.75" customHeight="1" x14ac:dyDescent="0.25">
      <c r="A229" s="30"/>
      <c r="B229" s="31"/>
      <c r="C229" s="31"/>
      <c r="D229" s="37">
        <v>198</v>
      </c>
      <c r="E229" s="60"/>
      <c r="F229" s="31"/>
      <c r="G229" s="38" t="str">
        <f t="shared" si="31"/>
        <v/>
      </c>
      <c r="H229" s="39" t="str">
        <f t="array" ref="H229">IF(I229="","",IFERROR(INDEX(Lid!$F:$F,MATCH($E229,Lid!$A:$A,0)),""))</f>
        <v/>
      </c>
      <c r="I229" s="84" t="str">
        <f t="shared" si="32"/>
        <v/>
      </c>
      <c r="J229" s="38" t="str">
        <f t="shared" si="33"/>
        <v/>
      </c>
      <c r="K229" s="39" t="str">
        <f t="array" ref="K229">IF(I229="","",IFERROR($D$3 &amp; " kosten " &amp;INDEX(Lid!$B:$B,MATCH($E229,Lid!$A:$A,0)),""))</f>
        <v/>
      </c>
      <c r="L229" s="41" t="str">
        <f t="shared" si="34"/>
        <v/>
      </c>
      <c r="M229" s="41" t="str">
        <f t="shared" si="35"/>
        <v/>
      </c>
      <c r="N229" s="41" t="str">
        <f t="shared" si="36"/>
        <v/>
      </c>
      <c r="O229" s="31"/>
      <c r="P229" s="67"/>
      <c r="Q229" s="68"/>
      <c r="R229" s="69"/>
      <c r="S229" s="41">
        <f t="shared" si="37"/>
        <v>0</v>
      </c>
      <c r="T229" s="70"/>
      <c r="U229" s="68"/>
      <c r="V229" s="71"/>
      <c r="W229" s="41">
        <f t="shared" si="38"/>
        <v>0</v>
      </c>
      <c r="X229" s="70"/>
      <c r="Y229" s="68"/>
      <c r="Z229" s="71"/>
      <c r="AA229" s="41">
        <f t="shared" si="39"/>
        <v>0</v>
      </c>
      <c r="AB229" s="70"/>
      <c r="AC229" s="68"/>
      <c r="AD229" s="71"/>
      <c r="AE229" s="41">
        <f t="shared" si="40"/>
        <v>0</v>
      </c>
      <c r="AF229" s="70"/>
      <c r="AG229" s="68"/>
      <c r="AH229" s="71"/>
      <c r="AI229" s="41">
        <f t="shared" si="41"/>
        <v>0</v>
      </c>
      <c r="AJ229" s="70"/>
      <c r="AK229" s="68"/>
      <c r="AL229" s="71"/>
      <c r="AM229" s="41">
        <f t="shared" si="42"/>
        <v>0</v>
      </c>
      <c r="AN229" s="70"/>
      <c r="AO229" s="68"/>
      <c r="AP229" s="71"/>
      <c r="AQ229" s="41">
        <f t="shared" si="43"/>
        <v>0</v>
      </c>
      <c r="AR229" s="70"/>
      <c r="AS229" s="68"/>
      <c r="AT229" s="71"/>
      <c r="AU229" s="41">
        <f t="shared" si="44"/>
        <v>0</v>
      </c>
      <c r="AV229" s="70"/>
      <c r="AW229" s="68"/>
      <c r="AX229" s="71"/>
      <c r="AY229" s="41">
        <f t="shared" si="45"/>
        <v>0</v>
      </c>
      <c r="AZ229" s="70"/>
      <c r="BA229" s="68"/>
      <c r="BB229" s="71"/>
      <c r="BC229" s="41">
        <f t="shared" si="46"/>
        <v>0</v>
      </c>
      <c r="BD229" s="70"/>
      <c r="BE229" s="68"/>
      <c r="BF229" s="71"/>
      <c r="BG229" s="41">
        <f t="shared" si="47"/>
        <v>0</v>
      </c>
      <c r="BH229" s="70"/>
      <c r="BI229" s="68"/>
      <c r="BJ229" s="71"/>
      <c r="BK229" s="41">
        <f t="shared" si="48"/>
        <v>0</v>
      </c>
      <c r="BL229" s="70"/>
      <c r="BM229" s="68"/>
      <c r="BN229" s="71"/>
      <c r="BO229" s="41">
        <f t="shared" si="49"/>
        <v>0</v>
      </c>
      <c r="BP229" s="70"/>
      <c r="BQ229" s="68"/>
      <c r="BR229" s="71"/>
      <c r="BS229" s="41">
        <f t="shared" si="50"/>
        <v>0</v>
      </c>
    </row>
    <row r="230" spans="1:71" ht="15.75" customHeight="1" x14ac:dyDescent="0.25">
      <c r="A230" s="30"/>
      <c r="B230" s="31"/>
      <c r="C230" s="31"/>
      <c r="D230" s="37">
        <v>199</v>
      </c>
      <c r="E230" s="60"/>
      <c r="F230" s="31"/>
      <c r="G230" s="38" t="str">
        <f t="shared" si="31"/>
        <v/>
      </c>
      <c r="H230" s="39" t="str">
        <f t="array" ref="H230">IF(I230="","",IFERROR(INDEX(Lid!$F:$F,MATCH($E230,Lid!$A:$A,0)),""))</f>
        <v/>
      </c>
      <c r="I230" s="84" t="str">
        <f t="shared" si="32"/>
        <v/>
      </c>
      <c r="J230" s="38" t="str">
        <f t="shared" si="33"/>
        <v/>
      </c>
      <c r="K230" s="39" t="str">
        <f t="array" ref="K230">IF(I230="","",IFERROR($D$3 &amp; " kosten " &amp;INDEX(Lid!$B:$B,MATCH($E230,Lid!$A:$A,0)),""))</f>
        <v/>
      </c>
      <c r="L230" s="41" t="str">
        <f t="shared" si="34"/>
        <v/>
      </c>
      <c r="M230" s="41" t="str">
        <f t="shared" si="35"/>
        <v/>
      </c>
      <c r="N230" s="41" t="str">
        <f t="shared" si="36"/>
        <v/>
      </c>
      <c r="O230" s="31"/>
      <c r="P230" s="67"/>
      <c r="Q230" s="68"/>
      <c r="R230" s="69"/>
      <c r="S230" s="41">
        <f t="shared" si="37"/>
        <v>0</v>
      </c>
      <c r="T230" s="70"/>
      <c r="U230" s="68"/>
      <c r="V230" s="71"/>
      <c r="W230" s="41">
        <f t="shared" si="38"/>
        <v>0</v>
      </c>
      <c r="X230" s="70"/>
      <c r="Y230" s="68"/>
      <c r="Z230" s="71"/>
      <c r="AA230" s="41">
        <f t="shared" si="39"/>
        <v>0</v>
      </c>
      <c r="AB230" s="70"/>
      <c r="AC230" s="68"/>
      <c r="AD230" s="71"/>
      <c r="AE230" s="41">
        <f t="shared" si="40"/>
        <v>0</v>
      </c>
      <c r="AF230" s="70"/>
      <c r="AG230" s="68"/>
      <c r="AH230" s="71"/>
      <c r="AI230" s="41">
        <f t="shared" si="41"/>
        <v>0</v>
      </c>
      <c r="AJ230" s="70"/>
      <c r="AK230" s="68"/>
      <c r="AL230" s="71"/>
      <c r="AM230" s="41">
        <f t="shared" si="42"/>
        <v>0</v>
      </c>
      <c r="AN230" s="70"/>
      <c r="AO230" s="68"/>
      <c r="AP230" s="71"/>
      <c r="AQ230" s="41">
        <f t="shared" si="43"/>
        <v>0</v>
      </c>
      <c r="AR230" s="70"/>
      <c r="AS230" s="68"/>
      <c r="AT230" s="71"/>
      <c r="AU230" s="41">
        <f t="shared" si="44"/>
        <v>0</v>
      </c>
      <c r="AV230" s="70"/>
      <c r="AW230" s="68"/>
      <c r="AX230" s="71"/>
      <c r="AY230" s="41">
        <f t="shared" si="45"/>
        <v>0</v>
      </c>
      <c r="AZ230" s="70"/>
      <c r="BA230" s="68"/>
      <c r="BB230" s="71"/>
      <c r="BC230" s="41">
        <f t="shared" si="46"/>
        <v>0</v>
      </c>
      <c r="BD230" s="70"/>
      <c r="BE230" s="68"/>
      <c r="BF230" s="71"/>
      <c r="BG230" s="41">
        <f t="shared" si="47"/>
        <v>0</v>
      </c>
      <c r="BH230" s="70"/>
      <c r="BI230" s="68"/>
      <c r="BJ230" s="71"/>
      <c r="BK230" s="41">
        <f t="shared" si="48"/>
        <v>0</v>
      </c>
      <c r="BL230" s="70"/>
      <c r="BM230" s="68"/>
      <c r="BN230" s="71"/>
      <c r="BO230" s="41">
        <f t="shared" si="49"/>
        <v>0</v>
      </c>
      <c r="BP230" s="70"/>
      <c r="BQ230" s="68"/>
      <c r="BR230" s="71"/>
      <c r="BS230" s="41">
        <f t="shared" si="50"/>
        <v>0</v>
      </c>
    </row>
    <row r="231" spans="1:71" ht="15.75" customHeight="1" x14ac:dyDescent="0.25">
      <c r="A231" s="30"/>
      <c r="B231" s="31"/>
      <c r="C231" s="31"/>
      <c r="D231" s="37">
        <v>200</v>
      </c>
      <c r="E231" s="60"/>
      <c r="F231" s="31"/>
      <c r="G231" s="38" t="str">
        <f t="shared" si="31"/>
        <v/>
      </c>
      <c r="H231" s="39" t="str">
        <f t="array" ref="H231">IF(I231="","",IFERROR(INDEX(Lid!$F:$F,MATCH($E231,Lid!$A:$A,0)),""))</f>
        <v/>
      </c>
      <c r="I231" s="84" t="str">
        <f t="shared" si="32"/>
        <v/>
      </c>
      <c r="J231" s="38" t="str">
        <f t="shared" si="33"/>
        <v/>
      </c>
      <c r="K231" s="39" t="str">
        <f t="array" ref="K231">IF(I231="","",IFERROR($D$3 &amp; " kosten " &amp;INDEX(Lid!$B:$B,MATCH($E231,Lid!$A:$A,0)),""))</f>
        <v/>
      </c>
      <c r="L231" s="41" t="str">
        <f t="shared" si="34"/>
        <v/>
      </c>
      <c r="M231" s="41" t="str">
        <f t="shared" si="35"/>
        <v/>
      </c>
      <c r="N231" s="41" t="str">
        <f t="shared" si="36"/>
        <v/>
      </c>
      <c r="O231" s="31"/>
      <c r="P231" s="67"/>
      <c r="Q231" s="68"/>
      <c r="R231" s="69"/>
      <c r="S231" s="41">
        <f t="shared" si="37"/>
        <v>0</v>
      </c>
      <c r="T231" s="70"/>
      <c r="U231" s="68"/>
      <c r="V231" s="71"/>
      <c r="W231" s="41">
        <f t="shared" si="38"/>
        <v>0</v>
      </c>
      <c r="X231" s="70"/>
      <c r="Y231" s="68"/>
      <c r="Z231" s="71"/>
      <c r="AA231" s="41">
        <f t="shared" si="39"/>
        <v>0</v>
      </c>
      <c r="AB231" s="70"/>
      <c r="AC231" s="68"/>
      <c r="AD231" s="71"/>
      <c r="AE231" s="41">
        <f t="shared" si="40"/>
        <v>0</v>
      </c>
      <c r="AF231" s="70"/>
      <c r="AG231" s="68"/>
      <c r="AH231" s="71"/>
      <c r="AI231" s="41">
        <f t="shared" si="41"/>
        <v>0</v>
      </c>
      <c r="AJ231" s="70"/>
      <c r="AK231" s="68"/>
      <c r="AL231" s="71"/>
      <c r="AM231" s="41">
        <f t="shared" si="42"/>
        <v>0</v>
      </c>
      <c r="AN231" s="70"/>
      <c r="AO231" s="68"/>
      <c r="AP231" s="71"/>
      <c r="AQ231" s="41">
        <f t="shared" si="43"/>
        <v>0</v>
      </c>
      <c r="AR231" s="70"/>
      <c r="AS231" s="68"/>
      <c r="AT231" s="71"/>
      <c r="AU231" s="41">
        <f t="shared" si="44"/>
        <v>0</v>
      </c>
      <c r="AV231" s="70"/>
      <c r="AW231" s="68"/>
      <c r="AX231" s="71"/>
      <c r="AY231" s="41">
        <f t="shared" si="45"/>
        <v>0</v>
      </c>
      <c r="AZ231" s="70"/>
      <c r="BA231" s="68"/>
      <c r="BB231" s="71"/>
      <c r="BC231" s="41">
        <f t="shared" si="46"/>
        <v>0</v>
      </c>
      <c r="BD231" s="70"/>
      <c r="BE231" s="68"/>
      <c r="BF231" s="71"/>
      <c r="BG231" s="41">
        <f t="shared" si="47"/>
        <v>0</v>
      </c>
      <c r="BH231" s="70"/>
      <c r="BI231" s="68"/>
      <c r="BJ231" s="71"/>
      <c r="BK231" s="41">
        <f t="shared" si="48"/>
        <v>0</v>
      </c>
      <c r="BL231" s="70"/>
      <c r="BM231" s="68"/>
      <c r="BN231" s="71"/>
      <c r="BO231" s="41">
        <f t="shared" si="49"/>
        <v>0</v>
      </c>
      <c r="BP231" s="70"/>
      <c r="BQ231" s="68"/>
      <c r="BR231" s="71"/>
      <c r="BS231" s="41">
        <f t="shared" si="50"/>
        <v>0</v>
      </c>
    </row>
    <row r="232" spans="1:71" ht="15.75" customHeight="1" x14ac:dyDescent="0.25">
      <c r="A232" s="30"/>
      <c r="B232" s="31"/>
      <c r="C232" s="31"/>
      <c r="D232" s="37"/>
      <c r="E232" s="39"/>
      <c r="F232" s="31"/>
      <c r="G232" s="92"/>
      <c r="H232" s="39"/>
      <c r="I232" s="93"/>
      <c r="J232" s="39"/>
      <c r="K232" s="39"/>
      <c r="L232" s="41"/>
      <c r="M232" s="41"/>
      <c r="N232" s="41"/>
      <c r="O232" s="31"/>
      <c r="P232" s="39"/>
      <c r="Q232" s="39"/>
      <c r="R232" s="39"/>
      <c r="S232" s="39"/>
      <c r="T232" s="94"/>
      <c r="U232" s="39"/>
      <c r="V232" s="95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  <c r="AY232" s="39"/>
      <c r="AZ232" s="39"/>
      <c r="BA232" s="39"/>
      <c r="BB232" s="39"/>
      <c r="BC232" s="39"/>
      <c r="BD232" s="39"/>
      <c r="BE232" s="39"/>
      <c r="BF232" s="39"/>
      <c r="BG232" s="39"/>
      <c r="BH232" s="39"/>
      <c r="BI232" s="39"/>
      <c r="BJ232" s="39"/>
      <c r="BK232" s="39"/>
      <c r="BL232" s="39"/>
      <c r="BM232" s="39"/>
      <c r="BN232" s="39"/>
      <c r="BO232" s="39"/>
      <c r="BP232" s="39"/>
      <c r="BQ232" s="39"/>
      <c r="BR232" s="39"/>
      <c r="BS232" s="39"/>
    </row>
    <row r="233" spans="1:71" ht="15.75" customHeight="1" x14ac:dyDescent="0.25">
      <c r="A233" s="30"/>
      <c r="B233" s="31"/>
      <c r="C233" s="31"/>
      <c r="D233" s="37"/>
      <c r="E233" s="39"/>
      <c r="F233" s="31"/>
      <c r="G233" s="92"/>
      <c r="H233" s="39"/>
      <c r="I233" s="93"/>
      <c r="J233" s="39"/>
      <c r="K233" s="39"/>
      <c r="L233" s="41"/>
      <c r="M233" s="41"/>
      <c r="N233" s="41"/>
      <c r="O233" s="31"/>
      <c r="P233" s="39"/>
      <c r="Q233" s="39"/>
      <c r="R233" s="39"/>
      <c r="S233" s="39"/>
      <c r="T233" s="94"/>
      <c r="U233" s="39"/>
      <c r="V233" s="95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  <c r="AY233" s="39"/>
      <c r="AZ233" s="39"/>
      <c r="BA233" s="39"/>
      <c r="BB233" s="39"/>
      <c r="BC233" s="39"/>
      <c r="BD233" s="39"/>
      <c r="BE233" s="39"/>
      <c r="BF233" s="39"/>
      <c r="BG233" s="39"/>
      <c r="BH233" s="39"/>
      <c r="BI233" s="39"/>
      <c r="BJ233" s="39"/>
      <c r="BK233" s="39"/>
      <c r="BL233" s="39"/>
      <c r="BM233" s="39"/>
      <c r="BN233" s="39"/>
      <c r="BO233" s="39"/>
      <c r="BP233" s="39"/>
      <c r="BQ233" s="39"/>
      <c r="BR233" s="39"/>
      <c r="BS233" s="39"/>
    </row>
    <row r="234" spans="1:71" ht="15.75" customHeight="1" x14ac:dyDescent="0.25">
      <c r="A234" s="30"/>
      <c r="B234" s="31"/>
      <c r="C234" s="31"/>
      <c r="D234" s="37"/>
      <c r="E234" s="39"/>
      <c r="F234" s="31"/>
      <c r="G234" s="92"/>
      <c r="H234" s="39"/>
      <c r="I234" s="93"/>
      <c r="J234" s="39"/>
      <c r="K234" s="39"/>
      <c r="L234" s="41"/>
      <c r="M234" s="41"/>
      <c r="N234" s="41"/>
      <c r="O234" s="31"/>
      <c r="P234" s="39"/>
      <c r="Q234" s="39"/>
      <c r="R234" s="39"/>
      <c r="S234" s="39"/>
      <c r="T234" s="94"/>
      <c r="U234" s="39"/>
      <c r="V234" s="95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  <c r="AY234" s="39"/>
      <c r="AZ234" s="39"/>
      <c r="BA234" s="39"/>
      <c r="BB234" s="39"/>
      <c r="BC234" s="39"/>
      <c r="BD234" s="39"/>
      <c r="BE234" s="39"/>
      <c r="BF234" s="39"/>
      <c r="BG234" s="39"/>
      <c r="BH234" s="39"/>
      <c r="BI234" s="39"/>
      <c r="BJ234" s="39"/>
      <c r="BK234" s="39"/>
      <c r="BL234" s="39"/>
      <c r="BM234" s="39"/>
      <c r="BN234" s="39"/>
      <c r="BO234" s="39"/>
      <c r="BP234" s="39"/>
      <c r="BQ234" s="39"/>
      <c r="BR234" s="39"/>
      <c r="BS234" s="39"/>
    </row>
    <row r="235" spans="1:71" ht="15.75" customHeight="1" x14ac:dyDescent="0.25">
      <c r="A235" s="30"/>
      <c r="B235" s="31"/>
      <c r="C235" s="31"/>
      <c r="D235" s="37"/>
      <c r="E235" s="39"/>
      <c r="F235" s="31"/>
      <c r="G235" s="92"/>
      <c r="H235" s="39"/>
      <c r="I235" s="93"/>
      <c r="J235" s="39"/>
      <c r="K235" s="39"/>
      <c r="L235" s="41"/>
      <c r="M235" s="41"/>
      <c r="N235" s="41"/>
      <c r="O235" s="31"/>
      <c r="P235" s="39"/>
      <c r="Q235" s="39"/>
      <c r="R235" s="39"/>
      <c r="S235" s="39"/>
      <c r="T235" s="94"/>
      <c r="U235" s="39"/>
      <c r="V235" s="95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  <c r="AY235" s="39"/>
      <c r="AZ235" s="39"/>
      <c r="BA235" s="39"/>
      <c r="BB235" s="39"/>
      <c r="BC235" s="39"/>
      <c r="BD235" s="39"/>
      <c r="BE235" s="39"/>
      <c r="BF235" s="39"/>
      <c r="BG235" s="39"/>
      <c r="BH235" s="39"/>
      <c r="BI235" s="39"/>
      <c r="BJ235" s="39"/>
      <c r="BK235" s="39"/>
      <c r="BL235" s="39"/>
      <c r="BM235" s="39"/>
      <c r="BN235" s="39"/>
      <c r="BO235" s="39"/>
      <c r="BP235" s="39"/>
      <c r="BQ235" s="39"/>
      <c r="BR235" s="39"/>
      <c r="BS235" s="39"/>
    </row>
    <row r="236" spans="1:71" ht="15.75" customHeight="1" x14ac:dyDescent="0.25">
      <c r="A236" s="30"/>
      <c r="B236" s="31"/>
      <c r="C236" s="31"/>
      <c r="D236" s="37"/>
      <c r="E236" s="39"/>
      <c r="F236" s="31"/>
      <c r="G236" s="92"/>
      <c r="H236" s="39"/>
      <c r="I236" s="93"/>
      <c r="J236" s="39"/>
      <c r="K236" s="39"/>
      <c r="L236" s="41"/>
      <c r="M236" s="41"/>
      <c r="N236" s="41"/>
      <c r="O236" s="31"/>
      <c r="P236" s="39"/>
      <c r="Q236" s="39"/>
      <c r="R236" s="39"/>
      <c r="S236" s="39"/>
      <c r="T236" s="94"/>
      <c r="U236" s="39"/>
      <c r="V236" s="95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  <c r="BG236" s="39"/>
      <c r="BH236" s="39"/>
      <c r="BI236" s="39"/>
      <c r="BJ236" s="39"/>
      <c r="BK236" s="39"/>
      <c r="BL236" s="39"/>
      <c r="BM236" s="39"/>
      <c r="BN236" s="39"/>
      <c r="BO236" s="39"/>
      <c r="BP236" s="39"/>
      <c r="BQ236" s="39"/>
      <c r="BR236" s="39"/>
      <c r="BS236" s="39"/>
    </row>
    <row r="237" spans="1:71" ht="15.75" customHeight="1" x14ac:dyDescent="0.25">
      <c r="A237" s="30"/>
      <c r="B237" s="31"/>
      <c r="C237" s="31"/>
      <c r="D237" s="37"/>
      <c r="E237" s="39"/>
      <c r="F237" s="31"/>
      <c r="G237" s="92"/>
      <c r="H237" s="39"/>
      <c r="I237" s="93"/>
      <c r="J237" s="39"/>
      <c r="K237" s="39"/>
      <c r="L237" s="41"/>
      <c r="M237" s="41"/>
      <c r="N237" s="41"/>
      <c r="O237" s="31"/>
      <c r="P237" s="39"/>
      <c r="Q237" s="39"/>
      <c r="R237" s="39"/>
      <c r="S237" s="39"/>
      <c r="T237" s="94"/>
      <c r="U237" s="39"/>
      <c r="V237" s="95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  <c r="AY237" s="39"/>
      <c r="AZ237" s="39"/>
      <c r="BA237" s="39"/>
      <c r="BB237" s="39"/>
      <c r="BC237" s="39"/>
      <c r="BD237" s="39"/>
      <c r="BE237" s="39"/>
      <c r="BF237" s="39"/>
      <c r="BG237" s="39"/>
      <c r="BH237" s="39"/>
      <c r="BI237" s="39"/>
      <c r="BJ237" s="39"/>
      <c r="BK237" s="39"/>
      <c r="BL237" s="39"/>
      <c r="BM237" s="39"/>
      <c r="BN237" s="39"/>
      <c r="BO237" s="39"/>
      <c r="BP237" s="39"/>
      <c r="BQ237" s="39"/>
      <c r="BR237" s="39"/>
      <c r="BS237" s="39"/>
    </row>
    <row r="238" spans="1:71" ht="15.75" customHeight="1" x14ac:dyDescent="0.25">
      <c r="A238" s="30"/>
      <c r="B238" s="31"/>
      <c r="C238" s="31"/>
      <c r="D238" s="37"/>
      <c r="E238" s="39"/>
      <c r="F238" s="31"/>
      <c r="G238" s="92"/>
      <c r="H238" s="39"/>
      <c r="I238" s="93"/>
      <c r="J238" s="39"/>
      <c r="K238" s="39"/>
      <c r="L238" s="41"/>
      <c r="M238" s="41"/>
      <c r="N238" s="41"/>
      <c r="O238" s="31"/>
      <c r="P238" s="39"/>
      <c r="Q238" s="39"/>
      <c r="R238" s="39"/>
      <c r="S238" s="39"/>
      <c r="T238" s="94"/>
      <c r="U238" s="39"/>
      <c r="V238" s="95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  <c r="AY238" s="39"/>
      <c r="AZ238" s="39"/>
      <c r="BA238" s="39"/>
      <c r="BB238" s="39"/>
      <c r="BC238" s="39"/>
      <c r="BD238" s="39"/>
      <c r="BE238" s="39"/>
      <c r="BF238" s="39"/>
      <c r="BG238" s="39"/>
      <c r="BH238" s="39"/>
      <c r="BI238" s="39"/>
      <c r="BJ238" s="39"/>
      <c r="BK238" s="39"/>
      <c r="BL238" s="39"/>
      <c r="BM238" s="39"/>
      <c r="BN238" s="39"/>
      <c r="BO238" s="39"/>
      <c r="BP238" s="39"/>
      <c r="BQ238" s="39"/>
      <c r="BR238" s="39"/>
      <c r="BS238" s="39"/>
    </row>
    <row r="239" spans="1:71" ht="15.75" customHeight="1" x14ac:dyDescent="0.25">
      <c r="A239" s="30"/>
      <c r="B239" s="31"/>
      <c r="C239" s="31"/>
      <c r="D239" s="37"/>
      <c r="E239" s="39"/>
      <c r="F239" s="31"/>
      <c r="G239" s="92"/>
      <c r="H239" s="39"/>
      <c r="I239" s="93"/>
      <c r="J239" s="39"/>
      <c r="K239" s="39"/>
      <c r="L239" s="41"/>
      <c r="M239" s="41"/>
      <c r="N239" s="41"/>
      <c r="O239" s="31"/>
      <c r="P239" s="39"/>
      <c r="Q239" s="39"/>
      <c r="R239" s="39"/>
      <c r="S239" s="39"/>
      <c r="T239" s="94"/>
      <c r="U239" s="39"/>
      <c r="V239" s="95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  <c r="AY239" s="39"/>
      <c r="AZ239" s="39"/>
      <c r="BA239" s="39"/>
      <c r="BB239" s="39"/>
      <c r="BC239" s="39"/>
      <c r="BD239" s="39"/>
      <c r="BE239" s="39"/>
      <c r="BF239" s="39"/>
      <c r="BG239" s="39"/>
      <c r="BH239" s="39"/>
      <c r="BI239" s="39"/>
      <c r="BJ239" s="39"/>
      <c r="BK239" s="39"/>
      <c r="BL239" s="39"/>
      <c r="BM239" s="39"/>
      <c r="BN239" s="39"/>
      <c r="BO239" s="39"/>
      <c r="BP239" s="39"/>
      <c r="BQ239" s="39"/>
      <c r="BR239" s="39"/>
      <c r="BS239" s="39"/>
    </row>
    <row r="240" spans="1:71" ht="15.75" customHeight="1" x14ac:dyDescent="0.25">
      <c r="A240" s="30"/>
      <c r="B240" s="31"/>
      <c r="C240" s="31"/>
      <c r="D240" s="37"/>
      <c r="E240" s="39"/>
      <c r="F240" s="31"/>
      <c r="G240" s="92"/>
      <c r="H240" s="39"/>
      <c r="I240" s="93"/>
      <c r="J240" s="39"/>
      <c r="K240" s="39"/>
      <c r="L240" s="41"/>
      <c r="M240" s="41"/>
      <c r="N240" s="41"/>
      <c r="O240" s="31"/>
      <c r="P240" s="39"/>
      <c r="Q240" s="39"/>
      <c r="R240" s="39"/>
      <c r="S240" s="39"/>
      <c r="T240" s="94"/>
      <c r="U240" s="39"/>
      <c r="V240" s="95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  <c r="AY240" s="39"/>
      <c r="AZ240" s="39"/>
      <c r="BA240" s="39"/>
      <c r="BB240" s="39"/>
      <c r="BC240" s="39"/>
      <c r="BD240" s="39"/>
      <c r="BE240" s="39"/>
      <c r="BF240" s="39"/>
      <c r="BG240" s="39"/>
      <c r="BH240" s="39"/>
      <c r="BI240" s="39"/>
      <c r="BJ240" s="39"/>
      <c r="BK240" s="39"/>
      <c r="BL240" s="39"/>
      <c r="BM240" s="39"/>
      <c r="BN240" s="39"/>
      <c r="BO240" s="39"/>
      <c r="BP240" s="39"/>
      <c r="BQ240" s="39"/>
      <c r="BR240" s="39"/>
      <c r="BS240" s="39"/>
    </row>
    <row r="241" spans="1:71" ht="15.75" customHeight="1" x14ac:dyDescent="0.25">
      <c r="A241" s="30"/>
      <c r="B241" s="31"/>
      <c r="C241" s="31"/>
      <c r="D241" s="37"/>
      <c r="E241" s="39"/>
      <c r="F241" s="31"/>
      <c r="G241" s="92"/>
      <c r="H241" s="39"/>
      <c r="I241" s="93"/>
      <c r="J241" s="39"/>
      <c r="K241" s="39"/>
      <c r="L241" s="41"/>
      <c r="M241" s="41"/>
      <c r="N241" s="41"/>
      <c r="O241" s="31"/>
      <c r="P241" s="39"/>
      <c r="Q241" s="39"/>
      <c r="R241" s="39"/>
      <c r="S241" s="39"/>
      <c r="T241" s="94"/>
      <c r="U241" s="39"/>
      <c r="V241" s="95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39"/>
      <c r="AZ241" s="39"/>
      <c r="BA241" s="39"/>
      <c r="BB241" s="39"/>
      <c r="BC241" s="39"/>
      <c r="BD241" s="39"/>
      <c r="BE241" s="39"/>
      <c r="BF241" s="39"/>
      <c r="BG241" s="39"/>
      <c r="BH241" s="39"/>
      <c r="BI241" s="39"/>
      <c r="BJ241" s="39"/>
      <c r="BK241" s="39"/>
      <c r="BL241" s="39"/>
      <c r="BM241" s="39"/>
      <c r="BN241" s="39"/>
      <c r="BO241" s="39"/>
      <c r="BP241" s="39"/>
      <c r="BQ241" s="39"/>
      <c r="BR241" s="39"/>
      <c r="BS241" s="39"/>
    </row>
    <row r="242" spans="1:71" ht="15.75" customHeight="1" x14ac:dyDescent="0.25">
      <c r="A242" s="30"/>
      <c r="B242" s="31"/>
      <c r="C242" s="31"/>
      <c r="D242" s="37"/>
      <c r="E242" s="39"/>
      <c r="F242" s="31"/>
      <c r="G242" s="92"/>
      <c r="H242" s="39"/>
      <c r="I242" s="93"/>
      <c r="J242" s="39"/>
      <c r="K242" s="39"/>
      <c r="L242" s="41"/>
      <c r="M242" s="41"/>
      <c r="N242" s="41"/>
      <c r="O242" s="31"/>
      <c r="P242" s="39"/>
      <c r="Q242" s="39"/>
      <c r="R242" s="39"/>
      <c r="S242" s="39"/>
      <c r="T242" s="94"/>
      <c r="U242" s="39"/>
      <c r="V242" s="95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</row>
    <row r="243" spans="1:71" ht="15.75" customHeight="1" x14ac:dyDescent="0.25">
      <c r="A243" s="30"/>
      <c r="B243" s="31"/>
      <c r="C243" s="31"/>
      <c r="D243" s="37"/>
      <c r="E243" s="39"/>
      <c r="F243" s="31"/>
      <c r="G243" s="92"/>
      <c r="H243" s="39"/>
      <c r="I243" s="93"/>
      <c r="J243" s="39"/>
      <c r="K243" s="39"/>
      <c r="L243" s="41"/>
      <c r="M243" s="41"/>
      <c r="N243" s="41"/>
      <c r="O243" s="31"/>
      <c r="P243" s="39"/>
      <c r="Q243" s="39"/>
      <c r="R243" s="39"/>
      <c r="S243" s="39"/>
      <c r="T243" s="94"/>
      <c r="U243" s="39"/>
      <c r="V243" s="95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  <c r="AY243" s="39"/>
      <c r="AZ243" s="39"/>
      <c r="BA243" s="39"/>
      <c r="BB243" s="39"/>
      <c r="BC243" s="39"/>
      <c r="BD243" s="39"/>
      <c r="BE243" s="39"/>
      <c r="BF243" s="39"/>
      <c r="BG243" s="39"/>
      <c r="BH243" s="39"/>
      <c r="BI243" s="39"/>
      <c r="BJ243" s="39"/>
      <c r="BK243" s="39"/>
      <c r="BL243" s="39"/>
      <c r="BM243" s="39"/>
      <c r="BN243" s="39"/>
      <c r="BO243" s="39"/>
      <c r="BP243" s="39"/>
      <c r="BQ243" s="39"/>
      <c r="BR243" s="39"/>
      <c r="BS243" s="39"/>
    </row>
    <row r="244" spans="1:71" ht="15.75" customHeight="1" x14ac:dyDescent="0.25">
      <c r="A244" s="30"/>
      <c r="B244" s="31"/>
      <c r="C244" s="31"/>
      <c r="D244" s="37"/>
      <c r="E244" s="39"/>
      <c r="F244" s="31"/>
      <c r="G244" s="92"/>
      <c r="H244" s="39"/>
      <c r="I244" s="93"/>
      <c r="J244" s="39"/>
      <c r="K244" s="39"/>
      <c r="L244" s="41"/>
      <c r="M244" s="41"/>
      <c r="N244" s="41"/>
      <c r="O244" s="31"/>
      <c r="P244" s="39"/>
      <c r="Q244" s="39"/>
      <c r="R244" s="39"/>
      <c r="S244" s="39"/>
      <c r="T244" s="94"/>
      <c r="U244" s="39"/>
      <c r="V244" s="95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39"/>
      <c r="AZ244" s="39"/>
      <c r="BA244" s="39"/>
      <c r="BB244" s="39"/>
      <c r="BC244" s="39"/>
      <c r="BD244" s="39"/>
      <c r="BE244" s="39"/>
      <c r="BF244" s="39"/>
      <c r="BG244" s="39"/>
      <c r="BH244" s="39"/>
      <c r="BI244" s="39"/>
      <c r="BJ244" s="39"/>
      <c r="BK244" s="39"/>
      <c r="BL244" s="39"/>
      <c r="BM244" s="39"/>
      <c r="BN244" s="39"/>
      <c r="BO244" s="39"/>
      <c r="BP244" s="39"/>
      <c r="BQ244" s="39"/>
      <c r="BR244" s="39"/>
      <c r="BS244" s="39"/>
    </row>
    <row r="245" spans="1:71" ht="15.75" customHeight="1" x14ac:dyDescent="0.25">
      <c r="A245" s="30"/>
      <c r="B245" s="31"/>
      <c r="C245" s="31"/>
      <c r="D245" s="37"/>
      <c r="E245" s="39"/>
      <c r="F245" s="31"/>
      <c r="G245" s="92"/>
      <c r="H245" s="39"/>
      <c r="I245" s="93"/>
      <c r="J245" s="39"/>
      <c r="K245" s="39"/>
      <c r="L245" s="41"/>
      <c r="M245" s="41"/>
      <c r="N245" s="41"/>
      <c r="O245" s="31"/>
      <c r="P245" s="39"/>
      <c r="Q245" s="39"/>
      <c r="R245" s="39"/>
      <c r="S245" s="39"/>
      <c r="T245" s="94"/>
      <c r="U245" s="39"/>
      <c r="V245" s="95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  <c r="AY245" s="39"/>
      <c r="AZ245" s="39"/>
      <c r="BA245" s="39"/>
      <c r="BB245" s="39"/>
      <c r="BC245" s="39"/>
      <c r="BD245" s="39"/>
      <c r="BE245" s="39"/>
      <c r="BF245" s="39"/>
      <c r="BG245" s="39"/>
      <c r="BH245" s="39"/>
      <c r="BI245" s="39"/>
      <c r="BJ245" s="39"/>
      <c r="BK245" s="39"/>
      <c r="BL245" s="39"/>
      <c r="BM245" s="39"/>
      <c r="BN245" s="39"/>
      <c r="BO245" s="39"/>
      <c r="BP245" s="39"/>
      <c r="BQ245" s="39"/>
      <c r="BR245" s="39"/>
      <c r="BS245" s="39"/>
    </row>
    <row r="246" spans="1:71" ht="15.75" customHeight="1" x14ac:dyDescent="0.25">
      <c r="A246" s="30"/>
      <c r="B246" s="31"/>
      <c r="C246" s="31"/>
      <c r="D246" s="37"/>
      <c r="E246" s="39"/>
      <c r="F246" s="31"/>
      <c r="G246" s="92"/>
      <c r="H246" s="39"/>
      <c r="I246" s="93"/>
      <c r="J246" s="39"/>
      <c r="K246" s="39"/>
      <c r="L246" s="41"/>
      <c r="M246" s="41"/>
      <c r="N246" s="41"/>
      <c r="O246" s="31"/>
      <c r="P246" s="39"/>
      <c r="Q246" s="39"/>
      <c r="R246" s="39"/>
      <c r="S246" s="39"/>
      <c r="T246" s="94"/>
      <c r="U246" s="39"/>
      <c r="V246" s="95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  <c r="AY246" s="39"/>
      <c r="AZ246" s="39"/>
      <c r="BA246" s="39"/>
      <c r="BB246" s="39"/>
      <c r="BC246" s="39"/>
      <c r="BD246" s="39"/>
      <c r="BE246" s="39"/>
      <c r="BF246" s="39"/>
      <c r="BG246" s="39"/>
      <c r="BH246" s="39"/>
      <c r="BI246" s="39"/>
      <c r="BJ246" s="39"/>
      <c r="BK246" s="39"/>
      <c r="BL246" s="39"/>
      <c r="BM246" s="39"/>
      <c r="BN246" s="39"/>
      <c r="BO246" s="39"/>
      <c r="BP246" s="39"/>
      <c r="BQ246" s="39"/>
      <c r="BR246" s="39"/>
      <c r="BS246" s="39"/>
    </row>
    <row r="247" spans="1:71" ht="15.75" customHeight="1" x14ac:dyDescent="0.25">
      <c r="A247" s="30"/>
      <c r="B247" s="31"/>
      <c r="C247" s="31"/>
      <c r="D247" s="37"/>
      <c r="E247" s="39"/>
      <c r="F247" s="31"/>
      <c r="G247" s="92"/>
      <c r="H247" s="39"/>
      <c r="I247" s="93"/>
      <c r="J247" s="39"/>
      <c r="K247" s="39"/>
      <c r="L247" s="41"/>
      <c r="M247" s="41"/>
      <c r="N247" s="41"/>
      <c r="O247" s="31"/>
      <c r="P247" s="39"/>
      <c r="Q247" s="39"/>
      <c r="R247" s="39"/>
      <c r="S247" s="39"/>
      <c r="T247" s="94"/>
      <c r="U247" s="39"/>
      <c r="V247" s="95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  <c r="AY247" s="39"/>
      <c r="AZ247" s="39"/>
      <c r="BA247" s="39"/>
      <c r="BB247" s="39"/>
      <c r="BC247" s="39"/>
      <c r="BD247" s="39"/>
      <c r="BE247" s="39"/>
      <c r="BF247" s="39"/>
      <c r="BG247" s="39"/>
      <c r="BH247" s="39"/>
      <c r="BI247" s="39"/>
      <c r="BJ247" s="39"/>
      <c r="BK247" s="39"/>
      <c r="BL247" s="39"/>
      <c r="BM247" s="39"/>
      <c r="BN247" s="39"/>
      <c r="BO247" s="39"/>
      <c r="BP247" s="39"/>
      <c r="BQ247" s="39"/>
      <c r="BR247" s="39"/>
      <c r="BS247" s="39"/>
    </row>
    <row r="248" spans="1:71" ht="15.75" customHeight="1" x14ac:dyDescent="0.25">
      <c r="A248" s="30"/>
      <c r="B248" s="31"/>
      <c r="C248" s="31"/>
      <c r="D248" s="37"/>
      <c r="E248" s="39"/>
      <c r="F248" s="31"/>
      <c r="G248" s="92"/>
      <c r="H248" s="39"/>
      <c r="I248" s="93"/>
      <c r="J248" s="39"/>
      <c r="K248" s="39"/>
      <c r="L248" s="41"/>
      <c r="M248" s="41"/>
      <c r="N248" s="41"/>
      <c r="O248" s="31"/>
      <c r="P248" s="39"/>
      <c r="Q248" s="39"/>
      <c r="R248" s="39"/>
      <c r="S248" s="39"/>
      <c r="T248" s="94"/>
      <c r="U248" s="39"/>
      <c r="V248" s="95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  <c r="AY248" s="39"/>
      <c r="AZ248" s="39"/>
      <c r="BA248" s="39"/>
      <c r="BB248" s="39"/>
      <c r="BC248" s="39"/>
      <c r="BD248" s="39"/>
      <c r="BE248" s="39"/>
      <c r="BF248" s="39"/>
      <c r="BG248" s="39"/>
      <c r="BH248" s="39"/>
      <c r="BI248" s="39"/>
      <c r="BJ248" s="39"/>
      <c r="BK248" s="39"/>
      <c r="BL248" s="39"/>
      <c r="BM248" s="39"/>
      <c r="BN248" s="39"/>
      <c r="BO248" s="39"/>
      <c r="BP248" s="39"/>
      <c r="BQ248" s="39"/>
      <c r="BR248" s="39"/>
      <c r="BS248" s="39"/>
    </row>
    <row r="249" spans="1:71" ht="15.75" customHeight="1" x14ac:dyDescent="0.25">
      <c r="A249" s="30"/>
      <c r="B249" s="31"/>
      <c r="C249" s="31"/>
      <c r="D249" s="37"/>
      <c r="E249" s="39"/>
      <c r="F249" s="31"/>
      <c r="G249" s="92"/>
      <c r="H249" s="39"/>
      <c r="I249" s="93"/>
      <c r="J249" s="39"/>
      <c r="K249" s="39"/>
      <c r="L249" s="41"/>
      <c r="M249" s="41"/>
      <c r="N249" s="41"/>
      <c r="O249" s="31"/>
      <c r="P249" s="39"/>
      <c r="Q249" s="39"/>
      <c r="R249" s="39"/>
      <c r="S249" s="39"/>
      <c r="T249" s="94"/>
      <c r="U249" s="39"/>
      <c r="V249" s="95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  <c r="AY249" s="39"/>
      <c r="AZ249" s="39"/>
      <c r="BA249" s="39"/>
      <c r="BB249" s="39"/>
      <c r="BC249" s="39"/>
      <c r="BD249" s="39"/>
      <c r="BE249" s="39"/>
      <c r="BF249" s="39"/>
      <c r="BG249" s="39"/>
      <c r="BH249" s="39"/>
      <c r="BI249" s="39"/>
      <c r="BJ249" s="39"/>
      <c r="BK249" s="39"/>
      <c r="BL249" s="39"/>
      <c r="BM249" s="39"/>
      <c r="BN249" s="39"/>
      <c r="BO249" s="39"/>
      <c r="BP249" s="39"/>
      <c r="BQ249" s="39"/>
      <c r="BR249" s="39"/>
      <c r="BS249" s="39"/>
    </row>
    <row r="250" spans="1:71" ht="15.75" customHeight="1" x14ac:dyDescent="0.25">
      <c r="A250" s="30"/>
      <c r="B250" s="31"/>
      <c r="C250" s="31"/>
      <c r="D250" s="37"/>
      <c r="E250" s="39"/>
      <c r="F250" s="31"/>
      <c r="G250" s="92"/>
      <c r="H250" s="39"/>
      <c r="I250" s="93"/>
      <c r="J250" s="39"/>
      <c r="K250" s="39"/>
      <c r="L250" s="41"/>
      <c r="M250" s="41"/>
      <c r="N250" s="41"/>
      <c r="O250" s="31"/>
      <c r="P250" s="39"/>
      <c r="Q250" s="39"/>
      <c r="R250" s="39"/>
      <c r="S250" s="39"/>
      <c r="T250" s="94"/>
      <c r="U250" s="39"/>
      <c r="V250" s="95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  <c r="AY250" s="39"/>
      <c r="AZ250" s="39"/>
      <c r="BA250" s="39"/>
      <c r="BB250" s="39"/>
      <c r="BC250" s="39"/>
      <c r="BD250" s="39"/>
      <c r="BE250" s="39"/>
      <c r="BF250" s="39"/>
      <c r="BG250" s="39"/>
      <c r="BH250" s="39"/>
      <c r="BI250" s="39"/>
      <c r="BJ250" s="39"/>
      <c r="BK250" s="39"/>
      <c r="BL250" s="39"/>
      <c r="BM250" s="39"/>
      <c r="BN250" s="39"/>
      <c r="BO250" s="39"/>
      <c r="BP250" s="39"/>
      <c r="BQ250" s="39"/>
      <c r="BR250" s="39"/>
      <c r="BS250" s="39"/>
    </row>
    <row r="251" spans="1:71" ht="15.75" customHeight="1" x14ac:dyDescent="0.25">
      <c r="A251" s="30"/>
      <c r="B251" s="31"/>
      <c r="C251" s="31"/>
      <c r="D251" s="37"/>
      <c r="E251" s="39"/>
      <c r="F251" s="31"/>
      <c r="G251" s="92"/>
      <c r="H251" s="39"/>
      <c r="I251" s="93"/>
      <c r="J251" s="39"/>
      <c r="K251" s="39"/>
      <c r="L251" s="41"/>
      <c r="M251" s="41"/>
      <c r="N251" s="41"/>
      <c r="O251" s="31"/>
      <c r="P251" s="39"/>
      <c r="Q251" s="39"/>
      <c r="R251" s="39"/>
      <c r="S251" s="39"/>
      <c r="T251" s="94"/>
      <c r="U251" s="39"/>
      <c r="V251" s="95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  <c r="AY251" s="39"/>
      <c r="AZ251" s="39"/>
      <c r="BA251" s="39"/>
      <c r="BB251" s="39"/>
      <c r="BC251" s="39"/>
      <c r="BD251" s="39"/>
      <c r="BE251" s="39"/>
      <c r="BF251" s="39"/>
      <c r="BG251" s="39"/>
      <c r="BH251" s="39"/>
      <c r="BI251" s="39"/>
      <c r="BJ251" s="39"/>
      <c r="BK251" s="39"/>
      <c r="BL251" s="39"/>
      <c r="BM251" s="39"/>
      <c r="BN251" s="39"/>
      <c r="BO251" s="39"/>
      <c r="BP251" s="39"/>
      <c r="BQ251" s="39"/>
      <c r="BR251" s="39"/>
      <c r="BS251" s="39"/>
    </row>
    <row r="252" spans="1:71" ht="15.75" customHeight="1" x14ac:dyDescent="0.25">
      <c r="A252" s="30"/>
      <c r="B252" s="31"/>
      <c r="C252" s="31"/>
      <c r="D252" s="37"/>
      <c r="E252" s="39"/>
      <c r="F252" s="31"/>
      <c r="G252" s="92"/>
      <c r="H252" s="39"/>
      <c r="I252" s="93"/>
      <c r="J252" s="39"/>
      <c r="K252" s="39"/>
      <c r="L252" s="41"/>
      <c r="M252" s="41"/>
      <c r="N252" s="41"/>
      <c r="O252" s="31"/>
      <c r="P252" s="39"/>
      <c r="Q252" s="39"/>
      <c r="R252" s="39"/>
      <c r="S252" s="39"/>
      <c r="T252" s="94"/>
      <c r="U252" s="39"/>
      <c r="V252" s="95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  <c r="AY252" s="39"/>
      <c r="AZ252" s="39"/>
      <c r="BA252" s="39"/>
      <c r="BB252" s="39"/>
      <c r="BC252" s="39"/>
      <c r="BD252" s="39"/>
      <c r="BE252" s="39"/>
      <c r="BF252" s="39"/>
      <c r="BG252" s="39"/>
      <c r="BH252" s="39"/>
      <c r="BI252" s="39"/>
      <c r="BJ252" s="39"/>
      <c r="BK252" s="39"/>
      <c r="BL252" s="39"/>
      <c r="BM252" s="39"/>
      <c r="BN252" s="39"/>
      <c r="BO252" s="39"/>
      <c r="BP252" s="39"/>
      <c r="BQ252" s="39"/>
      <c r="BR252" s="39"/>
      <c r="BS252" s="39"/>
    </row>
    <row r="253" spans="1:71" ht="15.75" customHeight="1" x14ac:dyDescent="0.25">
      <c r="A253" s="30"/>
      <c r="B253" s="31"/>
      <c r="C253" s="31"/>
      <c r="D253" s="37"/>
      <c r="E253" s="39"/>
      <c r="F253" s="31"/>
      <c r="G253" s="92"/>
      <c r="H253" s="39"/>
      <c r="I253" s="93"/>
      <c r="J253" s="39"/>
      <c r="K253" s="39"/>
      <c r="L253" s="41"/>
      <c r="M253" s="41"/>
      <c r="N253" s="41"/>
      <c r="O253" s="31"/>
      <c r="P253" s="39"/>
      <c r="Q253" s="39"/>
      <c r="R253" s="39"/>
      <c r="S253" s="39"/>
      <c r="T253" s="94"/>
      <c r="U253" s="39"/>
      <c r="V253" s="95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  <c r="AY253" s="39"/>
      <c r="AZ253" s="39"/>
      <c r="BA253" s="39"/>
      <c r="BB253" s="39"/>
      <c r="BC253" s="39"/>
      <c r="BD253" s="39"/>
      <c r="BE253" s="39"/>
      <c r="BF253" s="39"/>
      <c r="BG253" s="39"/>
      <c r="BH253" s="39"/>
      <c r="BI253" s="39"/>
      <c r="BJ253" s="39"/>
      <c r="BK253" s="39"/>
      <c r="BL253" s="39"/>
      <c r="BM253" s="39"/>
      <c r="BN253" s="39"/>
      <c r="BO253" s="39"/>
      <c r="BP253" s="39"/>
      <c r="BQ253" s="39"/>
      <c r="BR253" s="39"/>
      <c r="BS253" s="39"/>
    </row>
    <row r="254" spans="1:71" ht="15.75" customHeight="1" x14ac:dyDescent="0.25">
      <c r="A254" s="30"/>
      <c r="B254" s="31"/>
      <c r="C254" s="31"/>
      <c r="D254" s="37"/>
      <c r="E254" s="39"/>
      <c r="F254" s="31"/>
      <c r="G254" s="92"/>
      <c r="H254" s="39"/>
      <c r="I254" s="93"/>
      <c r="J254" s="39"/>
      <c r="K254" s="39"/>
      <c r="L254" s="41"/>
      <c r="M254" s="41"/>
      <c r="N254" s="41"/>
      <c r="O254" s="31"/>
      <c r="P254" s="39"/>
      <c r="Q254" s="39"/>
      <c r="R254" s="39"/>
      <c r="S254" s="39"/>
      <c r="T254" s="94"/>
      <c r="U254" s="39"/>
      <c r="V254" s="95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  <c r="AY254" s="39"/>
      <c r="AZ254" s="39"/>
      <c r="BA254" s="39"/>
      <c r="BB254" s="39"/>
      <c r="BC254" s="39"/>
      <c r="BD254" s="39"/>
      <c r="BE254" s="39"/>
      <c r="BF254" s="39"/>
      <c r="BG254" s="39"/>
      <c r="BH254" s="39"/>
      <c r="BI254" s="39"/>
      <c r="BJ254" s="39"/>
      <c r="BK254" s="39"/>
      <c r="BL254" s="39"/>
      <c r="BM254" s="39"/>
      <c r="BN254" s="39"/>
      <c r="BO254" s="39"/>
      <c r="BP254" s="39"/>
      <c r="BQ254" s="39"/>
      <c r="BR254" s="39"/>
      <c r="BS254" s="39"/>
    </row>
    <row r="255" spans="1:71" ht="15.75" customHeight="1" x14ac:dyDescent="0.25">
      <c r="A255" s="30"/>
      <c r="B255" s="31"/>
      <c r="C255" s="31"/>
      <c r="D255" s="37"/>
      <c r="E255" s="39"/>
      <c r="F255" s="31"/>
      <c r="G255" s="92"/>
      <c r="H255" s="39"/>
      <c r="I255" s="93"/>
      <c r="J255" s="39"/>
      <c r="K255" s="39"/>
      <c r="L255" s="41"/>
      <c r="M255" s="41"/>
      <c r="N255" s="41"/>
      <c r="O255" s="31"/>
      <c r="P255" s="39"/>
      <c r="Q255" s="39"/>
      <c r="R255" s="39"/>
      <c r="S255" s="39"/>
      <c r="T255" s="94"/>
      <c r="U255" s="39"/>
      <c r="V255" s="95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  <c r="AY255" s="39"/>
      <c r="AZ255" s="39"/>
      <c r="BA255" s="39"/>
      <c r="BB255" s="39"/>
      <c r="BC255" s="39"/>
      <c r="BD255" s="39"/>
      <c r="BE255" s="39"/>
      <c r="BF255" s="39"/>
      <c r="BG255" s="39"/>
      <c r="BH255" s="39"/>
      <c r="BI255" s="39"/>
      <c r="BJ255" s="39"/>
      <c r="BK255" s="39"/>
      <c r="BL255" s="39"/>
      <c r="BM255" s="39"/>
      <c r="BN255" s="39"/>
      <c r="BO255" s="39"/>
      <c r="BP255" s="39"/>
      <c r="BQ255" s="39"/>
      <c r="BR255" s="39"/>
      <c r="BS255" s="39"/>
    </row>
    <row r="256" spans="1:71" ht="15.75" customHeight="1" x14ac:dyDescent="0.25">
      <c r="A256" s="30"/>
      <c r="B256" s="31"/>
      <c r="C256" s="31"/>
      <c r="D256" s="37"/>
      <c r="E256" s="39"/>
      <c r="F256" s="31"/>
      <c r="G256" s="92"/>
      <c r="H256" s="39"/>
      <c r="I256" s="93"/>
      <c r="J256" s="39"/>
      <c r="K256" s="39"/>
      <c r="L256" s="41"/>
      <c r="M256" s="41"/>
      <c r="N256" s="41"/>
      <c r="O256" s="31"/>
      <c r="P256" s="39"/>
      <c r="Q256" s="39"/>
      <c r="R256" s="39"/>
      <c r="S256" s="39"/>
      <c r="T256" s="94"/>
      <c r="U256" s="39"/>
      <c r="V256" s="95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  <c r="AY256" s="39"/>
      <c r="AZ256" s="39"/>
      <c r="BA256" s="39"/>
      <c r="BB256" s="39"/>
      <c r="BC256" s="39"/>
      <c r="BD256" s="39"/>
      <c r="BE256" s="39"/>
      <c r="BF256" s="39"/>
      <c r="BG256" s="39"/>
      <c r="BH256" s="39"/>
      <c r="BI256" s="39"/>
      <c r="BJ256" s="39"/>
      <c r="BK256" s="39"/>
      <c r="BL256" s="39"/>
      <c r="BM256" s="39"/>
      <c r="BN256" s="39"/>
      <c r="BO256" s="39"/>
      <c r="BP256" s="39"/>
      <c r="BQ256" s="39"/>
      <c r="BR256" s="39"/>
      <c r="BS256" s="39"/>
    </row>
    <row r="257" spans="1:71" ht="15.75" customHeight="1" x14ac:dyDescent="0.25">
      <c r="A257" s="30"/>
      <c r="B257" s="31"/>
      <c r="C257" s="31"/>
      <c r="D257" s="37"/>
      <c r="E257" s="39"/>
      <c r="F257" s="31"/>
      <c r="G257" s="92"/>
      <c r="H257" s="39"/>
      <c r="I257" s="93"/>
      <c r="J257" s="39"/>
      <c r="K257" s="39"/>
      <c r="L257" s="41"/>
      <c r="M257" s="41"/>
      <c r="N257" s="41"/>
      <c r="O257" s="31"/>
      <c r="P257" s="39"/>
      <c r="Q257" s="39"/>
      <c r="R257" s="39"/>
      <c r="S257" s="39"/>
      <c r="T257" s="94"/>
      <c r="U257" s="39"/>
      <c r="V257" s="95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  <c r="AY257" s="39"/>
      <c r="AZ257" s="39"/>
      <c r="BA257" s="39"/>
      <c r="BB257" s="39"/>
      <c r="BC257" s="39"/>
      <c r="BD257" s="39"/>
      <c r="BE257" s="39"/>
      <c r="BF257" s="39"/>
      <c r="BG257" s="39"/>
      <c r="BH257" s="39"/>
      <c r="BI257" s="39"/>
      <c r="BJ257" s="39"/>
      <c r="BK257" s="39"/>
      <c r="BL257" s="39"/>
      <c r="BM257" s="39"/>
      <c r="BN257" s="39"/>
      <c r="BO257" s="39"/>
      <c r="BP257" s="39"/>
      <c r="BQ257" s="39"/>
      <c r="BR257" s="39"/>
      <c r="BS257" s="39"/>
    </row>
    <row r="258" spans="1:71" ht="15.75" customHeight="1" x14ac:dyDescent="0.25">
      <c r="A258" s="30"/>
      <c r="B258" s="31"/>
      <c r="C258" s="31"/>
      <c r="D258" s="37"/>
      <c r="E258" s="39"/>
      <c r="F258" s="31"/>
      <c r="G258" s="92"/>
      <c r="H258" s="39"/>
      <c r="I258" s="93"/>
      <c r="J258" s="39"/>
      <c r="K258" s="39"/>
      <c r="L258" s="41"/>
      <c r="M258" s="41"/>
      <c r="N258" s="41"/>
      <c r="O258" s="31"/>
      <c r="P258" s="39"/>
      <c r="Q258" s="39"/>
      <c r="R258" s="39"/>
      <c r="S258" s="39"/>
      <c r="T258" s="94"/>
      <c r="U258" s="39"/>
      <c r="V258" s="95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39"/>
      <c r="AZ258" s="39"/>
      <c r="BA258" s="39"/>
      <c r="BB258" s="39"/>
      <c r="BC258" s="39"/>
      <c r="BD258" s="39"/>
      <c r="BE258" s="39"/>
      <c r="BF258" s="39"/>
      <c r="BG258" s="39"/>
      <c r="BH258" s="39"/>
      <c r="BI258" s="39"/>
      <c r="BJ258" s="39"/>
      <c r="BK258" s="39"/>
      <c r="BL258" s="39"/>
      <c r="BM258" s="39"/>
      <c r="BN258" s="39"/>
      <c r="BO258" s="39"/>
      <c r="BP258" s="39"/>
      <c r="BQ258" s="39"/>
      <c r="BR258" s="39"/>
      <c r="BS258" s="39"/>
    </row>
    <row r="259" spans="1:71" ht="15.75" customHeight="1" x14ac:dyDescent="0.25">
      <c r="A259" s="30"/>
      <c r="B259" s="31"/>
      <c r="C259" s="31"/>
      <c r="D259" s="37"/>
      <c r="E259" s="39"/>
      <c r="F259" s="31"/>
      <c r="G259" s="92"/>
      <c r="H259" s="39"/>
      <c r="I259" s="93"/>
      <c r="J259" s="39"/>
      <c r="K259" s="39"/>
      <c r="L259" s="41"/>
      <c r="M259" s="41"/>
      <c r="N259" s="41"/>
      <c r="O259" s="31"/>
      <c r="P259" s="39"/>
      <c r="Q259" s="39"/>
      <c r="R259" s="39"/>
      <c r="S259" s="39"/>
      <c r="T259" s="94"/>
      <c r="U259" s="39"/>
      <c r="V259" s="95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39"/>
      <c r="BC259" s="39"/>
      <c r="BD259" s="39"/>
      <c r="BE259" s="39"/>
      <c r="BF259" s="39"/>
      <c r="BG259" s="39"/>
      <c r="BH259" s="39"/>
      <c r="BI259" s="39"/>
      <c r="BJ259" s="39"/>
      <c r="BK259" s="39"/>
      <c r="BL259" s="39"/>
      <c r="BM259" s="39"/>
      <c r="BN259" s="39"/>
      <c r="BO259" s="39"/>
      <c r="BP259" s="39"/>
      <c r="BQ259" s="39"/>
      <c r="BR259" s="39"/>
      <c r="BS259" s="39"/>
    </row>
    <row r="260" spans="1:71" ht="15.75" customHeight="1" x14ac:dyDescent="0.25">
      <c r="A260" s="30"/>
      <c r="B260" s="31"/>
      <c r="C260" s="31"/>
      <c r="D260" s="37"/>
      <c r="E260" s="39"/>
      <c r="F260" s="31"/>
      <c r="G260" s="92"/>
      <c r="H260" s="39"/>
      <c r="I260" s="93"/>
      <c r="J260" s="39"/>
      <c r="K260" s="39"/>
      <c r="L260" s="41"/>
      <c r="M260" s="41"/>
      <c r="N260" s="41"/>
      <c r="O260" s="31"/>
      <c r="P260" s="39"/>
      <c r="Q260" s="39"/>
      <c r="R260" s="39"/>
      <c r="S260" s="39"/>
      <c r="T260" s="94"/>
      <c r="U260" s="39"/>
      <c r="V260" s="95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  <c r="AY260" s="39"/>
      <c r="AZ260" s="39"/>
      <c r="BA260" s="39"/>
      <c r="BB260" s="39"/>
      <c r="BC260" s="39"/>
      <c r="BD260" s="39"/>
      <c r="BE260" s="39"/>
      <c r="BF260" s="39"/>
      <c r="BG260" s="39"/>
      <c r="BH260" s="39"/>
      <c r="BI260" s="39"/>
      <c r="BJ260" s="39"/>
      <c r="BK260" s="39"/>
      <c r="BL260" s="39"/>
      <c r="BM260" s="39"/>
      <c r="BN260" s="39"/>
      <c r="BO260" s="39"/>
      <c r="BP260" s="39"/>
      <c r="BQ260" s="39"/>
      <c r="BR260" s="39"/>
      <c r="BS260" s="39"/>
    </row>
    <row r="261" spans="1:71" ht="15.75" customHeight="1" x14ac:dyDescent="0.25">
      <c r="A261" s="30"/>
      <c r="B261" s="31"/>
      <c r="C261" s="31"/>
      <c r="D261" s="37"/>
      <c r="E261" s="39"/>
      <c r="F261" s="31"/>
      <c r="G261" s="92"/>
      <c r="H261" s="39"/>
      <c r="I261" s="93"/>
      <c r="J261" s="39"/>
      <c r="K261" s="39"/>
      <c r="L261" s="41"/>
      <c r="M261" s="41"/>
      <c r="N261" s="41"/>
      <c r="O261" s="31"/>
      <c r="P261" s="39"/>
      <c r="Q261" s="39"/>
      <c r="R261" s="39"/>
      <c r="S261" s="39"/>
      <c r="T261" s="94"/>
      <c r="U261" s="39"/>
      <c r="V261" s="95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39"/>
      <c r="AZ261" s="39"/>
      <c r="BA261" s="39"/>
      <c r="BB261" s="39"/>
      <c r="BC261" s="39"/>
      <c r="BD261" s="39"/>
      <c r="BE261" s="39"/>
      <c r="BF261" s="39"/>
      <c r="BG261" s="39"/>
      <c r="BH261" s="39"/>
      <c r="BI261" s="39"/>
      <c r="BJ261" s="39"/>
      <c r="BK261" s="39"/>
      <c r="BL261" s="39"/>
      <c r="BM261" s="39"/>
      <c r="BN261" s="39"/>
      <c r="BO261" s="39"/>
      <c r="BP261" s="39"/>
      <c r="BQ261" s="39"/>
      <c r="BR261" s="39"/>
      <c r="BS261" s="39"/>
    </row>
    <row r="262" spans="1:71" ht="15.75" customHeight="1" x14ac:dyDescent="0.25">
      <c r="A262" s="30"/>
      <c r="B262" s="31"/>
      <c r="C262" s="31"/>
      <c r="D262" s="37"/>
      <c r="E262" s="39"/>
      <c r="F262" s="31"/>
      <c r="G262" s="92"/>
      <c r="H262" s="39"/>
      <c r="I262" s="93"/>
      <c r="J262" s="39"/>
      <c r="K262" s="39"/>
      <c r="L262" s="41"/>
      <c r="M262" s="41"/>
      <c r="N262" s="41"/>
      <c r="O262" s="31"/>
      <c r="P262" s="39"/>
      <c r="Q262" s="39"/>
      <c r="R262" s="39"/>
      <c r="S262" s="39"/>
      <c r="T262" s="94"/>
      <c r="U262" s="39"/>
      <c r="V262" s="95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39"/>
      <c r="AZ262" s="39"/>
      <c r="BA262" s="39"/>
      <c r="BB262" s="39"/>
      <c r="BC262" s="39"/>
      <c r="BD262" s="39"/>
      <c r="BE262" s="39"/>
      <c r="BF262" s="39"/>
      <c r="BG262" s="39"/>
      <c r="BH262" s="39"/>
      <c r="BI262" s="39"/>
      <c r="BJ262" s="39"/>
      <c r="BK262" s="39"/>
      <c r="BL262" s="39"/>
      <c r="BM262" s="39"/>
      <c r="BN262" s="39"/>
      <c r="BO262" s="39"/>
      <c r="BP262" s="39"/>
      <c r="BQ262" s="39"/>
      <c r="BR262" s="39"/>
      <c r="BS262" s="39"/>
    </row>
    <row r="263" spans="1:71" ht="15.75" customHeight="1" x14ac:dyDescent="0.25">
      <c r="A263" s="30"/>
      <c r="B263" s="31"/>
      <c r="C263" s="31"/>
      <c r="D263" s="37"/>
      <c r="E263" s="39"/>
      <c r="F263" s="31"/>
      <c r="G263" s="92"/>
      <c r="H263" s="39"/>
      <c r="I263" s="93"/>
      <c r="J263" s="39"/>
      <c r="K263" s="39"/>
      <c r="L263" s="41"/>
      <c r="M263" s="41"/>
      <c r="N263" s="41"/>
      <c r="O263" s="31"/>
      <c r="P263" s="39"/>
      <c r="Q263" s="39"/>
      <c r="R263" s="39"/>
      <c r="S263" s="39"/>
      <c r="T263" s="94"/>
      <c r="U263" s="39"/>
      <c r="V263" s="95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</row>
    <row r="264" spans="1:71" ht="15.75" customHeight="1" x14ac:dyDescent="0.25">
      <c r="A264" s="30"/>
      <c r="B264" s="31"/>
      <c r="C264" s="31"/>
      <c r="D264" s="37"/>
      <c r="E264" s="39"/>
      <c r="F264" s="31"/>
      <c r="G264" s="92"/>
      <c r="H264" s="39"/>
      <c r="I264" s="93"/>
      <c r="J264" s="39"/>
      <c r="K264" s="39"/>
      <c r="L264" s="41"/>
      <c r="M264" s="41"/>
      <c r="N264" s="41"/>
      <c r="O264" s="31"/>
      <c r="P264" s="39"/>
      <c r="Q264" s="39"/>
      <c r="R264" s="39"/>
      <c r="S264" s="39"/>
      <c r="T264" s="94"/>
      <c r="U264" s="39"/>
      <c r="V264" s="95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</row>
    <row r="265" spans="1:71" ht="15.75" customHeight="1" x14ac:dyDescent="0.25">
      <c r="A265" s="30"/>
      <c r="B265" s="31"/>
      <c r="C265" s="31"/>
      <c r="D265" s="37"/>
      <c r="E265" s="39"/>
      <c r="F265" s="31"/>
      <c r="G265" s="92"/>
      <c r="H265" s="39"/>
      <c r="I265" s="93"/>
      <c r="J265" s="39"/>
      <c r="K265" s="39"/>
      <c r="L265" s="41"/>
      <c r="M265" s="41"/>
      <c r="N265" s="41"/>
      <c r="O265" s="31"/>
      <c r="P265" s="39"/>
      <c r="Q265" s="39"/>
      <c r="R265" s="39"/>
      <c r="S265" s="39"/>
      <c r="T265" s="94"/>
      <c r="U265" s="39"/>
      <c r="V265" s="95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/>
      <c r="BK265" s="39"/>
      <c r="BL265" s="39"/>
      <c r="BM265" s="39"/>
      <c r="BN265" s="39"/>
      <c r="BO265" s="39"/>
      <c r="BP265" s="39"/>
      <c r="BQ265" s="39"/>
      <c r="BR265" s="39"/>
      <c r="BS265" s="39"/>
    </row>
    <row r="266" spans="1:71" ht="15.75" customHeight="1" x14ac:dyDescent="0.25">
      <c r="A266" s="30"/>
      <c r="B266" s="31"/>
      <c r="C266" s="31"/>
      <c r="D266" s="37"/>
      <c r="E266" s="39"/>
      <c r="F266" s="31"/>
      <c r="G266" s="92"/>
      <c r="H266" s="39"/>
      <c r="I266" s="93"/>
      <c r="J266" s="39"/>
      <c r="K266" s="39"/>
      <c r="L266" s="41"/>
      <c r="M266" s="41"/>
      <c r="N266" s="41"/>
      <c r="O266" s="31"/>
      <c r="P266" s="39"/>
      <c r="Q266" s="39"/>
      <c r="R266" s="39"/>
      <c r="S266" s="39"/>
      <c r="T266" s="94"/>
      <c r="U266" s="39"/>
      <c r="V266" s="95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39"/>
      <c r="BR266" s="39"/>
      <c r="BS266" s="39"/>
    </row>
    <row r="267" spans="1:71" ht="15.75" customHeight="1" x14ac:dyDescent="0.25">
      <c r="A267" s="30"/>
      <c r="B267" s="31"/>
      <c r="C267" s="31"/>
      <c r="D267" s="37"/>
      <c r="E267" s="39"/>
      <c r="F267" s="31"/>
      <c r="G267" s="92"/>
      <c r="H267" s="39"/>
      <c r="I267" s="93"/>
      <c r="J267" s="39"/>
      <c r="K267" s="39"/>
      <c r="L267" s="41"/>
      <c r="M267" s="41"/>
      <c r="N267" s="41"/>
      <c r="O267" s="31"/>
      <c r="P267" s="39"/>
      <c r="Q267" s="39"/>
      <c r="R267" s="39"/>
      <c r="S267" s="39"/>
      <c r="T267" s="94"/>
      <c r="U267" s="39"/>
      <c r="V267" s="95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  <c r="BL267" s="39"/>
      <c r="BM267" s="39"/>
      <c r="BN267" s="39"/>
      <c r="BO267" s="39"/>
      <c r="BP267" s="39"/>
      <c r="BQ267" s="39"/>
      <c r="BR267" s="39"/>
      <c r="BS267" s="39"/>
    </row>
    <row r="268" spans="1:71" ht="15.75" customHeight="1" x14ac:dyDescent="0.25">
      <c r="A268" s="30"/>
      <c r="B268" s="31"/>
      <c r="C268" s="31"/>
      <c r="D268" s="37"/>
      <c r="E268" s="39"/>
      <c r="F268" s="31"/>
      <c r="G268" s="92"/>
      <c r="H268" s="39"/>
      <c r="I268" s="93"/>
      <c r="J268" s="39"/>
      <c r="K268" s="39"/>
      <c r="L268" s="41"/>
      <c r="M268" s="41"/>
      <c r="N268" s="41"/>
      <c r="O268" s="31"/>
      <c r="P268" s="39"/>
      <c r="Q268" s="39"/>
      <c r="R268" s="39"/>
      <c r="S268" s="39"/>
      <c r="T268" s="94"/>
      <c r="U268" s="39"/>
      <c r="V268" s="95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</row>
    <row r="269" spans="1:71" ht="15.75" customHeight="1" x14ac:dyDescent="0.25">
      <c r="A269" s="30"/>
      <c r="B269" s="31"/>
      <c r="C269" s="31"/>
      <c r="D269" s="37"/>
      <c r="E269" s="39"/>
      <c r="F269" s="31"/>
      <c r="G269" s="92"/>
      <c r="H269" s="39"/>
      <c r="I269" s="93"/>
      <c r="J269" s="39"/>
      <c r="K269" s="39"/>
      <c r="L269" s="41"/>
      <c r="M269" s="41"/>
      <c r="N269" s="41"/>
      <c r="O269" s="31"/>
      <c r="P269" s="39"/>
      <c r="Q269" s="39"/>
      <c r="R269" s="39"/>
      <c r="S269" s="39"/>
      <c r="T269" s="94"/>
      <c r="U269" s="39"/>
      <c r="V269" s="95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  <c r="BD269" s="39"/>
      <c r="BE269" s="39"/>
      <c r="BF269" s="39"/>
      <c r="BG269" s="39"/>
      <c r="BH269" s="39"/>
      <c r="BI269" s="39"/>
      <c r="BJ269" s="39"/>
      <c r="BK269" s="39"/>
      <c r="BL269" s="39"/>
      <c r="BM269" s="39"/>
      <c r="BN269" s="39"/>
      <c r="BO269" s="39"/>
      <c r="BP269" s="39"/>
      <c r="BQ269" s="39"/>
      <c r="BR269" s="39"/>
      <c r="BS269" s="39"/>
    </row>
    <row r="270" spans="1:71" ht="15.75" customHeight="1" x14ac:dyDescent="0.25">
      <c r="A270" s="30"/>
      <c r="B270" s="31"/>
      <c r="C270" s="31"/>
      <c r="D270" s="37"/>
      <c r="E270" s="39"/>
      <c r="F270" s="31"/>
      <c r="G270" s="92"/>
      <c r="H270" s="39"/>
      <c r="I270" s="93"/>
      <c r="J270" s="39"/>
      <c r="K270" s="39"/>
      <c r="L270" s="41"/>
      <c r="M270" s="41"/>
      <c r="N270" s="41"/>
      <c r="O270" s="31"/>
      <c r="P270" s="39"/>
      <c r="Q270" s="39"/>
      <c r="R270" s="39"/>
      <c r="S270" s="39"/>
      <c r="T270" s="94"/>
      <c r="U270" s="39"/>
      <c r="V270" s="95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39"/>
      <c r="AZ270" s="39"/>
      <c r="BA270" s="39"/>
      <c r="BB270" s="39"/>
      <c r="BC270" s="39"/>
      <c r="BD270" s="39"/>
      <c r="BE270" s="39"/>
      <c r="BF270" s="39"/>
      <c r="BG270" s="39"/>
      <c r="BH270" s="39"/>
      <c r="BI270" s="39"/>
      <c r="BJ270" s="39"/>
      <c r="BK270" s="39"/>
      <c r="BL270" s="39"/>
      <c r="BM270" s="39"/>
      <c r="BN270" s="39"/>
      <c r="BO270" s="39"/>
      <c r="BP270" s="39"/>
      <c r="BQ270" s="39"/>
      <c r="BR270" s="39"/>
      <c r="BS270" s="39"/>
    </row>
    <row r="271" spans="1:71" ht="15.75" customHeight="1" x14ac:dyDescent="0.25">
      <c r="A271" s="30"/>
      <c r="B271" s="31"/>
      <c r="C271" s="31"/>
      <c r="D271" s="37"/>
      <c r="E271" s="39"/>
      <c r="F271" s="31"/>
      <c r="G271" s="92"/>
      <c r="H271" s="39"/>
      <c r="I271" s="93"/>
      <c r="J271" s="39"/>
      <c r="K271" s="39"/>
      <c r="L271" s="41"/>
      <c r="M271" s="41"/>
      <c r="N271" s="41"/>
      <c r="O271" s="31"/>
      <c r="P271" s="39"/>
      <c r="Q271" s="39"/>
      <c r="R271" s="39"/>
      <c r="S271" s="39"/>
      <c r="T271" s="94"/>
      <c r="U271" s="39"/>
      <c r="V271" s="95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39"/>
      <c r="AZ271" s="39"/>
      <c r="BA271" s="39"/>
      <c r="BB271" s="39"/>
      <c r="BC271" s="39"/>
      <c r="BD271" s="39"/>
      <c r="BE271" s="39"/>
      <c r="BF271" s="39"/>
      <c r="BG271" s="39"/>
      <c r="BH271" s="39"/>
      <c r="BI271" s="39"/>
      <c r="BJ271" s="39"/>
      <c r="BK271" s="39"/>
      <c r="BL271" s="39"/>
      <c r="BM271" s="39"/>
      <c r="BN271" s="39"/>
      <c r="BO271" s="39"/>
      <c r="BP271" s="39"/>
      <c r="BQ271" s="39"/>
      <c r="BR271" s="39"/>
      <c r="BS271" s="39"/>
    </row>
    <row r="272" spans="1:71" ht="15.75" customHeight="1" x14ac:dyDescent="0.25">
      <c r="A272" s="30"/>
      <c r="B272" s="31"/>
      <c r="C272" s="31"/>
      <c r="D272" s="37"/>
      <c r="E272" s="39"/>
      <c r="F272" s="31"/>
      <c r="G272" s="92"/>
      <c r="H272" s="39"/>
      <c r="I272" s="93"/>
      <c r="J272" s="39"/>
      <c r="K272" s="39"/>
      <c r="L272" s="41"/>
      <c r="M272" s="41"/>
      <c r="N272" s="41"/>
      <c r="O272" s="31"/>
      <c r="P272" s="39"/>
      <c r="Q272" s="39"/>
      <c r="R272" s="39"/>
      <c r="S272" s="39"/>
      <c r="T272" s="94"/>
      <c r="U272" s="39"/>
      <c r="V272" s="95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39"/>
      <c r="AZ272" s="39"/>
      <c r="BA272" s="39"/>
      <c r="BB272" s="39"/>
      <c r="BC272" s="39"/>
      <c r="BD272" s="39"/>
      <c r="BE272" s="39"/>
      <c r="BF272" s="39"/>
      <c r="BG272" s="39"/>
      <c r="BH272" s="39"/>
      <c r="BI272" s="39"/>
      <c r="BJ272" s="39"/>
      <c r="BK272" s="39"/>
      <c r="BL272" s="39"/>
      <c r="BM272" s="39"/>
      <c r="BN272" s="39"/>
      <c r="BO272" s="39"/>
      <c r="BP272" s="39"/>
      <c r="BQ272" s="39"/>
      <c r="BR272" s="39"/>
      <c r="BS272" s="39"/>
    </row>
    <row r="273" spans="1:71" ht="15.75" customHeight="1" x14ac:dyDescent="0.25">
      <c r="A273" s="30"/>
      <c r="B273" s="31"/>
      <c r="C273" s="31"/>
      <c r="D273" s="37"/>
      <c r="E273" s="39"/>
      <c r="F273" s="31"/>
      <c r="G273" s="92"/>
      <c r="H273" s="39"/>
      <c r="I273" s="93"/>
      <c r="J273" s="39"/>
      <c r="K273" s="39"/>
      <c r="L273" s="41"/>
      <c r="M273" s="41"/>
      <c r="N273" s="41"/>
      <c r="O273" s="31"/>
      <c r="P273" s="39"/>
      <c r="Q273" s="39"/>
      <c r="R273" s="39"/>
      <c r="S273" s="39"/>
      <c r="T273" s="94"/>
      <c r="U273" s="39"/>
      <c r="V273" s="95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39"/>
      <c r="AZ273" s="39"/>
      <c r="BA273" s="39"/>
      <c r="BB273" s="39"/>
      <c r="BC273" s="39"/>
      <c r="BD273" s="39"/>
      <c r="BE273" s="39"/>
      <c r="BF273" s="39"/>
      <c r="BG273" s="39"/>
      <c r="BH273" s="39"/>
      <c r="BI273" s="39"/>
      <c r="BJ273" s="39"/>
      <c r="BK273" s="39"/>
      <c r="BL273" s="39"/>
      <c r="BM273" s="39"/>
      <c r="BN273" s="39"/>
      <c r="BO273" s="39"/>
      <c r="BP273" s="39"/>
      <c r="BQ273" s="39"/>
      <c r="BR273" s="39"/>
      <c r="BS273" s="39"/>
    </row>
    <row r="274" spans="1:71" ht="15.75" customHeight="1" x14ac:dyDescent="0.25">
      <c r="A274" s="30"/>
      <c r="B274" s="31"/>
      <c r="C274" s="31"/>
      <c r="D274" s="37"/>
      <c r="E274" s="39"/>
      <c r="F274" s="31"/>
      <c r="G274" s="92"/>
      <c r="H274" s="39"/>
      <c r="I274" s="93"/>
      <c r="J274" s="39"/>
      <c r="K274" s="39"/>
      <c r="L274" s="41"/>
      <c r="M274" s="41"/>
      <c r="N274" s="41"/>
      <c r="O274" s="31"/>
      <c r="P274" s="39"/>
      <c r="Q274" s="39"/>
      <c r="R274" s="39"/>
      <c r="S274" s="39"/>
      <c r="T274" s="94"/>
      <c r="U274" s="39"/>
      <c r="V274" s="95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39"/>
      <c r="AZ274" s="39"/>
      <c r="BA274" s="39"/>
      <c r="BB274" s="39"/>
      <c r="BC274" s="39"/>
      <c r="BD274" s="39"/>
      <c r="BE274" s="39"/>
      <c r="BF274" s="39"/>
      <c r="BG274" s="39"/>
      <c r="BH274" s="39"/>
      <c r="BI274" s="39"/>
      <c r="BJ274" s="39"/>
      <c r="BK274" s="39"/>
      <c r="BL274" s="39"/>
      <c r="BM274" s="39"/>
      <c r="BN274" s="39"/>
      <c r="BO274" s="39"/>
      <c r="BP274" s="39"/>
      <c r="BQ274" s="39"/>
      <c r="BR274" s="39"/>
      <c r="BS274" s="39"/>
    </row>
    <row r="275" spans="1:71" ht="15.75" customHeight="1" x14ac:dyDescent="0.25">
      <c r="A275" s="30"/>
      <c r="B275" s="31"/>
      <c r="C275" s="31"/>
      <c r="D275" s="37"/>
      <c r="E275" s="39"/>
      <c r="F275" s="31"/>
      <c r="G275" s="92"/>
      <c r="H275" s="39"/>
      <c r="I275" s="93"/>
      <c r="J275" s="39"/>
      <c r="K275" s="39"/>
      <c r="L275" s="41"/>
      <c r="M275" s="41"/>
      <c r="N275" s="41"/>
      <c r="O275" s="31"/>
      <c r="P275" s="39"/>
      <c r="Q275" s="39"/>
      <c r="R275" s="39"/>
      <c r="S275" s="39"/>
      <c r="T275" s="94"/>
      <c r="U275" s="39"/>
      <c r="V275" s="95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  <c r="AY275" s="39"/>
      <c r="AZ275" s="39"/>
      <c r="BA275" s="39"/>
      <c r="BB275" s="39"/>
      <c r="BC275" s="39"/>
      <c r="BD275" s="39"/>
      <c r="BE275" s="39"/>
      <c r="BF275" s="39"/>
      <c r="BG275" s="39"/>
      <c r="BH275" s="39"/>
      <c r="BI275" s="39"/>
      <c r="BJ275" s="39"/>
      <c r="BK275" s="39"/>
      <c r="BL275" s="39"/>
      <c r="BM275" s="39"/>
      <c r="BN275" s="39"/>
      <c r="BO275" s="39"/>
      <c r="BP275" s="39"/>
      <c r="BQ275" s="39"/>
      <c r="BR275" s="39"/>
      <c r="BS275" s="39"/>
    </row>
    <row r="276" spans="1:71" ht="15.75" customHeight="1" x14ac:dyDescent="0.25">
      <c r="A276" s="30"/>
      <c r="B276" s="31"/>
      <c r="C276" s="31"/>
      <c r="D276" s="37"/>
      <c r="E276" s="39"/>
      <c r="F276" s="31"/>
      <c r="G276" s="92"/>
      <c r="H276" s="39"/>
      <c r="I276" s="93"/>
      <c r="J276" s="39"/>
      <c r="K276" s="39"/>
      <c r="L276" s="41"/>
      <c r="M276" s="41"/>
      <c r="N276" s="41"/>
      <c r="O276" s="31"/>
      <c r="P276" s="39"/>
      <c r="Q276" s="39"/>
      <c r="R276" s="39"/>
      <c r="S276" s="39"/>
      <c r="T276" s="94"/>
      <c r="U276" s="39"/>
      <c r="V276" s="95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  <c r="AY276" s="39"/>
      <c r="AZ276" s="39"/>
      <c r="BA276" s="39"/>
      <c r="BB276" s="39"/>
      <c r="BC276" s="39"/>
      <c r="BD276" s="39"/>
      <c r="BE276" s="39"/>
      <c r="BF276" s="39"/>
      <c r="BG276" s="39"/>
      <c r="BH276" s="39"/>
      <c r="BI276" s="39"/>
      <c r="BJ276" s="39"/>
      <c r="BK276" s="39"/>
      <c r="BL276" s="39"/>
      <c r="BM276" s="39"/>
      <c r="BN276" s="39"/>
      <c r="BO276" s="39"/>
      <c r="BP276" s="39"/>
      <c r="BQ276" s="39"/>
      <c r="BR276" s="39"/>
      <c r="BS276" s="39"/>
    </row>
    <row r="277" spans="1:71" ht="15.75" customHeight="1" x14ac:dyDescent="0.25">
      <c r="A277" s="30"/>
      <c r="B277" s="31"/>
      <c r="C277" s="31"/>
      <c r="D277" s="37"/>
      <c r="E277" s="39"/>
      <c r="F277" s="31"/>
      <c r="G277" s="92"/>
      <c r="H277" s="39"/>
      <c r="I277" s="93"/>
      <c r="J277" s="39"/>
      <c r="K277" s="39"/>
      <c r="L277" s="41"/>
      <c r="M277" s="41"/>
      <c r="N277" s="41"/>
      <c r="O277" s="31"/>
      <c r="P277" s="39"/>
      <c r="Q277" s="39"/>
      <c r="R277" s="39"/>
      <c r="S277" s="39"/>
      <c r="T277" s="94"/>
      <c r="U277" s="39"/>
      <c r="V277" s="95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  <c r="AY277" s="39"/>
      <c r="AZ277" s="39"/>
      <c r="BA277" s="39"/>
      <c r="BB277" s="39"/>
      <c r="BC277" s="39"/>
      <c r="BD277" s="39"/>
      <c r="BE277" s="39"/>
      <c r="BF277" s="39"/>
      <c r="BG277" s="39"/>
      <c r="BH277" s="39"/>
      <c r="BI277" s="39"/>
      <c r="BJ277" s="39"/>
      <c r="BK277" s="39"/>
      <c r="BL277" s="39"/>
      <c r="BM277" s="39"/>
      <c r="BN277" s="39"/>
      <c r="BO277" s="39"/>
      <c r="BP277" s="39"/>
      <c r="BQ277" s="39"/>
      <c r="BR277" s="39"/>
      <c r="BS277" s="39"/>
    </row>
    <row r="278" spans="1:71" ht="15.75" customHeight="1" x14ac:dyDescent="0.25">
      <c r="A278" s="30"/>
      <c r="B278" s="31"/>
      <c r="C278" s="31"/>
      <c r="D278" s="37"/>
      <c r="E278" s="39"/>
      <c r="F278" s="31"/>
      <c r="G278" s="92"/>
      <c r="H278" s="39"/>
      <c r="I278" s="93"/>
      <c r="J278" s="39"/>
      <c r="K278" s="39"/>
      <c r="L278" s="41"/>
      <c r="M278" s="41"/>
      <c r="N278" s="41"/>
      <c r="O278" s="31"/>
      <c r="P278" s="39"/>
      <c r="Q278" s="39"/>
      <c r="R278" s="39"/>
      <c r="S278" s="39"/>
      <c r="T278" s="94"/>
      <c r="U278" s="39"/>
      <c r="V278" s="95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  <c r="AY278" s="39"/>
      <c r="AZ278" s="39"/>
      <c r="BA278" s="39"/>
      <c r="BB278" s="39"/>
      <c r="BC278" s="39"/>
      <c r="BD278" s="39"/>
      <c r="BE278" s="39"/>
      <c r="BF278" s="39"/>
      <c r="BG278" s="39"/>
      <c r="BH278" s="39"/>
      <c r="BI278" s="39"/>
      <c r="BJ278" s="39"/>
      <c r="BK278" s="39"/>
      <c r="BL278" s="39"/>
      <c r="BM278" s="39"/>
      <c r="BN278" s="39"/>
      <c r="BO278" s="39"/>
      <c r="BP278" s="39"/>
      <c r="BQ278" s="39"/>
      <c r="BR278" s="39"/>
      <c r="BS278" s="39"/>
    </row>
    <row r="279" spans="1:71" ht="15.75" customHeight="1" x14ac:dyDescent="0.25">
      <c r="A279" s="30"/>
      <c r="B279" s="31"/>
      <c r="C279" s="31"/>
      <c r="D279" s="37"/>
      <c r="E279" s="39"/>
      <c r="F279" s="31"/>
      <c r="G279" s="92"/>
      <c r="H279" s="39"/>
      <c r="I279" s="93"/>
      <c r="J279" s="39"/>
      <c r="K279" s="39"/>
      <c r="L279" s="41"/>
      <c r="M279" s="41"/>
      <c r="N279" s="41"/>
      <c r="O279" s="31"/>
      <c r="P279" s="39"/>
      <c r="Q279" s="39"/>
      <c r="R279" s="39"/>
      <c r="S279" s="39"/>
      <c r="T279" s="94"/>
      <c r="U279" s="39"/>
      <c r="V279" s="95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  <c r="AY279" s="39"/>
      <c r="AZ279" s="39"/>
      <c r="BA279" s="39"/>
      <c r="BB279" s="39"/>
      <c r="BC279" s="39"/>
      <c r="BD279" s="39"/>
      <c r="BE279" s="39"/>
      <c r="BF279" s="39"/>
      <c r="BG279" s="39"/>
      <c r="BH279" s="39"/>
      <c r="BI279" s="39"/>
      <c r="BJ279" s="39"/>
      <c r="BK279" s="39"/>
      <c r="BL279" s="39"/>
      <c r="BM279" s="39"/>
      <c r="BN279" s="39"/>
      <c r="BO279" s="39"/>
      <c r="BP279" s="39"/>
      <c r="BQ279" s="39"/>
      <c r="BR279" s="39"/>
      <c r="BS279" s="39"/>
    </row>
    <row r="280" spans="1:71" ht="15.75" customHeight="1" x14ac:dyDescent="0.25">
      <c r="A280" s="30"/>
      <c r="B280" s="31"/>
      <c r="C280" s="31"/>
      <c r="D280" s="37"/>
      <c r="E280" s="39"/>
      <c r="F280" s="31"/>
      <c r="G280" s="92"/>
      <c r="H280" s="39"/>
      <c r="I280" s="93"/>
      <c r="J280" s="39"/>
      <c r="K280" s="39"/>
      <c r="L280" s="41"/>
      <c r="M280" s="41"/>
      <c r="N280" s="41"/>
      <c r="O280" s="31"/>
      <c r="P280" s="39"/>
      <c r="Q280" s="39"/>
      <c r="R280" s="39"/>
      <c r="S280" s="39"/>
      <c r="T280" s="94"/>
      <c r="U280" s="39"/>
      <c r="V280" s="95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  <c r="AY280" s="39"/>
      <c r="AZ280" s="39"/>
      <c r="BA280" s="39"/>
      <c r="BB280" s="39"/>
      <c r="BC280" s="39"/>
      <c r="BD280" s="39"/>
      <c r="BE280" s="39"/>
      <c r="BF280" s="39"/>
      <c r="BG280" s="39"/>
      <c r="BH280" s="39"/>
      <c r="BI280" s="39"/>
      <c r="BJ280" s="39"/>
      <c r="BK280" s="39"/>
      <c r="BL280" s="39"/>
      <c r="BM280" s="39"/>
      <c r="BN280" s="39"/>
      <c r="BO280" s="39"/>
      <c r="BP280" s="39"/>
      <c r="BQ280" s="39"/>
      <c r="BR280" s="39"/>
      <c r="BS280" s="39"/>
    </row>
    <row r="281" spans="1:71" ht="15.75" customHeight="1" x14ac:dyDescent="0.25">
      <c r="A281" s="30"/>
      <c r="B281" s="31"/>
      <c r="C281" s="31"/>
      <c r="D281" s="37"/>
      <c r="E281" s="39"/>
      <c r="F281" s="31"/>
      <c r="G281" s="92"/>
      <c r="H281" s="39"/>
      <c r="I281" s="93"/>
      <c r="J281" s="39"/>
      <c r="K281" s="39"/>
      <c r="L281" s="41"/>
      <c r="M281" s="41"/>
      <c r="N281" s="41"/>
      <c r="O281" s="31"/>
      <c r="P281" s="39"/>
      <c r="Q281" s="39"/>
      <c r="R281" s="39"/>
      <c r="S281" s="39"/>
      <c r="T281" s="94"/>
      <c r="U281" s="39"/>
      <c r="V281" s="95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  <c r="AY281" s="39"/>
      <c r="AZ281" s="39"/>
      <c r="BA281" s="39"/>
      <c r="BB281" s="39"/>
      <c r="BC281" s="39"/>
      <c r="BD281" s="39"/>
      <c r="BE281" s="39"/>
      <c r="BF281" s="39"/>
      <c r="BG281" s="39"/>
      <c r="BH281" s="39"/>
      <c r="BI281" s="39"/>
      <c r="BJ281" s="39"/>
      <c r="BK281" s="39"/>
      <c r="BL281" s="39"/>
      <c r="BM281" s="39"/>
      <c r="BN281" s="39"/>
      <c r="BO281" s="39"/>
      <c r="BP281" s="39"/>
      <c r="BQ281" s="39"/>
      <c r="BR281" s="39"/>
      <c r="BS281" s="39"/>
    </row>
    <row r="282" spans="1:71" ht="15.75" customHeight="1" x14ac:dyDescent="0.25">
      <c r="A282" s="30"/>
      <c r="B282" s="31"/>
      <c r="C282" s="31"/>
      <c r="D282" s="37"/>
      <c r="E282" s="39"/>
      <c r="F282" s="31"/>
      <c r="G282" s="92"/>
      <c r="H282" s="39"/>
      <c r="I282" s="93"/>
      <c r="J282" s="39"/>
      <c r="K282" s="39"/>
      <c r="L282" s="41"/>
      <c r="M282" s="41"/>
      <c r="N282" s="41"/>
      <c r="O282" s="31"/>
      <c r="P282" s="39"/>
      <c r="Q282" s="39"/>
      <c r="R282" s="39"/>
      <c r="S282" s="39"/>
      <c r="T282" s="94"/>
      <c r="U282" s="39"/>
      <c r="V282" s="95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  <c r="AY282" s="39"/>
      <c r="AZ282" s="39"/>
      <c r="BA282" s="39"/>
      <c r="BB282" s="39"/>
      <c r="BC282" s="39"/>
      <c r="BD282" s="39"/>
      <c r="BE282" s="39"/>
      <c r="BF282" s="39"/>
      <c r="BG282" s="39"/>
      <c r="BH282" s="39"/>
      <c r="BI282" s="39"/>
      <c r="BJ282" s="39"/>
      <c r="BK282" s="39"/>
      <c r="BL282" s="39"/>
      <c r="BM282" s="39"/>
      <c r="BN282" s="39"/>
      <c r="BO282" s="39"/>
      <c r="BP282" s="39"/>
      <c r="BQ282" s="39"/>
      <c r="BR282" s="39"/>
      <c r="BS282" s="39"/>
    </row>
    <row r="283" spans="1:71" ht="15.75" customHeight="1" x14ac:dyDescent="0.25">
      <c r="A283" s="30"/>
      <c r="B283" s="31"/>
      <c r="C283" s="31"/>
      <c r="D283" s="37"/>
      <c r="E283" s="39"/>
      <c r="F283" s="31"/>
      <c r="G283" s="92"/>
      <c r="H283" s="39"/>
      <c r="I283" s="93"/>
      <c r="J283" s="39"/>
      <c r="K283" s="39"/>
      <c r="L283" s="41"/>
      <c r="M283" s="41"/>
      <c r="N283" s="41"/>
      <c r="O283" s="31"/>
      <c r="P283" s="39"/>
      <c r="Q283" s="39"/>
      <c r="R283" s="39"/>
      <c r="S283" s="39"/>
      <c r="T283" s="94"/>
      <c r="U283" s="39"/>
      <c r="V283" s="95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  <c r="AY283" s="39"/>
      <c r="AZ283" s="39"/>
      <c r="BA283" s="39"/>
      <c r="BB283" s="39"/>
      <c r="BC283" s="39"/>
      <c r="BD283" s="39"/>
      <c r="BE283" s="39"/>
      <c r="BF283" s="39"/>
      <c r="BG283" s="39"/>
      <c r="BH283" s="39"/>
      <c r="BI283" s="39"/>
      <c r="BJ283" s="39"/>
      <c r="BK283" s="39"/>
      <c r="BL283" s="39"/>
      <c r="BM283" s="39"/>
      <c r="BN283" s="39"/>
      <c r="BO283" s="39"/>
      <c r="BP283" s="39"/>
      <c r="BQ283" s="39"/>
      <c r="BR283" s="39"/>
      <c r="BS283" s="39"/>
    </row>
    <row r="284" spans="1:71" ht="15.75" customHeight="1" x14ac:dyDescent="0.25">
      <c r="A284" s="30"/>
      <c r="B284" s="31"/>
      <c r="C284" s="31"/>
      <c r="D284" s="37"/>
      <c r="E284" s="39"/>
      <c r="F284" s="31"/>
      <c r="G284" s="92"/>
      <c r="H284" s="39"/>
      <c r="I284" s="93"/>
      <c r="J284" s="39"/>
      <c r="K284" s="39"/>
      <c r="L284" s="41"/>
      <c r="M284" s="41"/>
      <c r="N284" s="41"/>
      <c r="O284" s="31"/>
      <c r="P284" s="39"/>
      <c r="Q284" s="39"/>
      <c r="R284" s="39"/>
      <c r="S284" s="39"/>
      <c r="T284" s="94"/>
      <c r="U284" s="39"/>
      <c r="V284" s="95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  <c r="AY284" s="39"/>
      <c r="AZ284" s="39"/>
      <c r="BA284" s="39"/>
      <c r="BB284" s="39"/>
      <c r="BC284" s="39"/>
      <c r="BD284" s="39"/>
      <c r="BE284" s="39"/>
      <c r="BF284" s="39"/>
      <c r="BG284" s="39"/>
      <c r="BH284" s="39"/>
      <c r="BI284" s="39"/>
      <c r="BJ284" s="39"/>
      <c r="BK284" s="39"/>
      <c r="BL284" s="39"/>
      <c r="BM284" s="39"/>
      <c r="BN284" s="39"/>
      <c r="BO284" s="39"/>
      <c r="BP284" s="39"/>
      <c r="BQ284" s="39"/>
      <c r="BR284" s="39"/>
      <c r="BS284" s="39"/>
    </row>
    <row r="285" spans="1:71" ht="15.75" customHeight="1" x14ac:dyDescent="0.25">
      <c r="A285" s="30"/>
      <c r="B285" s="31"/>
      <c r="C285" s="31"/>
      <c r="D285" s="37"/>
      <c r="E285" s="39"/>
      <c r="F285" s="31"/>
      <c r="G285" s="92"/>
      <c r="H285" s="39"/>
      <c r="I285" s="93"/>
      <c r="J285" s="39"/>
      <c r="K285" s="39"/>
      <c r="L285" s="41"/>
      <c r="M285" s="41"/>
      <c r="N285" s="41"/>
      <c r="O285" s="31"/>
      <c r="P285" s="39"/>
      <c r="Q285" s="39"/>
      <c r="R285" s="39"/>
      <c r="S285" s="39"/>
      <c r="T285" s="94"/>
      <c r="U285" s="39"/>
      <c r="V285" s="95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  <c r="AY285" s="39"/>
      <c r="AZ285" s="39"/>
      <c r="BA285" s="39"/>
      <c r="BB285" s="39"/>
      <c r="BC285" s="39"/>
      <c r="BD285" s="39"/>
      <c r="BE285" s="39"/>
      <c r="BF285" s="39"/>
      <c r="BG285" s="39"/>
      <c r="BH285" s="39"/>
      <c r="BI285" s="39"/>
      <c r="BJ285" s="39"/>
      <c r="BK285" s="39"/>
      <c r="BL285" s="39"/>
      <c r="BM285" s="39"/>
      <c r="BN285" s="39"/>
      <c r="BO285" s="39"/>
      <c r="BP285" s="39"/>
      <c r="BQ285" s="39"/>
      <c r="BR285" s="39"/>
      <c r="BS285" s="39"/>
    </row>
    <row r="286" spans="1:71" ht="15.75" customHeight="1" x14ac:dyDescent="0.25">
      <c r="A286" s="30"/>
      <c r="B286" s="31"/>
      <c r="C286" s="31"/>
      <c r="D286" s="37"/>
      <c r="E286" s="39"/>
      <c r="F286" s="31"/>
      <c r="G286" s="92"/>
      <c r="H286" s="39"/>
      <c r="I286" s="93"/>
      <c r="J286" s="39"/>
      <c r="K286" s="39"/>
      <c r="L286" s="41"/>
      <c r="M286" s="41"/>
      <c r="N286" s="41"/>
      <c r="O286" s="31"/>
      <c r="P286" s="39"/>
      <c r="Q286" s="39"/>
      <c r="R286" s="39"/>
      <c r="S286" s="39"/>
      <c r="T286" s="94"/>
      <c r="U286" s="39"/>
      <c r="V286" s="95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  <c r="AY286" s="39"/>
      <c r="AZ286" s="39"/>
      <c r="BA286" s="39"/>
      <c r="BB286" s="39"/>
      <c r="BC286" s="39"/>
      <c r="BD286" s="39"/>
      <c r="BE286" s="39"/>
      <c r="BF286" s="39"/>
      <c r="BG286" s="39"/>
      <c r="BH286" s="39"/>
      <c r="BI286" s="39"/>
      <c r="BJ286" s="39"/>
      <c r="BK286" s="39"/>
      <c r="BL286" s="39"/>
      <c r="BM286" s="39"/>
      <c r="BN286" s="39"/>
      <c r="BO286" s="39"/>
      <c r="BP286" s="39"/>
      <c r="BQ286" s="39"/>
      <c r="BR286" s="39"/>
      <c r="BS286" s="39"/>
    </row>
    <row r="287" spans="1:71" ht="15.75" customHeight="1" x14ac:dyDescent="0.25">
      <c r="A287" s="30"/>
      <c r="B287" s="31"/>
      <c r="C287" s="31"/>
      <c r="D287" s="37"/>
      <c r="E287" s="39"/>
      <c r="F287" s="31"/>
      <c r="G287" s="92"/>
      <c r="H287" s="39"/>
      <c r="I287" s="93"/>
      <c r="J287" s="39"/>
      <c r="K287" s="39"/>
      <c r="L287" s="41"/>
      <c r="M287" s="41"/>
      <c r="N287" s="41"/>
      <c r="O287" s="31"/>
      <c r="P287" s="39"/>
      <c r="Q287" s="39"/>
      <c r="R287" s="39"/>
      <c r="S287" s="39"/>
      <c r="T287" s="94"/>
      <c r="U287" s="39"/>
      <c r="V287" s="95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  <c r="AY287" s="39"/>
      <c r="AZ287" s="39"/>
      <c r="BA287" s="39"/>
      <c r="BB287" s="39"/>
      <c r="BC287" s="39"/>
      <c r="BD287" s="39"/>
      <c r="BE287" s="39"/>
      <c r="BF287" s="39"/>
      <c r="BG287" s="39"/>
      <c r="BH287" s="39"/>
      <c r="BI287" s="39"/>
      <c r="BJ287" s="39"/>
      <c r="BK287" s="39"/>
      <c r="BL287" s="39"/>
      <c r="BM287" s="39"/>
      <c r="BN287" s="39"/>
      <c r="BO287" s="39"/>
      <c r="BP287" s="39"/>
      <c r="BQ287" s="39"/>
      <c r="BR287" s="39"/>
      <c r="BS287" s="39"/>
    </row>
    <row r="288" spans="1:71" ht="15.75" customHeight="1" x14ac:dyDescent="0.25">
      <c r="A288" s="30"/>
      <c r="B288" s="31"/>
      <c r="C288" s="31"/>
      <c r="D288" s="37"/>
      <c r="E288" s="39"/>
      <c r="F288" s="31"/>
      <c r="G288" s="92"/>
      <c r="H288" s="39"/>
      <c r="I288" s="93"/>
      <c r="J288" s="39"/>
      <c r="K288" s="39"/>
      <c r="L288" s="41"/>
      <c r="M288" s="41"/>
      <c r="N288" s="41"/>
      <c r="O288" s="31"/>
      <c r="P288" s="39"/>
      <c r="Q288" s="39"/>
      <c r="R288" s="39"/>
      <c r="S288" s="39"/>
      <c r="T288" s="94"/>
      <c r="U288" s="39"/>
      <c r="V288" s="95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  <c r="AY288" s="39"/>
      <c r="AZ288" s="39"/>
      <c r="BA288" s="39"/>
      <c r="BB288" s="39"/>
      <c r="BC288" s="39"/>
      <c r="BD288" s="39"/>
      <c r="BE288" s="39"/>
      <c r="BF288" s="39"/>
      <c r="BG288" s="39"/>
      <c r="BH288" s="39"/>
      <c r="BI288" s="39"/>
      <c r="BJ288" s="39"/>
      <c r="BK288" s="39"/>
      <c r="BL288" s="39"/>
      <c r="BM288" s="39"/>
      <c r="BN288" s="39"/>
      <c r="BO288" s="39"/>
      <c r="BP288" s="39"/>
      <c r="BQ288" s="39"/>
      <c r="BR288" s="39"/>
      <c r="BS288" s="39"/>
    </row>
    <row r="289" spans="1:71" ht="15.75" customHeight="1" x14ac:dyDescent="0.25">
      <c r="A289" s="30"/>
      <c r="B289" s="31"/>
      <c r="C289" s="31"/>
      <c r="D289" s="37"/>
      <c r="E289" s="39"/>
      <c r="F289" s="31"/>
      <c r="G289" s="92"/>
      <c r="H289" s="39"/>
      <c r="I289" s="93"/>
      <c r="J289" s="39"/>
      <c r="K289" s="39"/>
      <c r="L289" s="41"/>
      <c r="M289" s="41"/>
      <c r="N289" s="41"/>
      <c r="O289" s="31"/>
      <c r="P289" s="39"/>
      <c r="Q289" s="39"/>
      <c r="R289" s="39"/>
      <c r="S289" s="39"/>
      <c r="T289" s="94"/>
      <c r="U289" s="39"/>
      <c r="V289" s="95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  <c r="AY289" s="39"/>
      <c r="AZ289" s="39"/>
      <c r="BA289" s="39"/>
      <c r="BB289" s="39"/>
      <c r="BC289" s="39"/>
      <c r="BD289" s="39"/>
      <c r="BE289" s="39"/>
      <c r="BF289" s="39"/>
      <c r="BG289" s="39"/>
      <c r="BH289" s="39"/>
      <c r="BI289" s="39"/>
      <c r="BJ289" s="39"/>
      <c r="BK289" s="39"/>
      <c r="BL289" s="39"/>
      <c r="BM289" s="39"/>
      <c r="BN289" s="39"/>
      <c r="BO289" s="39"/>
      <c r="BP289" s="39"/>
      <c r="BQ289" s="39"/>
      <c r="BR289" s="39"/>
      <c r="BS289" s="39"/>
    </row>
    <row r="290" spans="1:71" ht="15.75" customHeight="1" x14ac:dyDescent="0.25">
      <c r="A290" s="30"/>
      <c r="B290" s="31"/>
      <c r="C290" s="31"/>
      <c r="D290" s="37"/>
      <c r="E290" s="39"/>
      <c r="F290" s="31"/>
      <c r="G290" s="92"/>
      <c r="H290" s="39"/>
      <c r="I290" s="93"/>
      <c r="J290" s="39"/>
      <c r="K290" s="39"/>
      <c r="L290" s="41"/>
      <c r="M290" s="41"/>
      <c r="N290" s="41"/>
      <c r="O290" s="31"/>
      <c r="P290" s="39"/>
      <c r="Q290" s="39"/>
      <c r="R290" s="39"/>
      <c r="S290" s="39"/>
      <c r="T290" s="94"/>
      <c r="U290" s="39"/>
      <c r="V290" s="95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  <c r="AY290" s="39"/>
      <c r="AZ290" s="39"/>
      <c r="BA290" s="39"/>
      <c r="BB290" s="39"/>
      <c r="BC290" s="39"/>
      <c r="BD290" s="39"/>
      <c r="BE290" s="39"/>
      <c r="BF290" s="39"/>
      <c r="BG290" s="39"/>
      <c r="BH290" s="39"/>
      <c r="BI290" s="39"/>
      <c r="BJ290" s="39"/>
      <c r="BK290" s="39"/>
      <c r="BL290" s="39"/>
      <c r="BM290" s="39"/>
      <c r="BN290" s="39"/>
      <c r="BO290" s="39"/>
      <c r="BP290" s="39"/>
      <c r="BQ290" s="39"/>
      <c r="BR290" s="39"/>
      <c r="BS290" s="39"/>
    </row>
    <row r="291" spans="1:71" ht="15.75" customHeight="1" x14ac:dyDescent="0.25">
      <c r="A291" s="30"/>
      <c r="B291" s="31"/>
      <c r="C291" s="31"/>
      <c r="D291" s="37"/>
      <c r="E291" s="39"/>
      <c r="F291" s="31"/>
      <c r="G291" s="92"/>
      <c r="H291" s="39"/>
      <c r="I291" s="93"/>
      <c r="J291" s="39"/>
      <c r="K291" s="39"/>
      <c r="L291" s="41"/>
      <c r="M291" s="41"/>
      <c r="N291" s="41"/>
      <c r="O291" s="31"/>
      <c r="P291" s="39"/>
      <c r="Q291" s="39"/>
      <c r="R291" s="39"/>
      <c r="S291" s="39"/>
      <c r="T291" s="94"/>
      <c r="U291" s="39"/>
      <c r="V291" s="95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  <c r="AY291" s="39"/>
      <c r="AZ291" s="39"/>
      <c r="BA291" s="39"/>
      <c r="BB291" s="39"/>
      <c r="BC291" s="39"/>
      <c r="BD291" s="39"/>
      <c r="BE291" s="39"/>
      <c r="BF291" s="39"/>
      <c r="BG291" s="39"/>
      <c r="BH291" s="39"/>
      <c r="BI291" s="39"/>
      <c r="BJ291" s="39"/>
      <c r="BK291" s="39"/>
      <c r="BL291" s="39"/>
      <c r="BM291" s="39"/>
      <c r="BN291" s="39"/>
      <c r="BO291" s="39"/>
      <c r="BP291" s="39"/>
      <c r="BQ291" s="39"/>
      <c r="BR291" s="39"/>
      <c r="BS291" s="39"/>
    </row>
    <row r="292" spans="1:71" ht="15.75" customHeight="1" x14ac:dyDescent="0.25">
      <c r="A292" s="30"/>
      <c r="B292" s="31"/>
      <c r="C292" s="31"/>
      <c r="D292" s="37"/>
      <c r="E292" s="39"/>
      <c r="F292" s="31"/>
      <c r="G292" s="92"/>
      <c r="H292" s="39"/>
      <c r="I292" s="93"/>
      <c r="J292" s="39"/>
      <c r="K292" s="39"/>
      <c r="L292" s="41"/>
      <c r="M292" s="41"/>
      <c r="N292" s="41"/>
      <c r="O292" s="31"/>
      <c r="P292" s="39"/>
      <c r="Q292" s="39"/>
      <c r="R292" s="39"/>
      <c r="S292" s="39"/>
      <c r="T292" s="94"/>
      <c r="U292" s="39"/>
      <c r="V292" s="95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  <c r="AY292" s="39"/>
      <c r="AZ292" s="39"/>
      <c r="BA292" s="39"/>
      <c r="BB292" s="39"/>
      <c r="BC292" s="39"/>
      <c r="BD292" s="39"/>
      <c r="BE292" s="39"/>
      <c r="BF292" s="39"/>
      <c r="BG292" s="39"/>
      <c r="BH292" s="39"/>
      <c r="BI292" s="39"/>
      <c r="BJ292" s="39"/>
      <c r="BK292" s="39"/>
      <c r="BL292" s="39"/>
      <c r="BM292" s="39"/>
      <c r="BN292" s="39"/>
      <c r="BO292" s="39"/>
      <c r="BP292" s="39"/>
      <c r="BQ292" s="39"/>
      <c r="BR292" s="39"/>
      <c r="BS292" s="39"/>
    </row>
    <row r="293" spans="1:71" ht="15.75" customHeight="1" x14ac:dyDescent="0.25">
      <c r="A293" s="30"/>
      <c r="B293" s="31"/>
      <c r="C293" s="31"/>
      <c r="D293" s="37"/>
      <c r="E293" s="39"/>
      <c r="F293" s="31"/>
      <c r="G293" s="92"/>
      <c r="H293" s="39"/>
      <c r="I293" s="93"/>
      <c r="J293" s="39"/>
      <c r="K293" s="39"/>
      <c r="L293" s="41"/>
      <c r="M293" s="41"/>
      <c r="N293" s="41"/>
      <c r="O293" s="31"/>
      <c r="P293" s="39"/>
      <c r="Q293" s="39"/>
      <c r="R293" s="39"/>
      <c r="S293" s="39"/>
      <c r="T293" s="94"/>
      <c r="U293" s="39"/>
      <c r="V293" s="95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  <c r="AY293" s="39"/>
      <c r="AZ293" s="39"/>
      <c r="BA293" s="39"/>
      <c r="BB293" s="39"/>
      <c r="BC293" s="39"/>
      <c r="BD293" s="39"/>
      <c r="BE293" s="39"/>
      <c r="BF293" s="39"/>
      <c r="BG293" s="39"/>
      <c r="BH293" s="39"/>
      <c r="BI293" s="39"/>
      <c r="BJ293" s="39"/>
      <c r="BK293" s="39"/>
      <c r="BL293" s="39"/>
      <c r="BM293" s="39"/>
      <c r="BN293" s="39"/>
      <c r="BO293" s="39"/>
      <c r="BP293" s="39"/>
      <c r="BQ293" s="39"/>
      <c r="BR293" s="39"/>
      <c r="BS293" s="39"/>
    </row>
    <row r="294" spans="1:71" ht="15.75" customHeight="1" x14ac:dyDescent="0.25">
      <c r="A294" s="30"/>
      <c r="B294" s="31"/>
      <c r="C294" s="31"/>
      <c r="D294" s="37"/>
      <c r="E294" s="39"/>
      <c r="F294" s="31"/>
      <c r="G294" s="92"/>
      <c r="H294" s="39"/>
      <c r="I294" s="93"/>
      <c r="J294" s="39"/>
      <c r="K294" s="39"/>
      <c r="L294" s="41"/>
      <c r="M294" s="41"/>
      <c r="N294" s="41"/>
      <c r="O294" s="31"/>
      <c r="P294" s="39"/>
      <c r="Q294" s="39"/>
      <c r="R294" s="39"/>
      <c r="S294" s="39"/>
      <c r="T294" s="94"/>
      <c r="U294" s="39"/>
      <c r="V294" s="95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  <c r="AY294" s="39"/>
      <c r="AZ294" s="39"/>
      <c r="BA294" s="39"/>
      <c r="BB294" s="39"/>
      <c r="BC294" s="39"/>
      <c r="BD294" s="39"/>
      <c r="BE294" s="39"/>
      <c r="BF294" s="39"/>
      <c r="BG294" s="39"/>
      <c r="BH294" s="39"/>
      <c r="BI294" s="39"/>
      <c r="BJ294" s="39"/>
      <c r="BK294" s="39"/>
      <c r="BL294" s="39"/>
      <c r="BM294" s="39"/>
      <c r="BN294" s="39"/>
      <c r="BO294" s="39"/>
      <c r="BP294" s="39"/>
      <c r="BQ294" s="39"/>
      <c r="BR294" s="39"/>
      <c r="BS294" s="39"/>
    </row>
    <row r="295" spans="1:71" ht="15.75" customHeight="1" x14ac:dyDescent="0.25">
      <c r="A295" s="30"/>
      <c r="B295" s="31"/>
      <c r="C295" s="31"/>
      <c r="D295" s="37"/>
      <c r="E295" s="39"/>
      <c r="F295" s="31"/>
      <c r="G295" s="92"/>
      <c r="H295" s="39"/>
      <c r="I295" s="93"/>
      <c r="J295" s="39"/>
      <c r="K295" s="39"/>
      <c r="L295" s="41"/>
      <c r="M295" s="41"/>
      <c r="N295" s="41"/>
      <c r="O295" s="31"/>
      <c r="P295" s="39"/>
      <c r="Q295" s="39"/>
      <c r="R295" s="39"/>
      <c r="S295" s="39"/>
      <c r="T295" s="94"/>
      <c r="U295" s="39"/>
      <c r="V295" s="95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  <c r="AY295" s="39"/>
      <c r="AZ295" s="39"/>
      <c r="BA295" s="39"/>
      <c r="BB295" s="39"/>
      <c r="BC295" s="39"/>
      <c r="BD295" s="39"/>
      <c r="BE295" s="39"/>
      <c r="BF295" s="39"/>
      <c r="BG295" s="39"/>
      <c r="BH295" s="39"/>
      <c r="BI295" s="39"/>
      <c r="BJ295" s="39"/>
      <c r="BK295" s="39"/>
      <c r="BL295" s="39"/>
      <c r="BM295" s="39"/>
      <c r="BN295" s="39"/>
      <c r="BO295" s="39"/>
      <c r="BP295" s="39"/>
      <c r="BQ295" s="39"/>
      <c r="BR295" s="39"/>
      <c r="BS295" s="39"/>
    </row>
    <row r="296" spans="1:71" ht="15.75" customHeight="1" x14ac:dyDescent="0.25">
      <c r="A296" s="30"/>
      <c r="B296" s="31"/>
      <c r="C296" s="31"/>
      <c r="D296" s="37"/>
      <c r="E296" s="39"/>
      <c r="F296" s="31"/>
      <c r="G296" s="92"/>
      <c r="H296" s="39"/>
      <c r="I296" s="93"/>
      <c r="J296" s="39"/>
      <c r="K296" s="39"/>
      <c r="L296" s="41"/>
      <c r="M296" s="41"/>
      <c r="N296" s="41"/>
      <c r="O296" s="31"/>
      <c r="P296" s="39"/>
      <c r="Q296" s="39"/>
      <c r="R296" s="39"/>
      <c r="S296" s="39"/>
      <c r="T296" s="94"/>
      <c r="U296" s="39"/>
      <c r="V296" s="95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39"/>
      <c r="AZ296" s="39"/>
      <c r="BA296" s="39"/>
      <c r="BB296" s="39"/>
      <c r="BC296" s="39"/>
      <c r="BD296" s="39"/>
      <c r="BE296" s="39"/>
      <c r="BF296" s="39"/>
      <c r="BG296" s="39"/>
      <c r="BH296" s="39"/>
      <c r="BI296" s="39"/>
      <c r="BJ296" s="39"/>
      <c r="BK296" s="39"/>
      <c r="BL296" s="39"/>
      <c r="BM296" s="39"/>
      <c r="BN296" s="39"/>
      <c r="BO296" s="39"/>
      <c r="BP296" s="39"/>
      <c r="BQ296" s="39"/>
      <c r="BR296" s="39"/>
      <c r="BS296" s="39"/>
    </row>
    <row r="297" spans="1:71" ht="15.75" customHeight="1" x14ac:dyDescent="0.25">
      <c r="A297" s="30"/>
      <c r="B297" s="31"/>
      <c r="C297" s="31"/>
      <c r="D297" s="37"/>
      <c r="E297" s="39"/>
      <c r="F297" s="31"/>
      <c r="G297" s="92"/>
      <c r="H297" s="39"/>
      <c r="I297" s="93"/>
      <c r="J297" s="39"/>
      <c r="K297" s="39"/>
      <c r="L297" s="41"/>
      <c r="M297" s="41"/>
      <c r="N297" s="41"/>
      <c r="O297" s="31"/>
      <c r="P297" s="39"/>
      <c r="Q297" s="39"/>
      <c r="R297" s="39"/>
      <c r="S297" s="39"/>
      <c r="T297" s="94"/>
      <c r="U297" s="39"/>
      <c r="V297" s="95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39"/>
      <c r="AZ297" s="39"/>
      <c r="BA297" s="39"/>
      <c r="BB297" s="39"/>
      <c r="BC297" s="39"/>
      <c r="BD297" s="39"/>
      <c r="BE297" s="39"/>
      <c r="BF297" s="39"/>
      <c r="BG297" s="39"/>
      <c r="BH297" s="39"/>
      <c r="BI297" s="39"/>
      <c r="BJ297" s="39"/>
      <c r="BK297" s="39"/>
      <c r="BL297" s="39"/>
      <c r="BM297" s="39"/>
      <c r="BN297" s="39"/>
      <c r="BO297" s="39"/>
      <c r="BP297" s="39"/>
      <c r="BQ297" s="39"/>
      <c r="BR297" s="39"/>
      <c r="BS297" s="39"/>
    </row>
    <row r="298" spans="1:71" ht="15.75" customHeight="1" x14ac:dyDescent="0.25">
      <c r="A298" s="30"/>
      <c r="B298" s="31"/>
      <c r="C298" s="31"/>
      <c r="D298" s="37"/>
      <c r="E298" s="39"/>
      <c r="F298" s="31"/>
      <c r="G298" s="92"/>
      <c r="H298" s="39"/>
      <c r="I298" s="93"/>
      <c r="J298" s="39"/>
      <c r="K298" s="39"/>
      <c r="L298" s="41"/>
      <c r="M298" s="41"/>
      <c r="N298" s="41"/>
      <c r="O298" s="31"/>
      <c r="P298" s="39"/>
      <c r="Q298" s="39"/>
      <c r="R298" s="39"/>
      <c r="S298" s="39"/>
      <c r="T298" s="94"/>
      <c r="U298" s="39"/>
      <c r="V298" s="95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39"/>
      <c r="AZ298" s="39"/>
      <c r="BA298" s="39"/>
      <c r="BB298" s="39"/>
      <c r="BC298" s="39"/>
      <c r="BD298" s="39"/>
      <c r="BE298" s="39"/>
      <c r="BF298" s="39"/>
      <c r="BG298" s="39"/>
      <c r="BH298" s="39"/>
      <c r="BI298" s="39"/>
      <c r="BJ298" s="39"/>
      <c r="BK298" s="39"/>
      <c r="BL298" s="39"/>
      <c r="BM298" s="39"/>
      <c r="BN298" s="39"/>
      <c r="BO298" s="39"/>
      <c r="BP298" s="39"/>
      <c r="BQ298" s="39"/>
      <c r="BR298" s="39"/>
      <c r="BS298" s="39"/>
    </row>
    <row r="299" spans="1:71" ht="15.75" customHeight="1" x14ac:dyDescent="0.25">
      <c r="A299" s="30"/>
      <c r="B299" s="31"/>
      <c r="C299" s="31"/>
      <c r="D299" s="37"/>
      <c r="E299" s="39"/>
      <c r="F299" s="31"/>
      <c r="G299" s="92"/>
      <c r="H299" s="39"/>
      <c r="I299" s="93"/>
      <c r="J299" s="39"/>
      <c r="K299" s="39"/>
      <c r="L299" s="41"/>
      <c r="M299" s="41"/>
      <c r="N299" s="41"/>
      <c r="O299" s="31"/>
      <c r="P299" s="39"/>
      <c r="Q299" s="39"/>
      <c r="R299" s="39"/>
      <c r="S299" s="39"/>
      <c r="T299" s="94"/>
      <c r="U299" s="39"/>
      <c r="V299" s="95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  <c r="AY299" s="39"/>
      <c r="AZ299" s="39"/>
      <c r="BA299" s="39"/>
      <c r="BB299" s="39"/>
      <c r="BC299" s="39"/>
      <c r="BD299" s="39"/>
      <c r="BE299" s="39"/>
      <c r="BF299" s="39"/>
      <c r="BG299" s="39"/>
      <c r="BH299" s="39"/>
      <c r="BI299" s="39"/>
      <c r="BJ299" s="39"/>
      <c r="BK299" s="39"/>
      <c r="BL299" s="39"/>
      <c r="BM299" s="39"/>
      <c r="BN299" s="39"/>
      <c r="BO299" s="39"/>
      <c r="BP299" s="39"/>
      <c r="BQ299" s="39"/>
      <c r="BR299" s="39"/>
      <c r="BS299" s="39"/>
    </row>
    <row r="300" spans="1:71" ht="15.75" customHeight="1" x14ac:dyDescent="0.25">
      <c r="A300" s="30"/>
      <c r="B300" s="31"/>
      <c r="C300" s="31"/>
      <c r="D300" s="37"/>
      <c r="E300" s="39"/>
      <c r="F300" s="31"/>
      <c r="G300" s="92"/>
      <c r="H300" s="39"/>
      <c r="I300" s="93"/>
      <c r="J300" s="39"/>
      <c r="K300" s="39"/>
      <c r="L300" s="41"/>
      <c r="M300" s="41"/>
      <c r="N300" s="41"/>
      <c r="O300" s="31"/>
      <c r="P300" s="39"/>
      <c r="Q300" s="39"/>
      <c r="R300" s="39"/>
      <c r="S300" s="39"/>
      <c r="T300" s="94"/>
      <c r="U300" s="39"/>
      <c r="V300" s="95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39"/>
      <c r="AZ300" s="39"/>
      <c r="BA300" s="39"/>
      <c r="BB300" s="39"/>
      <c r="BC300" s="39"/>
      <c r="BD300" s="39"/>
      <c r="BE300" s="39"/>
      <c r="BF300" s="39"/>
      <c r="BG300" s="39"/>
      <c r="BH300" s="39"/>
      <c r="BI300" s="39"/>
      <c r="BJ300" s="39"/>
      <c r="BK300" s="39"/>
      <c r="BL300" s="39"/>
      <c r="BM300" s="39"/>
      <c r="BN300" s="39"/>
      <c r="BO300" s="39"/>
      <c r="BP300" s="39"/>
      <c r="BQ300" s="39"/>
      <c r="BR300" s="39"/>
      <c r="BS300" s="39"/>
    </row>
    <row r="301" spans="1:71" ht="15.75" customHeight="1" x14ac:dyDescent="0.25">
      <c r="A301" s="30"/>
      <c r="B301" s="31"/>
      <c r="C301" s="31"/>
      <c r="D301" s="37"/>
      <c r="E301" s="39"/>
      <c r="F301" s="31"/>
      <c r="G301" s="92"/>
      <c r="H301" s="39"/>
      <c r="I301" s="93"/>
      <c r="J301" s="39"/>
      <c r="K301" s="39"/>
      <c r="L301" s="41"/>
      <c r="M301" s="41"/>
      <c r="N301" s="41"/>
      <c r="O301" s="31"/>
      <c r="P301" s="39"/>
      <c r="Q301" s="39"/>
      <c r="R301" s="39"/>
      <c r="S301" s="39"/>
      <c r="T301" s="94"/>
      <c r="U301" s="39"/>
      <c r="V301" s="95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  <c r="AY301" s="39"/>
      <c r="AZ301" s="39"/>
      <c r="BA301" s="39"/>
      <c r="BB301" s="39"/>
      <c r="BC301" s="39"/>
      <c r="BD301" s="39"/>
      <c r="BE301" s="39"/>
      <c r="BF301" s="39"/>
      <c r="BG301" s="39"/>
      <c r="BH301" s="39"/>
      <c r="BI301" s="39"/>
      <c r="BJ301" s="39"/>
      <c r="BK301" s="39"/>
      <c r="BL301" s="39"/>
      <c r="BM301" s="39"/>
      <c r="BN301" s="39"/>
      <c r="BO301" s="39"/>
      <c r="BP301" s="39"/>
      <c r="BQ301" s="39"/>
      <c r="BR301" s="39"/>
      <c r="BS301" s="39"/>
    </row>
    <row r="302" spans="1:71" ht="15.75" customHeight="1" x14ac:dyDescent="0.25">
      <c r="A302" s="30"/>
      <c r="B302" s="31"/>
      <c r="C302" s="31"/>
      <c r="D302" s="37"/>
      <c r="E302" s="39"/>
      <c r="F302" s="31"/>
      <c r="G302" s="92"/>
      <c r="H302" s="39"/>
      <c r="I302" s="93"/>
      <c r="J302" s="39"/>
      <c r="K302" s="39"/>
      <c r="L302" s="41"/>
      <c r="M302" s="41"/>
      <c r="N302" s="41"/>
      <c r="O302" s="31"/>
      <c r="P302" s="39"/>
      <c r="Q302" s="39"/>
      <c r="R302" s="39"/>
      <c r="S302" s="39"/>
      <c r="T302" s="94"/>
      <c r="U302" s="39"/>
      <c r="V302" s="95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  <c r="AY302" s="39"/>
      <c r="AZ302" s="39"/>
      <c r="BA302" s="39"/>
      <c r="BB302" s="39"/>
      <c r="BC302" s="39"/>
      <c r="BD302" s="39"/>
      <c r="BE302" s="39"/>
      <c r="BF302" s="39"/>
      <c r="BG302" s="39"/>
      <c r="BH302" s="39"/>
      <c r="BI302" s="39"/>
      <c r="BJ302" s="39"/>
      <c r="BK302" s="39"/>
      <c r="BL302" s="39"/>
      <c r="BM302" s="39"/>
      <c r="BN302" s="39"/>
      <c r="BO302" s="39"/>
      <c r="BP302" s="39"/>
      <c r="BQ302" s="39"/>
      <c r="BR302" s="39"/>
      <c r="BS302" s="39"/>
    </row>
    <row r="303" spans="1:71" ht="15.75" customHeight="1" x14ac:dyDescent="0.25">
      <c r="A303" s="30"/>
      <c r="B303" s="31"/>
      <c r="C303" s="31"/>
      <c r="D303" s="37"/>
      <c r="E303" s="39"/>
      <c r="F303" s="31"/>
      <c r="G303" s="92"/>
      <c r="H303" s="39"/>
      <c r="I303" s="93"/>
      <c r="J303" s="39"/>
      <c r="K303" s="39"/>
      <c r="L303" s="41"/>
      <c r="M303" s="41"/>
      <c r="N303" s="41"/>
      <c r="O303" s="31"/>
      <c r="P303" s="39"/>
      <c r="Q303" s="39"/>
      <c r="R303" s="39"/>
      <c r="S303" s="39"/>
      <c r="T303" s="94"/>
      <c r="U303" s="39"/>
      <c r="V303" s="95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39"/>
      <c r="AZ303" s="39"/>
      <c r="BA303" s="39"/>
      <c r="BB303" s="39"/>
      <c r="BC303" s="39"/>
      <c r="BD303" s="39"/>
      <c r="BE303" s="39"/>
      <c r="BF303" s="39"/>
      <c r="BG303" s="39"/>
      <c r="BH303" s="39"/>
      <c r="BI303" s="39"/>
      <c r="BJ303" s="39"/>
      <c r="BK303" s="39"/>
      <c r="BL303" s="39"/>
      <c r="BM303" s="39"/>
      <c r="BN303" s="39"/>
      <c r="BO303" s="39"/>
      <c r="BP303" s="39"/>
      <c r="BQ303" s="39"/>
      <c r="BR303" s="39"/>
      <c r="BS303" s="39"/>
    </row>
    <row r="304" spans="1:71" ht="15.75" customHeight="1" x14ac:dyDescent="0.25">
      <c r="A304" s="30"/>
      <c r="B304" s="31"/>
      <c r="C304" s="31"/>
      <c r="D304" s="37"/>
      <c r="E304" s="39"/>
      <c r="F304" s="31"/>
      <c r="G304" s="92"/>
      <c r="H304" s="39"/>
      <c r="I304" s="93"/>
      <c r="J304" s="39"/>
      <c r="K304" s="39"/>
      <c r="L304" s="41"/>
      <c r="M304" s="41"/>
      <c r="N304" s="41"/>
      <c r="O304" s="31"/>
      <c r="P304" s="39"/>
      <c r="Q304" s="39"/>
      <c r="R304" s="39"/>
      <c r="S304" s="39"/>
      <c r="T304" s="94"/>
      <c r="U304" s="39"/>
      <c r="V304" s="95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39"/>
      <c r="AZ304" s="39"/>
      <c r="BA304" s="39"/>
      <c r="BB304" s="39"/>
      <c r="BC304" s="39"/>
      <c r="BD304" s="39"/>
      <c r="BE304" s="39"/>
      <c r="BF304" s="39"/>
      <c r="BG304" s="39"/>
      <c r="BH304" s="39"/>
      <c r="BI304" s="39"/>
      <c r="BJ304" s="39"/>
      <c r="BK304" s="39"/>
      <c r="BL304" s="39"/>
      <c r="BM304" s="39"/>
      <c r="BN304" s="39"/>
      <c r="BO304" s="39"/>
      <c r="BP304" s="39"/>
      <c r="BQ304" s="39"/>
      <c r="BR304" s="39"/>
      <c r="BS304" s="39"/>
    </row>
    <row r="305" spans="1:71" ht="15.75" customHeight="1" x14ac:dyDescent="0.25">
      <c r="A305" s="30"/>
      <c r="B305" s="31"/>
      <c r="C305" s="31"/>
      <c r="D305" s="37"/>
      <c r="E305" s="39"/>
      <c r="F305" s="31"/>
      <c r="G305" s="92"/>
      <c r="H305" s="39"/>
      <c r="I305" s="93"/>
      <c r="J305" s="39"/>
      <c r="K305" s="39"/>
      <c r="L305" s="41"/>
      <c r="M305" s="41"/>
      <c r="N305" s="41"/>
      <c r="O305" s="31"/>
      <c r="P305" s="39"/>
      <c r="Q305" s="39"/>
      <c r="R305" s="39"/>
      <c r="S305" s="39"/>
      <c r="T305" s="94"/>
      <c r="U305" s="39"/>
      <c r="V305" s="95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  <c r="AY305" s="39"/>
      <c r="AZ305" s="39"/>
      <c r="BA305" s="39"/>
      <c r="BB305" s="39"/>
      <c r="BC305" s="39"/>
      <c r="BD305" s="39"/>
      <c r="BE305" s="39"/>
      <c r="BF305" s="39"/>
      <c r="BG305" s="39"/>
      <c r="BH305" s="39"/>
      <c r="BI305" s="39"/>
      <c r="BJ305" s="39"/>
      <c r="BK305" s="39"/>
      <c r="BL305" s="39"/>
      <c r="BM305" s="39"/>
      <c r="BN305" s="39"/>
      <c r="BO305" s="39"/>
      <c r="BP305" s="39"/>
      <c r="BQ305" s="39"/>
      <c r="BR305" s="39"/>
      <c r="BS305" s="39"/>
    </row>
    <row r="306" spans="1:71" ht="15.75" customHeight="1" x14ac:dyDescent="0.25">
      <c r="A306" s="30"/>
      <c r="B306" s="31"/>
      <c r="C306" s="31"/>
      <c r="D306" s="37"/>
      <c r="E306" s="39"/>
      <c r="F306" s="31"/>
      <c r="G306" s="92"/>
      <c r="H306" s="39"/>
      <c r="I306" s="93"/>
      <c r="J306" s="39"/>
      <c r="K306" s="39"/>
      <c r="L306" s="41"/>
      <c r="M306" s="41"/>
      <c r="N306" s="41"/>
      <c r="O306" s="31"/>
      <c r="P306" s="39"/>
      <c r="Q306" s="39"/>
      <c r="R306" s="39"/>
      <c r="S306" s="39"/>
      <c r="T306" s="94"/>
      <c r="U306" s="39"/>
      <c r="V306" s="95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39"/>
      <c r="AZ306" s="39"/>
      <c r="BA306" s="39"/>
      <c r="BB306" s="39"/>
      <c r="BC306" s="39"/>
      <c r="BD306" s="39"/>
      <c r="BE306" s="39"/>
      <c r="BF306" s="39"/>
      <c r="BG306" s="39"/>
      <c r="BH306" s="39"/>
      <c r="BI306" s="39"/>
      <c r="BJ306" s="39"/>
      <c r="BK306" s="39"/>
      <c r="BL306" s="39"/>
      <c r="BM306" s="39"/>
      <c r="BN306" s="39"/>
      <c r="BO306" s="39"/>
      <c r="BP306" s="39"/>
      <c r="BQ306" s="39"/>
      <c r="BR306" s="39"/>
      <c r="BS306" s="39"/>
    </row>
    <row r="307" spans="1:71" ht="15.75" customHeight="1" x14ac:dyDescent="0.25">
      <c r="A307" s="30"/>
      <c r="B307" s="31"/>
      <c r="C307" s="31"/>
      <c r="D307" s="37"/>
      <c r="E307" s="39"/>
      <c r="F307" s="31"/>
      <c r="G307" s="92"/>
      <c r="H307" s="39"/>
      <c r="I307" s="93"/>
      <c r="J307" s="39"/>
      <c r="K307" s="39"/>
      <c r="L307" s="41"/>
      <c r="M307" s="41"/>
      <c r="N307" s="41"/>
      <c r="O307" s="31"/>
      <c r="P307" s="39"/>
      <c r="Q307" s="39"/>
      <c r="R307" s="39"/>
      <c r="S307" s="39"/>
      <c r="T307" s="94"/>
      <c r="U307" s="39"/>
      <c r="V307" s="95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  <c r="BA307" s="39"/>
      <c r="BB307" s="39"/>
      <c r="BC307" s="39"/>
      <c r="BD307" s="39"/>
      <c r="BE307" s="39"/>
      <c r="BF307" s="39"/>
      <c r="BG307" s="39"/>
      <c r="BH307" s="39"/>
      <c r="BI307" s="39"/>
      <c r="BJ307" s="39"/>
      <c r="BK307" s="39"/>
      <c r="BL307" s="39"/>
      <c r="BM307" s="39"/>
      <c r="BN307" s="39"/>
      <c r="BO307" s="39"/>
      <c r="BP307" s="39"/>
      <c r="BQ307" s="39"/>
      <c r="BR307" s="39"/>
      <c r="BS307" s="39"/>
    </row>
    <row r="308" spans="1:71" ht="15.75" customHeight="1" x14ac:dyDescent="0.25">
      <c r="A308" s="30"/>
      <c r="B308" s="31"/>
      <c r="C308" s="31"/>
      <c r="D308" s="37"/>
      <c r="E308" s="39"/>
      <c r="F308" s="31"/>
      <c r="G308" s="92"/>
      <c r="H308" s="39"/>
      <c r="I308" s="93"/>
      <c r="J308" s="39"/>
      <c r="K308" s="39"/>
      <c r="L308" s="41"/>
      <c r="M308" s="41"/>
      <c r="N308" s="41"/>
      <c r="O308" s="31"/>
      <c r="P308" s="39"/>
      <c r="Q308" s="39"/>
      <c r="R308" s="39"/>
      <c r="S308" s="39"/>
      <c r="T308" s="94"/>
      <c r="U308" s="39"/>
      <c r="V308" s="95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  <c r="BA308" s="39"/>
      <c r="BB308" s="39"/>
      <c r="BC308" s="39"/>
      <c r="BD308" s="39"/>
      <c r="BE308" s="39"/>
      <c r="BF308" s="39"/>
      <c r="BG308" s="39"/>
      <c r="BH308" s="39"/>
      <c r="BI308" s="39"/>
      <c r="BJ308" s="39"/>
      <c r="BK308" s="39"/>
      <c r="BL308" s="39"/>
      <c r="BM308" s="39"/>
      <c r="BN308" s="39"/>
      <c r="BO308" s="39"/>
      <c r="BP308" s="39"/>
      <c r="BQ308" s="39"/>
      <c r="BR308" s="39"/>
      <c r="BS308" s="39"/>
    </row>
    <row r="309" spans="1:71" ht="15.75" customHeight="1" x14ac:dyDescent="0.25">
      <c r="A309" s="30"/>
      <c r="B309" s="31"/>
      <c r="C309" s="31"/>
      <c r="D309" s="37"/>
      <c r="E309" s="39"/>
      <c r="F309" s="31"/>
      <c r="G309" s="92"/>
      <c r="H309" s="39"/>
      <c r="I309" s="93"/>
      <c r="J309" s="39"/>
      <c r="K309" s="39"/>
      <c r="L309" s="41"/>
      <c r="M309" s="41"/>
      <c r="N309" s="41"/>
      <c r="O309" s="31"/>
      <c r="P309" s="39"/>
      <c r="Q309" s="39"/>
      <c r="R309" s="39"/>
      <c r="S309" s="39"/>
      <c r="T309" s="94"/>
      <c r="U309" s="39"/>
      <c r="V309" s="95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39"/>
      <c r="AZ309" s="39"/>
      <c r="BA309" s="39"/>
      <c r="BB309" s="39"/>
      <c r="BC309" s="39"/>
      <c r="BD309" s="39"/>
      <c r="BE309" s="39"/>
      <c r="BF309" s="39"/>
      <c r="BG309" s="39"/>
      <c r="BH309" s="39"/>
      <c r="BI309" s="39"/>
      <c r="BJ309" s="39"/>
      <c r="BK309" s="39"/>
      <c r="BL309" s="39"/>
      <c r="BM309" s="39"/>
      <c r="BN309" s="39"/>
      <c r="BO309" s="39"/>
      <c r="BP309" s="39"/>
      <c r="BQ309" s="39"/>
      <c r="BR309" s="39"/>
      <c r="BS309" s="39"/>
    </row>
    <row r="310" spans="1:71" ht="15.75" customHeight="1" x14ac:dyDescent="0.25">
      <c r="A310" s="30"/>
      <c r="B310" s="31"/>
      <c r="C310" s="31"/>
      <c r="D310" s="37"/>
      <c r="E310" s="39"/>
      <c r="F310" s="31"/>
      <c r="G310" s="92"/>
      <c r="H310" s="39"/>
      <c r="I310" s="93"/>
      <c r="J310" s="39"/>
      <c r="K310" s="39"/>
      <c r="L310" s="41"/>
      <c r="M310" s="41"/>
      <c r="N310" s="41"/>
      <c r="O310" s="31"/>
      <c r="P310" s="39"/>
      <c r="Q310" s="39"/>
      <c r="R310" s="39"/>
      <c r="S310" s="39"/>
      <c r="T310" s="94"/>
      <c r="U310" s="39"/>
      <c r="V310" s="95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  <c r="BA310" s="39"/>
      <c r="BB310" s="39"/>
      <c r="BC310" s="39"/>
      <c r="BD310" s="39"/>
      <c r="BE310" s="39"/>
      <c r="BF310" s="39"/>
      <c r="BG310" s="39"/>
      <c r="BH310" s="39"/>
      <c r="BI310" s="39"/>
      <c r="BJ310" s="39"/>
      <c r="BK310" s="39"/>
      <c r="BL310" s="39"/>
      <c r="BM310" s="39"/>
      <c r="BN310" s="39"/>
      <c r="BO310" s="39"/>
      <c r="BP310" s="39"/>
      <c r="BQ310" s="39"/>
      <c r="BR310" s="39"/>
      <c r="BS310" s="39"/>
    </row>
    <row r="311" spans="1:71" ht="15.75" customHeight="1" x14ac:dyDescent="0.25">
      <c r="A311" s="30"/>
      <c r="B311" s="31"/>
      <c r="C311" s="31"/>
      <c r="D311" s="37"/>
      <c r="E311" s="39"/>
      <c r="F311" s="31"/>
      <c r="G311" s="92"/>
      <c r="H311" s="39"/>
      <c r="I311" s="93"/>
      <c r="J311" s="39"/>
      <c r="K311" s="39"/>
      <c r="L311" s="41"/>
      <c r="M311" s="41"/>
      <c r="N311" s="41"/>
      <c r="O311" s="31"/>
      <c r="P311" s="39"/>
      <c r="Q311" s="39"/>
      <c r="R311" s="39"/>
      <c r="S311" s="39"/>
      <c r="T311" s="94"/>
      <c r="U311" s="39"/>
      <c r="V311" s="95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39"/>
      <c r="AZ311" s="39"/>
      <c r="BA311" s="39"/>
      <c r="BB311" s="39"/>
      <c r="BC311" s="39"/>
      <c r="BD311" s="39"/>
      <c r="BE311" s="39"/>
      <c r="BF311" s="39"/>
      <c r="BG311" s="39"/>
      <c r="BH311" s="39"/>
      <c r="BI311" s="39"/>
      <c r="BJ311" s="39"/>
      <c r="BK311" s="39"/>
      <c r="BL311" s="39"/>
      <c r="BM311" s="39"/>
      <c r="BN311" s="39"/>
      <c r="BO311" s="39"/>
      <c r="BP311" s="39"/>
      <c r="BQ311" s="39"/>
      <c r="BR311" s="39"/>
      <c r="BS311" s="39"/>
    </row>
    <row r="312" spans="1:71" ht="15.75" customHeight="1" x14ac:dyDescent="0.25">
      <c r="A312" s="30"/>
      <c r="B312" s="31"/>
      <c r="C312" s="31"/>
      <c r="D312" s="37"/>
      <c r="E312" s="39"/>
      <c r="F312" s="31"/>
      <c r="G312" s="92"/>
      <c r="H312" s="39"/>
      <c r="I312" s="93"/>
      <c r="J312" s="39"/>
      <c r="K312" s="39"/>
      <c r="L312" s="41"/>
      <c r="M312" s="41"/>
      <c r="N312" s="41"/>
      <c r="O312" s="31"/>
      <c r="P312" s="39"/>
      <c r="Q312" s="39"/>
      <c r="R312" s="39"/>
      <c r="S312" s="39"/>
      <c r="T312" s="94"/>
      <c r="U312" s="39"/>
      <c r="V312" s="95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39"/>
      <c r="BA312" s="39"/>
      <c r="BB312" s="39"/>
      <c r="BC312" s="39"/>
      <c r="BD312" s="39"/>
      <c r="BE312" s="39"/>
      <c r="BF312" s="39"/>
      <c r="BG312" s="39"/>
      <c r="BH312" s="39"/>
      <c r="BI312" s="39"/>
      <c r="BJ312" s="39"/>
      <c r="BK312" s="39"/>
      <c r="BL312" s="39"/>
      <c r="BM312" s="39"/>
      <c r="BN312" s="39"/>
      <c r="BO312" s="39"/>
      <c r="BP312" s="39"/>
      <c r="BQ312" s="39"/>
      <c r="BR312" s="39"/>
      <c r="BS312" s="39"/>
    </row>
    <row r="313" spans="1:71" ht="15.75" customHeight="1" x14ac:dyDescent="0.25">
      <c r="A313" s="30"/>
      <c r="B313" s="31"/>
      <c r="C313" s="31"/>
      <c r="D313" s="37"/>
      <c r="E313" s="39"/>
      <c r="F313" s="31"/>
      <c r="G313" s="92"/>
      <c r="H313" s="39"/>
      <c r="I313" s="93"/>
      <c r="J313" s="39"/>
      <c r="K313" s="39"/>
      <c r="L313" s="41"/>
      <c r="M313" s="41"/>
      <c r="N313" s="41"/>
      <c r="O313" s="31"/>
      <c r="P313" s="39"/>
      <c r="Q313" s="39"/>
      <c r="R313" s="39"/>
      <c r="S313" s="39"/>
      <c r="T313" s="94"/>
      <c r="U313" s="39"/>
      <c r="V313" s="95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39"/>
      <c r="AZ313" s="39"/>
      <c r="BA313" s="39"/>
      <c r="BB313" s="39"/>
      <c r="BC313" s="39"/>
      <c r="BD313" s="39"/>
      <c r="BE313" s="39"/>
      <c r="BF313" s="39"/>
      <c r="BG313" s="39"/>
      <c r="BH313" s="39"/>
      <c r="BI313" s="39"/>
      <c r="BJ313" s="39"/>
      <c r="BK313" s="39"/>
      <c r="BL313" s="39"/>
      <c r="BM313" s="39"/>
      <c r="BN313" s="39"/>
      <c r="BO313" s="39"/>
      <c r="BP313" s="39"/>
      <c r="BQ313" s="39"/>
      <c r="BR313" s="39"/>
      <c r="BS313" s="39"/>
    </row>
    <row r="314" spans="1:71" ht="15.75" customHeight="1" x14ac:dyDescent="0.25">
      <c r="A314" s="30"/>
      <c r="B314" s="31"/>
      <c r="C314" s="31"/>
      <c r="D314" s="37"/>
      <c r="E314" s="39"/>
      <c r="F314" s="31"/>
      <c r="G314" s="92"/>
      <c r="H314" s="39"/>
      <c r="I314" s="93"/>
      <c r="J314" s="39"/>
      <c r="K314" s="39"/>
      <c r="L314" s="41"/>
      <c r="M314" s="41"/>
      <c r="N314" s="41"/>
      <c r="O314" s="31"/>
      <c r="P314" s="39"/>
      <c r="Q314" s="39"/>
      <c r="R314" s="39"/>
      <c r="S314" s="39"/>
      <c r="T314" s="94"/>
      <c r="U314" s="39"/>
      <c r="V314" s="95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39"/>
      <c r="AZ314" s="39"/>
      <c r="BA314" s="39"/>
      <c r="BB314" s="39"/>
      <c r="BC314" s="39"/>
      <c r="BD314" s="39"/>
      <c r="BE314" s="39"/>
      <c r="BF314" s="39"/>
      <c r="BG314" s="39"/>
      <c r="BH314" s="39"/>
      <c r="BI314" s="39"/>
      <c r="BJ314" s="39"/>
      <c r="BK314" s="39"/>
      <c r="BL314" s="39"/>
      <c r="BM314" s="39"/>
      <c r="BN314" s="39"/>
      <c r="BO314" s="39"/>
      <c r="BP314" s="39"/>
      <c r="BQ314" s="39"/>
      <c r="BR314" s="39"/>
      <c r="BS314" s="39"/>
    </row>
    <row r="315" spans="1:71" ht="15.75" customHeight="1" x14ac:dyDescent="0.25">
      <c r="A315" s="30"/>
      <c r="B315" s="31"/>
      <c r="C315" s="31"/>
      <c r="D315" s="37"/>
      <c r="E315" s="39"/>
      <c r="F315" s="31"/>
      <c r="G315" s="92"/>
      <c r="H315" s="39"/>
      <c r="I315" s="93"/>
      <c r="J315" s="39"/>
      <c r="K315" s="39"/>
      <c r="L315" s="41"/>
      <c r="M315" s="41"/>
      <c r="N315" s="41"/>
      <c r="O315" s="31"/>
      <c r="P315" s="39"/>
      <c r="Q315" s="39"/>
      <c r="R315" s="39"/>
      <c r="S315" s="39"/>
      <c r="T315" s="94"/>
      <c r="U315" s="39"/>
      <c r="V315" s="95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39"/>
      <c r="AZ315" s="39"/>
      <c r="BA315" s="39"/>
      <c r="BB315" s="39"/>
      <c r="BC315" s="39"/>
      <c r="BD315" s="39"/>
      <c r="BE315" s="39"/>
      <c r="BF315" s="39"/>
      <c r="BG315" s="39"/>
      <c r="BH315" s="39"/>
      <c r="BI315" s="39"/>
      <c r="BJ315" s="39"/>
      <c r="BK315" s="39"/>
      <c r="BL315" s="39"/>
      <c r="BM315" s="39"/>
      <c r="BN315" s="39"/>
      <c r="BO315" s="39"/>
      <c r="BP315" s="39"/>
      <c r="BQ315" s="39"/>
      <c r="BR315" s="39"/>
      <c r="BS315" s="39"/>
    </row>
    <row r="316" spans="1:71" ht="15.75" customHeight="1" x14ac:dyDescent="0.25">
      <c r="A316" s="30"/>
      <c r="B316" s="31"/>
      <c r="C316" s="31"/>
      <c r="D316" s="37"/>
      <c r="E316" s="39"/>
      <c r="F316" s="31"/>
      <c r="G316" s="92"/>
      <c r="H316" s="39"/>
      <c r="I316" s="93"/>
      <c r="J316" s="39"/>
      <c r="K316" s="39"/>
      <c r="L316" s="41"/>
      <c r="M316" s="41"/>
      <c r="N316" s="41"/>
      <c r="O316" s="31"/>
      <c r="P316" s="39"/>
      <c r="Q316" s="39"/>
      <c r="R316" s="39"/>
      <c r="S316" s="39"/>
      <c r="T316" s="94"/>
      <c r="U316" s="39"/>
      <c r="V316" s="95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39"/>
      <c r="AZ316" s="39"/>
      <c r="BA316" s="39"/>
      <c r="BB316" s="39"/>
      <c r="BC316" s="39"/>
      <c r="BD316" s="39"/>
      <c r="BE316" s="39"/>
      <c r="BF316" s="39"/>
      <c r="BG316" s="39"/>
      <c r="BH316" s="39"/>
      <c r="BI316" s="39"/>
      <c r="BJ316" s="39"/>
      <c r="BK316" s="39"/>
      <c r="BL316" s="39"/>
      <c r="BM316" s="39"/>
      <c r="BN316" s="39"/>
      <c r="BO316" s="39"/>
      <c r="BP316" s="39"/>
      <c r="BQ316" s="39"/>
      <c r="BR316" s="39"/>
      <c r="BS316" s="39"/>
    </row>
    <row r="317" spans="1:71" ht="15.75" customHeight="1" x14ac:dyDescent="0.25">
      <c r="A317" s="30"/>
      <c r="B317" s="31"/>
      <c r="C317" s="31"/>
      <c r="D317" s="37"/>
      <c r="E317" s="39"/>
      <c r="F317" s="31"/>
      <c r="G317" s="92"/>
      <c r="H317" s="39"/>
      <c r="I317" s="93"/>
      <c r="J317" s="39"/>
      <c r="K317" s="39"/>
      <c r="L317" s="41"/>
      <c r="M317" s="41"/>
      <c r="N317" s="41"/>
      <c r="O317" s="31"/>
      <c r="P317" s="39"/>
      <c r="Q317" s="39"/>
      <c r="R317" s="39"/>
      <c r="S317" s="39"/>
      <c r="T317" s="94"/>
      <c r="U317" s="39"/>
      <c r="V317" s="95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  <c r="AY317" s="39"/>
      <c r="AZ317" s="39"/>
      <c r="BA317" s="39"/>
      <c r="BB317" s="39"/>
      <c r="BC317" s="39"/>
      <c r="BD317" s="39"/>
      <c r="BE317" s="39"/>
      <c r="BF317" s="39"/>
      <c r="BG317" s="39"/>
      <c r="BH317" s="39"/>
      <c r="BI317" s="39"/>
      <c r="BJ317" s="39"/>
      <c r="BK317" s="39"/>
      <c r="BL317" s="39"/>
      <c r="BM317" s="39"/>
      <c r="BN317" s="39"/>
      <c r="BO317" s="39"/>
      <c r="BP317" s="39"/>
      <c r="BQ317" s="39"/>
      <c r="BR317" s="39"/>
      <c r="BS317" s="39"/>
    </row>
    <row r="318" spans="1:71" ht="15.75" customHeight="1" x14ac:dyDescent="0.25">
      <c r="A318" s="30"/>
      <c r="B318" s="31"/>
      <c r="C318" s="31"/>
      <c r="D318" s="37"/>
      <c r="E318" s="39"/>
      <c r="F318" s="31"/>
      <c r="G318" s="92"/>
      <c r="H318" s="39"/>
      <c r="I318" s="93"/>
      <c r="J318" s="39"/>
      <c r="K318" s="39"/>
      <c r="L318" s="41"/>
      <c r="M318" s="41"/>
      <c r="N318" s="41"/>
      <c r="O318" s="31"/>
      <c r="P318" s="39"/>
      <c r="Q318" s="39"/>
      <c r="R318" s="39"/>
      <c r="S318" s="39"/>
      <c r="T318" s="94"/>
      <c r="U318" s="39"/>
      <c r="V318" s="95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  <c r="AY318" s="39"/>
      <c r="AZ318" s="39"/>
      <c r="BA318" s="39"/>
      <c r="BB318" s="39"/>
      <c r="BC318" s="39"/>
      <c r="BD318" s="39"/>
      <c r="BE318" s="39"/>
      <c r="BF318" s="39"/>
      <c r="BG318" s="39"/>
      <c r="BH318" s="39"/>
      <c r="BI318" s="39"/>
      <c r="BJ318" s="39"/>
      <c r="BK318" s="39"/>
      <c r="BL318" s="39"/>
      <c r="BM318" s="39"/>
      <c r="BN318" s="39"/>
      <c r="BO318" s="39"/>
      <c r="BP318" s="39"/>
      <c r="BQ318" s="39"/>
      <c r="BR318" s="39"/>
      <c r="BS318" s="39"/>
    </row>
    <row r="319" spans="1:71" ht="15.75" customHeight="1" x14ac:dyDescent="0.25">
      <c r="A319" s="30"/>
      <c r="B319" s="31"/>
      <c r="C319" s="31"/>
      <c r="D319" s="37"/>
      <c r="E319" s="39"/>
      <c r="F319" s="31"/>
      <c r="G319" s="92"/>
      <c r="H319" s="39"/>
      <c r="I319" s="93"/>
      <c r="J319" s="39"/>
      <c r="K319" s="39"/>
      <c r="L319" s="41"/>
      <c r="M319" s="41"/>
      <c r="N319" s="41"/>
      <c r="O319" s="31"/>
      <c r="P319" s="39"/>
      <c r="Q319" s="39"/>
      <c r="R319" s="39"/>
      <c r="S319" s="39"/>
      <c r="T319" s="94"/>
      <c r="U319" s="39"/>
      <c r="V319" s="95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  <c r="AY319" s="39"/>
      <c r="AZ319" s="39"/>
      <c r="BA319" s="39"/>
      <c r="BB319" s="39"/>
      <c r="BC319" s="39"/>
      <c r="BD319" s="39"/>
      <c r="BE319" s="39"/>
      <c r="BF319" s="39"/>
      <c r="BG319" s="39"/>
      <c r="BH319" s="39"/>
      <c r="BI319" s="39"/>
      <c r="BJ319" s="39"/>
      <c r="BK319" s="39"/>
      <c r="BL319" s="39"/>
      <c r="BM319" s="39"/>
      <c r="BN319" s="39"/>
      <c r="BO319" s="39"/>
      <c r="BP319" s="39"/>
      <c r="BQ319" s="39"/>
      <c r="BR319" s="39"/>
      <c r="BS319" s="39"/>
    </row>
    <row r="320" spans="1:71" ht="15.75" customHeight="1" x14ac:dyDescent="0.25">
      <c r="A320" s="30"/>
      <c r="B320" s="31"/>
      <c r="C320" s="31"/>
      <c r="D320" s="37"/>
      <c r="E320" s="39"/>
      <c r="F320" s="31"/>
      <c r="G320" s="92"/>
      <c r="H320" s="39"/>
      <c r="I320" s="93"/>
      <c r="J320" s="39"/>
      <c r="K320" s="39"/>
      <c r="L320" s="41"/>
      <c r="M320" s="41"/>
      <c r="N320" s="41"/>
      <c r="O320" s="31"/>
      <c r="P320" s="39"/>
      <c r="Q320" s="39"/>
      <c r="R320" s="39"/>
      <c r="S320" s="39"/>
      <c r="T320" s="94"/>
      <c r="U320" s="39"/>
      <c r="V320" s="95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  <c r="AY320" s="39"/>
      <c r="AZ320" s="39"/>
      <c r="BA320" s="39"/>
      <c r="BB320" s="39"/>
      <c r="BC320" s="39"/>
      <c r="BD320" s="39"/>
      <c r="BE320" s="39"/>
      <c r="BF320" s="39"/>
      <c r="BG320" s="39"/>
      <c r="BH320" s="39"/>
      <c r="BI320" s="39"/>
      <c r="BJ320" s="39"/>
      <c r="BK320" s="39"/>
      <c r="BL320" s="39"/>
      <c r="BM320" s="39"/>
      <c r="BN320" s="39"/>
      <c r="BO320" s="39"/>
      <c r="BP320" s="39"/>
      <c r="BQ320" s="39"/>
      <c r="BR320" s="39"/>
      <c r="BS320" s="39"/>
    </row>
    <row r="321" spans="1:71" ht="15.75" customHeight="1" x14ac:dyDescent="0.25">
      <c r="A321" s="30"/>
      <c r="B321" s="31"/>
      <c r="C321" s="31"/>
      <c r="D321" s="37"/>
      <c r="E321" s="39"/>
      <c r="F321" s="31"/>
      <c r="G321" s="92"/>
      <c r="H321" s="39"/>
      <c r="I321" s="93"/>
      <c r="J321" s="39"/>
      <c r="K321" s="39"/>
      <c r="L321" s="41"/>
      <c r="M321" s="41"/>
      <c r="N321" s="41"/>
      <c r="O321" s="31"/>
      <c r="P321" s="39"/>
      <c r="Q321" s="39"/>
      <c r="R321" s="39"/>
      <c r="S321" s="39"/>
      <c r="T321" s="94"/>
      <c r="U321" s="39"/>
      <c r="V321" s="95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  <c r="AY321" s="39"/>
      <c r="AZ321" s="39"/>
      <c r="BA321" s="39"/>
      <c r="BB321" s="39"/>
      <c r="BC321" s="39"/>
      <c r="BD321" s="39"/>
      <c r="BE321" s="39"/>
      <c r="BF321" s="39"/>
      <c r="BG321" s="39"/>
      <c r="BH321" s="39"/>
      <c r="BI321" s="39"/>
      <c r="BJ321" s="39"/>
      <c r="BK321" s="39"/>
      <c r="BL321" s="39"/>
      <c r="BM321" s="39"/>
      <c r="BN321" s="39"/>
      <c r="BO321" s="39"/>
      <c r="BP321" s="39"/>
      <c r="BQ321" s="39"/>
      <c r="BR321" s="39"/>
      <c r="BS321" s="39"/>
    </row>
    <row r="322" spans="1:71" ht="15.75" customHeight="1" x14ac:dyDescent="0.25">
      <c r="A322" s="30"/>
      <c r="B322" s="31"/>
      <c r="C322" s="31"/>
      <c r="D322" s="37"/>
      <c r="E322" s="39"/>
      <c r="F322" s="31"/>
      <c r="G322" s="92"/>
      <c r="H322" s="39"/>
      <c r="I322" s="93"/>
      <c r="J322" s="39"/>
      <c r="K322" s="39"/>
      <c r="L322" s="41"/>
      <c r="M322" s="41"/>
      <c r="N322" s="41"/>
      <c r="O322" s="31"/>
      <c r="P322" s="39"/>
      <c r="Q322" s="39"/>
      <c r="R322" s="39"/>
      <c r="S322" s="39"/>
      <c r="T322" s="94"/>
      <c r="U322" s="39"/>
      <c r="V322" s="95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  <c r="AY322" s="39"/>
      <c r="AZ322" s="39"/>
      <c r="BA322" s="39"/>
      <c r="BB322" s="39"/>
      <c r="BC322" s="39"/>
      <c r="BD322" s="39"/>
      <c r="BE322" s="39"/>
      <c r="BF322" s="39"/>
      <c r="BG322" s="39"/>
      <c r="BH322" s="39"/>
      <c r="BI322" s="39"/>
      <c r="BJ322" s="39"/>
      <c r="BK322" s="39"/>
      <c r="BL322" s="39"/>
      <c r="BM322" s="39"/>
      <c r="BN322" s="39"/>
      <c r="BO322" s="39"/>
      <c r="BP322" s="39"/>
      <c r="BQ322" s="39"/>
      <c r="BR322" s="39"/>
      <c r="BS322" s="39"/>
    </row>
    <row r="323" spans="1:71" ht="15.75" customHeight="1" x14ac:dyDescent="0.25">
      <c r="A323" s="30"/>
      <c r="B323" s="31"/>
      <c r="C323" s="31"/>
      <c r="D323" s="37"/>
      <c r="E323" s="39"/>
      <c r="F323" s="31"/>
      <c r="G323" s="92"/>
      <c r="H323" s="39"/>
      <c r="I323" s="93"/>
      <c r="J323" s="39"/>
      <c r="K323" s="39"/>
      <c r="L323" s="41"/>
      <c r="M323" s="41"/>
      <c r="N323" s="41"/>
      <c r="O323" s="31"/>
      <c r="P323" s="39"/>
      <c r="Q323" s="39"/>
      <c r="R323" s="39"/>
      <c r="S323" s="39"/>
      <c r="T323" s="94"/>
      <c r="U323" s="39"/>
      <c r="V323" s="95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  <c r="AY323" s="39"/>
      <c r="AZ323" s="39"/>
      <c r="BA323" s="39"/>
      <c r="BB323" s="39"/>
      <c r="BC323" s="39"/>
      <c r="BD323" s="39"/>
      <c r="BE323" s="39"/>
      <c r="BF323" s="39"/>
      <c r="BG323" s="39"/>
      <c r="BH323" s="39"/>
      <c r="BI323" s="39"/>
      <c r="BJ323" s="39"/>
      <c r="BK323" s="39"/>
      <c r="BL323" s="39"/>
      <c r="BM323" s="39"/>
      <c r="BN323" s="39"/>
      <c r="BO323" s="39"/>
      <c r="BP323" s="39"/>
      <c r="BQ323" s="39"/>
      <c r="BR323" s="39"/>
      <c r="BS323" s="39"/>
    </row>
    <row r="324" spans="1:71" ht="15.75" customHeight="1" x14ac:dyDescent="0.25">
      <c r="A324" s="30"/>
      <c r="B324" s="31"/>
      <c r="C324" s="31"/>
      <c r="D324" s="37"/>
      <c r="E324" s="39"/>
      <c r="F324" s="31"/>
      <c r="G324" s="92"/>
      <c r="H324" s="39"/>
      <c r="I324" s="93"/>
      <c r="J324" s="39"/>
      <c r="K324" s="39"/>
      <c r="L324" s="41"/>
      <c r="M324" s="41"/>
      <c r="N324" s="41"/>
      <c r="O324" s="31"/>
      <c r="P324" s="39"/>
      <c r="Q324" s="39"/>
      <c r="R324" s="39"/>
      <c r="S324" s="39"/>
      <c r="T324" s="94"/>
      <c r="U324" s="39"/>
      <c r="V324" s="95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  <c r="AY324" s="39"/>
      <c r="AZ324" s="39"/>
      <c r="BA324" s="39"/>
      <c r="BB324" s="39"/>
      <c r="BC324" s="39"/>
      <c r="BD324" s="39"/>
      <c r="BE324" s="39"/>
      <c r="BF324" s="39"/>
      <c r="BG324" s="39"/>
      <c r="BH324" s="39"/>
      <c r="BI324" s="39"/>
      <c r="BJ324" s="39"/>
      <c r="BK324" s="39"/>
      <c r="BL324" s="39"/>
      <c r="BM324" s="39"/>
      <c r="BN324" s="39"/>
      <c r="BO324" s="39"/>
      <c r="BP324" s="39"/>
      <c r="BQ324" s="39"/>
      <c r="BR324" s="39"/>
      <c r="BS324" s="39"/>
    </row>
    <row r="325" spans="1:71" ht="15.75" customHeight="1" x14ac:dyDescent="0.25">
      <c r="A325" s="30"/>
      <c r="B325" s="31"/>
      <c r="C325" s="31"/>
      <c r="D325" s="37"/>
      <c r="E325" s="39"/>
      <c r="F325" s="31"/>
      <c r="G325" s="92"/>
      <c r="H325" s="39"/>
      <c r="I325" s="93"/>
      <c r="J325" s="39"/>
      <c r="K325" s="39"/>
      <c r="L325" s="41"/>
      <c r="M325" s="41"/>
      <c r="N325" s="41"/>
      <c r="O325" s="31"/>
      <c r="P325" s="39"/>
      <c r="Q325" s="39"/>
      <c r="R325" s="39"/>
      <c r="S325" s="39"/>
      <c r="T325" s="94"/>
      <c r="U325" s="39"/>
      <c r="V325" s="95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  <c r="AY325" s="39"/>
      <c r="AZ325" s="39"/>
      <c r="BA325" s="39"/>
      <c r="BB325" s="39"/>
      <c r="BC325" s="39"/>
      <c r="BD325" s="39"/>
      <c r="BE325" s="39"/>
      <c r="BF325" s="39"/>
      <c r="BG325" s="39"/>
      <c r="BH325" s="39"/>
      <c r="BI325" s="39"/>
      <c r="BJ325" s="39"/>
      <c r="BK325" s="39"/>
      <c r="BL325" s="39"/>
      <c r="BM325" s="39"/>
      <c r="BN325" s="39"/>
      <c r="BO325" s="39"/>
      <c r="BP325" s="39"/>
      <c r="BQ325" s="39"/>
      <c r="BR325" s="39"/>
      <c r="BS325" s="39"/>
    </row>
    <row r="326" spans="1:71" ht="15.75" customHeight="1" x14ac:dyDescent="0.25">
      <c r="A326" s="30"/>
      <c r="B326" s="31"/>
      <c r="C326" s="31"/>
      <c r="D326" s="37"/>
      <c r="E326" s="39"/>
      <c r="F326" s="31"/>
      <c r="G326" s="92"/>
      <c r="H326" s="39"/>
      <c r="I326" s="93"/>
      <c r="J326" s="39"/>
      <c r="K326" s="39"/>
      <c r="L326" s="41"/>
      <c r="M326" s="41"/>
      <c r="N326" s="41"/>
      <c r="O326" s="31"/>
      <c r="P326" s="39"/>
      <c r="Q326" s="39"/>
      <c r="R326" s="39"/>
      <c r="S326" s="39"/>
      <c r="T326" s="94"/>
      <c r="U326" s="39"/>
      <c r="V326" s="95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  <c r="AY326" s="39"/>
      <c r="AZ326" s="39"/>
      <c r="BA326" s="39"/>
      <c r="BB326" s="39"/>
      <c r="BC326" s="39"/>
      <c r="BD326" s="39"/>
      <c r="BE326" s="39"/>
      <c r="BF326" s="39"/>
      <c r="BG326" s="39"/>
      <c r="BH326" s="39"/>
      <c r="BI326" s="39"/>
      <c r="BJ326" s="39"/>
      <c r="BK326" s="39"/>
      <c r="BL326" s="39"/>
      <c r="BM326" s="39"/>
      <c r="BN326" s="39"/>
      <c r="BO326" s="39"/>
      <c r="BP326" s="39"/>
      <c r="BQ326" s="39"/>
      <c r="BR326" s="39"/>
      <c r="BS326" s="39"/>
    </row>
    <row r="327" spans="1:71" ht="15.75" customHeight="1" x14ac:dyDescent="0.25">
      <c r="A327" s="30"/>
      <c r="B327" s="31"/>
      <c r="C327" s="31"/>
      <c r="D327" s="37"/>
      <c r="E327" s="39"/>
      <c r="F327" s="31"/>
      <c r="G327" s="92"/>
      <c r="H327" s="39"/>
      <c r="I327" s="93"/>
      <c r="J327" s="39"/>
      <c r="K327" s="39"/>
      <c r="L327" s="41"/>
      <c r="M327" s="41"/>
      <c r="N327" s="41"/>
      <c r="O327" s="31"/>
      <c r="P327" s="39"/>
      <c r="Q327" s="39"/>
      <c r="R327" s="39"/>
      <c r="S327" s="39"/>
      <c r="T327" s="94"/>
      <c r="U327" s="39"/>
      <c r="V327" s="95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  <c r="AY327" s="39"/>
      <c r="AZ327" s="39"/>
      <c r="BA327" s="39"/>
      <c r="BB327" s="39"/>
      <c r="BC327" s="39"/>
      <c r="BD327" s="39"/>
      <c r="BE327" s="39"/>
      <c r="BF327" s="39"/>
      <c r="BG327" s="39"/>
      <c r="BH327" s="39"/>
      <c r="BI327" s="39"/>
      <c r="BJ327" s="39"/>
      <c r="BK327" s="39"/>
      <c r="BL327" s="39"/>
      <c r="BM327" s="39"/>
      <c r="BN327" s="39"/>
      <c r="BO327" s="39"/>
      <c r="BP327" s="39"/>
      <c r="BQ327" s="39"/>
      <c r="BR327" s="39"/>
      <c r="BS327" s="39"/>
    </row>
    <row r="328" spans="1:71" ht="15.75" customHeight="1" x14ac:dyDescent="0.25">
      <c r="A328" s="30"/>
      <c r="B328" s="31"/>
      <c r="C328" s="31"/>
      <c r="D328" s="37"/>
      <c r="E328" s="39"/>
      <c r="F328" s="31"/>
      <c r="G328" s="92"/>
      <c r="H328" s="39"/>
      <c r="I328" s="93"/>
      <c r="J328" s="39"/>
      <c r="K328" s="39"/>
      <c r="L328" s="41"/>
      <c r="M328" s="41"/>
      <c r="N328" s="41"/>
      <c r="O328" s="31"/>
      <c r="P328" s="39"/>
      <c r="Q328" s="39"/>
      <c r="R328" s="39"/>
      <c r="S328" s="39"/>
      <c r="T328" s="94"/>
      <c r="U328" s="39"/>
      <c r="V328" s="95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  <c r="AY328" s="39"/>
      <c r="AZ328" s="39"/>
      <c r="BA328" s="39"/>
      <c r="BB328" s="39"/>
      <c r="BC328" s="39"/>
      <c r="BD328" s="39"/>
      <c r="BE328" s="39"/>
      <c r="BF328" s="39"/>
      <c r="BG328" s="39"/>
      <c r="BH328" s="39"/>
      <c r="BI328" s="39"/>
      <c r="BJ328" s="39"/>
      <c r="BK328" s="39"/>
      <c r="BL328" s="39"/>
      <c r="BM328" s="39"/>
      <c r="BN328" s="39"/>
      <c r="BO328" s="39"/>
      <c r="BP328" s="39"/>
      <c r="BQ328" s="39"/>
      <c r="BR328" s="39"/>
      <c r="BS328" s="39"/>
    </row>
    <row r="329" spans="1:71" ht="15.75" customHeight="1" x14ac:dyDescent="0.25">
      <c r="A329" s="30"/>
      <c r="B329" s="31"/>
      <c r="C329" s="31"/>
      <c r="D329" s="37"/>
      <c r="E329" s="39"/>
      <c r="F329" s="31"/>
      <c r="G329" s="92"/>
      <c r="H329" s="39"/>
      <c r="I329" s="93"/>
      <c r="J329" s="39"/>
      <c r="K329" s="39"/>
      <c r="L329" s="41"/>
      <c r="M329" s="41"/>
      <c r="N329" s="41"/>
      <c r="O329" s="31"/>
      <c r="P329" s="39"/>
      <c r="Q329" s="39"/>
      <c r="R329" s="39"/>
      <c r="S329" s="39"/>
      <c r="T329" s="94"/>
      <c r="U329" s="39"/>
      <c r="V329" s="95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  <c r="AY329" s="39"/>
      <c r="AZ329" s="39"/>
      <c r="BA329" s="39"/>
      <c r="BB329" s="39"/>
      <c r="BC329" s="39"/>
      <c r="BD329" s="39"/>
      <c r="BE329" s="39"/>
      <c r="BF329" s="39"/>
      <c r="BG329" s="39"/>
      <c r="BH329" s="39"/>
      <c r="BI329" s="39"/>
      <c r="BJ329" s="39"/>
      <c r="BK329" s="39"/>
      <c r="BL329" s="39"/>
      <c r="BM329" s="39"/>
      <c r="BN329" s="39"/>
      <c r="BO329" s="39"/>
      <c r="BP329" s="39"/>
      <c r="BQ329" s="39"/>
      <c r="BR329" s="39"/>
      <c r="BS329" s="39"/>
    </row>
    <row r="330" spans="1:71" ht="15.75" customHeight="1" x14ac:dyDescent="0.25">
      <c r="A330" s="30"/>
      <c r="B330" s="31"/>
      <c r="C330" s="31"/>
      <c r="D330" s="37"/>
      <c r="E330" s="39"/>
      <c r="F330" s="31"/>
      <c r="G330" s="92"/>
      <c r="H330" s="39"/>
      <c r="I330" s="93"/>
      <c r="J330" s="39"/>
      <c r="K330" s="39"/>
      <c r="L330" s="41"/>
      <c r="M330" s="41"/>
      <c r="N330" s="41"/>
      <c r="O330" s="31"/>
      <c r="P330" s="39"/>
      <c r="Q330" s="39"/>
      <c r="R330" s="39"/>
      <c r="S330" s="39"/>
      <c r="T330" s="94"/>
      <c r="U330" s="39"/>
      <c r="V330" s="95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  <c r="AY330" s="39"/>
      <c r="AZ330" s="39"/>
      <c r="BA330" s="39"/>
      <c r="BB330" s="39"/>
      <c r="BC330" s="39"/>
      <c r="BD330" s="39"/>
      <c r="BE330" s="39"/>
      <c r="BF330" s="39"/>
      <c r="BG330" s="39"/>
      <c r="BH330" s="39"/>
      <c r="BI330" s="39"/>
      <c r="BJ330" s="39"/>
      <c r="BK330" s="39"/>
      <c r="BL330" s="39"/>
      <c r="BM330" s="39"/>
      <c r="BN330" s="39"/>
      <c r="BO330" s="39"/>
      <c r="BP330" s="39"/>
      <c r="BQ330" s="39"/>
      <c r="BR330" s="39"/>
      <c r="BS330" s="39"/>
    </row>
    <row r="331" spans="1:71" ht="15.75" customHeight="1" x14ac:dyDescent="0.25">
      <c r="A331" s="30"/>
      <c r="B331" s="31"/>
      <c r="C331" s="31"/>
      <c r="D331" s="37"/>
      <c r="E331" s="39"/>
      <c r="F331" s="31"/>
      <c r="G331" s="92"/>
      <c r="H331" s="39"/>
      <c r="I331" s="93"/>
      <c r="J331" s="39"/>
      <c r="K331" s="39"/>
      <c r="L331" s="41"/>
      <c r="M331" s="41"/>
      <c r="N331" s="41"/>
      <c r="O331" s="31"/>
      <c r="P331" s="39"/>
      <c r="Q331" s="39"/>
      <c r="R331" s="39"/>
      <c r="S331" s="39"/>
      <c r="T331" s="94"/>
      <c r="U331" s="39"/>
      <c r="V331" s="95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  <c r="AY331" s="39"/>
      <c r="AZ331" s="39"/>
      <c r="BA331" s="39"/>
      <c r="BB331" s="39"/>
      <c r="BC331" s="39"/>
      <c r="BD331" s="39"/>
      <c r="BE331" s="39"/>
      <c r="BF331" s="39"/>
      <c r="BG331" s="39"/>
      <c r="BH331" s="39"/>
      <c r="BI331" s="39"/>
      <c r="BJ331" s="39"/>
      <c r="BK331" s="39"/>
      <c r="BL331" s="39"/>
      <c r="BM331" s="39"/>
      <c r="BN331" s="39"/>
      <c r="BO331" s="39"/>
      <c r="BP331" s="39"/>
      <c r="BQ331" s="39"/>
      <c r="BR331" s="39"/>
      <c r="BS331" s="39"/>
    </row>
    <row r="332" spans="1:71" ht="15.75" customHeight="1" x14ac:dyDescent="0.25">
      <c r="A332" s="30"/>
      <c r="B332" s="31"/>
      <c r="C332" s="31"/>
      <c r="D332" s="37"/>
      <c r="E332" s="39"/>
      <c r="F332" s="31"/>
      <c r="G332" s="92"/>
      <c r="H332" s="39"/>
      <c r="I332" s="93"/>
      <c r="J332" s="39"/>
      <c r="K332" s="39"/>
      <c r="L332" s="41"/>
      <c r="M332" s="41"/>
      <c r="N332" s="41"/>
      <c r="O332" s="31"/>
      <c r="P332" s="39"/>
      <c r="Q332" s="39"/>
      <c r="R332" s="39"/>
      <c r="S332" s="39"/>
      <c r="T332" s="94"/>
      <c r="U332" s="39"/>
      <c r="V332" s="95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  <c r="AY332" s="39"/>
      <c r="AZ332" s="39"/>
      <c r="BA332" s="39"/>
      <c r="BB332" s="39"/>
      <c r="BC332" s="39"/>
      <c r="BD332" s="39"/>
      <c r="BE332" s="39"/>
      <c r="BF332" s="39"/>
      <c r="BG332" s="39"/>
      <c r="BH332" s="39"/>
      <c r="BI332" s="39"/>
      <c r="BJ332" s="39"/>
      <c r="BK332" s="39"/>
      <c r="BL332" s="39"/>
      <c r="BM332" s="39"/>
      <c r="BN332" s="39"/>
      <c r="BO332" s="39"/>
      <c r="BP332" s="39"/>
      <c r="BQ332" s="39"/>
      <c r="BR332" s="39"/>
      <c r="BS332" s="39"/>
    </row>
    <row r="333" spans="1:71" ht="15.75" customHeight="1" x14ac:dyDescent="0.25">
      <c r="A333" s="30"/>
      <c r="B333" s="31"/>
      <c r="C333" s="31"/>
      <c r="D333" s="37"/>
      <c r="E333" s="39"/>
      <c r="F333" s="31"/>
      <c r="G333" s="92"/>
      <c r="H333" s="39"/>
      <c r="I333" s="93"/>
      <c r="J333" s="39"/>
      <c r="K333" s="39"/>
      <c r="L333" s="41"/>
      <c r="M333" s="41"/>
      <c r="N333" s="41"/>
      <c r="O333" s="31"/>
      <c r="P333" s="39"/>
      <c r="Q333" s="39"/>
      <c r="R333" s="39"/>
      <c r="S333" s="39"/>
      <c r="T333" s="94"/>
      <c r="U333" s="39"/>
      <c r="V333" s="95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39"/>
      <c r="AZ333" s="39"/>
      <c r="BA333" s="39"/>
      <c r="BB333" s="39"/>
      <c r="BC333" s="39"/>
      <c r="BD333" s="39"/>
      <c r="BE333" s="39"/>
      <c r="BF333" s="39"/>
      <c r="BG333" s="39"/>
      <c r="BH333" s="39"/>
      <c r="BI333" s="39"/>
      <c r="BJ333" s="39"/>
      <c r="BK333" s="39"/>
      <c r="BL333" s="39"/>
      <c r="BM333" s="39"/>
      <c r="BN333" s="39"/>
      <c r="BO333" s="39"/>
      <c r="BP333" s="39"/>
      <c r="BQ333" s="39"/>
      <c r="BR333" s="39"/>
      <c r="BS333" s="39"/>
    </row>
    <row r="334" spans="1:71" ht="15.75" customHeight="1" x14ac:dyDescent="0.25">
      <c r="A334" s="30"/>
      <c r="B334" s="31"/>
      <c r="C334" s="31"/>
      <c r="D334" s="37"/>
      <c r="E334" s="39"/>
      <c r="F334" s="31"/>
      <c r="G334" s="92"/>
      <c r="H334" s="39"/>
      <c r="I334" s="93"/>
      <c r="J334" s="39"/>
      <c r="K334" s="39"/>
      <c r="L334" s="41"/>
      <c r="M334" s="41"/>
      <c r="N334" s="41"/>
      <c r="O334" s="31"/>
      <c r="P334" s="39"/>
      <c r="Q334" s="39"/>
      <c r="R334" s="39"/>
      <c r="S334" s="39"/>
      <c r="T334" s="94"/>
      <c r="U334" s="39"/>
      <c r="V334" s="95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  <c r="AY334" s="39"/>
      <c r="AZ334" s="39"/>
      <c r="BA334" s="39"/>
      <c r="BB334" s="39"/>
      <c r="BC334" s="39"/>
      <c r="BD334" s="39"/>
      <c r="BE334" s="39"/>
      <c r="BF334" s="39"/>
      <c r="BG334" s="39"/>
      <c r="BH334" s="39"/>
      <c r="BI334" s="39"/>
      <c r="BJ334" s="39"/>
      <c r="BK334" s="39"/>
      <c r="BL334" s="39"/>
      <c r="BM334" s="39"/>
      <c r="BN334" s="39"/>
      <c r="BO334" s="39"/>
      <c r="BP334" s="39"/>
      <c r="BQ334" s="39"/>
      <c r="BR334" s="39"/>
      <c r="BS334" s="39"/>
    </row>
    <row r="335" spans="1:71" ht="15.75" customHeight="1" x14ac:dyDescent="0.25">
      <c r="A335" s="30"/>
      <c r="B335" s="31"/>
      <c r="C335" s="31"/>
      <c r="D335" s="37"/>
      <c r="E335" s="39"/>
      <c r="F335" s="31"/>
      <c r="G335" s="92"/>
      <c r="H335" s="39"/>
      <c r="I335" s="93"/>
      <c r="J335" s="39"/>
      <c r="K335" s="39"/>
      <c r="L335" s="41"/>
      <c r="M335" s="41"/>
      <c r="N335" s="41"/>
      <c r="O335" s="31"/>
      <c r="P335" s="39"/>
      <c r="Q335" s="39"/>
      <c r="R335" s="39"/>
      <c r="S335" s="39"/>
      <c r="T335" s="94"/>
      <c r="U335" s="39"/>
      <c r="V335" s="95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  <c r="AY335" s="39"/>
      <c r="AZ335" s="39"/>
      <c r="BA335" s="39"/>
      <c r="BB335" s="39"/>
      <c r="BC335" s="39"/>
      <c r="BD335" s="39"/>
      <c r="BE335" s="39"/>
      <c r="BF335" s="39"/>
      <c r="BG335" s="39"/>
      <c r="BH335" s="39"/>
      <c r="BI335" s="39"/>
      <c r="BJ335" s="39"/>
      <c r="BK335" s="39"/>
      <c r="BL335" s="39"/>
      <c r="BM335" s="39"/>
      <c r="BN335" s="39"/>
      <c r="BO335" s="39"/>
      <c r="BP335" s="39"/>
      <c r="BQ335" s="39"/>
      <c r="BR335" s="39"/>
      <c r="BS335" s="39"/>
    </row>
    <row r="336" spans="1:71" ht="15.75" customHeight="1" x14ac:dyDescent="0.25">
      <c r="A336" s="30"/>
      <c r="B336" s="31"/>
      <c r="C336" s="31"/>
      <c r="D336" s="37"/>
      <c r="E336" s="39"/>
      <c r="F336" s="31"/>
      <c r="G336" s="92"/>
      <c r="H336" s="39"/>
      <c r="I336" s="93"/>
      <c r="J336" s="39"/>
      <c r="K336" s="39"/>
      <c r="L336" s="41"/>
      <c r="M336" s="41"/>
      <c r="N336" s="41"/>
      <c r="O336" s="31"/>
      <c r="P336" s="39"/>
      <c r="Q336" s="39"/>
      <c r="R336" s="39"/>
      <c r="S336" s="39"/>
      <c r="T336" s="94"/>
      <c r="U336" s="39"/>
      <c r="V336" s="95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39"/>
      <c r="AZ336" s="39"/>
      <c r="BA336" s="39"/>
      <c r="BB336" s="39"/>
      <c r="BC336" s="39"/>
      <c r="BD336" s="39"/>
      <c r="BE336" s="39"/>
      <c r="BF336" s="39"/>
      <c r="BG336" s="39"/>
      <c r="BH336" s="39"/>
      <c r="BI336" s="39"/>
      <c r="BJ336" s="39"/>
      <c r="BK336" s="39"/>
      <c r="BL336" s="39"/>
      <c r="BM336" s="39"/>
      <c r="BN336" s="39"/>
      <c r="BO336" s="39"/>
      <c r="BP336" s="39"/>
      <c r="BQ336" s="39"/>
      <c r="BR336" s="39"/>
      <c r="BS336" s="39"/>
    </row>
    <row r="337" spans="1:71" ht="15.75" customHeight="1" x14ac:dyDescent="0.25">
      <c r="A337" s="30"/>
      <c r="B337" s="31"/>
      <c r="C337" s="31"/>
      <c r="D337" s="37"/>
      <c r="E337" s="39"/>
      <c r="F337" s="31"/>
      <c r="G337" s="92"/>
      <c r="H337" s="39"/>
      <c r="I337" s="93"/>
      <c r="J337" s="39"/>
      <c r="K337" s="39"/>
      <c r="L337" s="41"/>
      <c r="M337" s="41"/>
      <c r="N337" s="41"/>
      <c r="O337" s="31"/>
      <c r="P337" s="39"/>
      <c r="Q337" s="39"/>
      <c r="R337" s="39"/>
      <c r="S337" s="39"/>
      <c r="T337" s="94"/>
      <c r="U337" s="39"/>
      <c r="V337" s="95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39"/>
      <c r="AZ337" s="39"/>
      <c r="BA337" s="39"/>
      <c r="BB337" s="39"/>
      <c r="BC337" s="39"/>
      <c r="BD337" s="39"/>
      <c r="BE337" s="39"/>
      <c r="BF337" s="39"/>
      <c r="BG337" s="39"/>
      <c r="BH337" s="39"/>
      <c r="BI337" s="39"/>
      <c r="BJ337" s="39"/>
      <c r="BK337" s="39"/>
      <c r="BL337" s="39"/>
      <c r="BM337" s="39"/>
      <c r="BN337" s="39"/>
      <c r="BO337" s="39"/>
      <c r="BP337" s="39"/>
      <c r="BQ337" s="39"/>
      <c r="BR337" s="39"/>
      <c r="BS337" s="39"/>
    </row>
    <row r="338" spans="1:71" ht="15.75" customHeight="1" x14ac:dyDescent="0.25">
      <c r="A338" s="30"/>
      <c r="B338" s="31"/>
      <c r="C338" s="31"/>
      <c r="D338" s="37"/>
      <c r="E338" s="39"/>
      <c r="F338" s="31"/>
      <c r="G338" s="92"/>
      <c r="H338" s="39"/>
      <c r="I338" s="93"/>
      <c r="J338" s="39"/>
      <c r="K338" s="39"/>
      <c r="L338" s="41"/>
      <c r="M338" s="41"/>
      <c r="N338" s="41"/>
      <c r="O338" s="31"/>
      <c r="P338" s="39"/>
      <c r="Q338" s="39"/>
      <c r="R338" s="39"/>
      <c r="S338" s="39"/>
      <c r="T338" s="94"/>
      <c r="U338" s="39"/>
      <c r="V338" s="95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39"/>
      <c r="AZ338" s="39"/>
      <c r="BA338" s="39"/>
      <c r="BB338" s="39"/>
      <c r="BC338" s="39"/>
      <c r="BD338" s="39"/>
      <c r="BE338" s="39"/>
      <c r="BF338" s="39"/>
      <c r="BG338" s="39"/>
      <c r="BH338" s="39"/>
      <c r="BI338" s="39"/>
      <c r="BJ338" s="39"/>
      <c r="BK338" s="39"/>
      <c r="BL338" s="39"/>
      <c r="BM338" s="39"/>
      <c r="BN338" s="39"/>
      <c r="BO338" s="39"/>
      <c r="BP338" s="39"/>
      <c r="BQ338" s="39"/>
      <c r="BR338" s="39"/>
      <c r="BS338" s="39"/>
    </row>
    <row r="339" spans="1:71" ht="15.75" customHeight="1" x14ac:dyDescent="0.25">
      <c r="A339" s="30"/>
      <c r="B339" s="31"/>
      <c r="C339" s="31"/>
      <c r="D339" s="37"/>
      <c r="E339" s="39"/>
      <c r="F339" s="31"/>
      <c r="G339" s="92"/>
      <c r="H339" s="39"/>
      <c r="I339" s="93"/>
      <c r="J339" s="39"/>
      <c r="K339" s="39"/>
      <c r="L339" s="41"/>
      <c r="M339" s="41"/>
      <c r="N339" s="41"/>
      <c r="O339" s="31"/>
      <c r="P339" s="39"/>
      <c r="Q339" s="39"/>
      <c r="R339" s="39"/>
      <c r="S339" s="39"/>
      <c r="T339" s="94"/>
      <c r="U339" s="39"/>
      <c r="V339" s="95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39"/>
      <c r="AZ339" s="39"/>
      <c r="BA339" s="39"/>
      <c r="BB339" s="39"/>
      <c r="BC339" s="39"/>
      <c r="BD339" s="39"/>
      <c r="BE339" s="39"/>
      <c r="BF339" s="39"/>
      <c r="BG339" s="39"/>
      <c r="BH339" s="39"/>
      <c r="BI339" s="39"/>
      <c r="BJ339" s="39"/>
      <c r="BK339" s="39"/>
      <c r="BL339" s="39"/>
      <c r="BM339" s="39"/>
      <c r="BN339" s="39"/>
      <c r="BO339" s="39"/>
      <c r="BP339" s="39"/>
      <c r="BQ339" s="39"/>
      <c r="BR339" s="39"/>
      <c r="BS339" s="39"/>
    </row>
    <row r="340" spans="1:71" ht="15.75" customHeight="1" x14ac:dyDescent="0.25">
      <c r="A340" s="30"/>
      <c r="B340" s="31"/>
      <c r="C340" s="31"/>
      <c r="D340" s="37"/>
      <c r="E340" s="39"/>
      <c r="F340" s="31"/>
      <c r="G340" s="92"/>
      <c r="H340" s="39"/>
      <c r="I340" s="93"/>
      <c r="J340" s="39"/>
      <c r="K340" s="39"/>
      <c r="L340" s="41"/>
      <c r="M340" s="41"/>
      <c r="N340" s="41"/>
      <c r="O340" s="31"/>
      <c r="P340" s="39"/>
      <c r="Q340" s="39"/>
      <c r="R340" s="39"/>
      <c r="S340" s="39"/>
      <c r="T340" s="94"/>
      <c r="U340" s="39"/>
      <c r="V340" s="95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39"/>
      <c r="AZ340" s="39"/>
      <c r="BA340" s="39"/>
      <c r="BB340" s="39"/>
      <c r="BC340" s="39"/>
      <c r="BD340" s="39"/>
      <c r="BE340" s="39"/>
      <c r="BF340" s="39"/>
      <c r="BG340" s="39"/>
      <c r="BH340" s="39"/>
      <c r="BI340" s="39"/>
      <c r="BJ340" s="39"/>
      <c r="BK340" s="39"/>
      <c r="BL340" s="39"/>
      <c r="BM340" s="39"/>
      <c r="BN340" s="39"/>
      <c r="BO340" s="39"/>
      <c r="BP340" s="39"/>
      <c r="BQ340" s="39"/>
      <c r="BR340" s="39"/>
      <c r="BS340" s="39"/>
    </row>
    <row r="341" spans="1:71" ht="15.75" customHeight="1" x14ac:dyDescent="0.25">
      <c r="A341" s="30"/>
      <c r="B341" s="31"/>
      <c r="C341" s="31"/>
      <c r="D341" s="37"/>
      <c r="E341" s="39"/>
      <c r="F341" s="31"/>
      <c r="G341" s="92"/>
      <c r="H341" s="39"/>
      <c r="I341" s="93"/>
      <c r="J341" s="39"/>
      <c r="K341" s="39"/>
      <c r="L341" s="41"/>
      <c r="M341" s="41"/>
      <c r="N341" s="41"/>
      <c r="O341" s="31"/>
      <c r="P341" s="39"/>
      <c r="Q341" s="39"/>
      <c r="R341" s="39"/>
      <c r="S341" s="39"/>
      <c r="T341" s="94"/>
      <c r="U341" s="39"/>
      <c r="V341" s="95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  <c r="AY341" s="39"/>
      <c r="AZ341" s="39"/>
      <c r="BA341" s="39"/>
      <c r="BB341" s="39"/>
      <c r="BC341" s="39"/>
      <c r="BD341" s="39"/>
      <c r="BE341" s="39"/>
      <c r="BF341" s="39"/>
      <c r="BG341" s="39"/>
      <c r="BH341" s="39"/>
      <c r="BI341" s="39"/>
      <c r="BJ341" s="39"/>
      <c r="BK341" s="39"/>
      <c r="BL341" s="39"/>
      <c r="BM341" s="39"/>
      <c r="BN341" s="39"/>
      <c r="BO341" s="39"/>
      <c r="BP341" s="39"/>
      <c r="BQ341" s="39"/>
      <c r="BR341" s="39"/>
      <c r="BS341" s="39"/>
    </row>
    <row r="342" spans="1:71" ht="15.75" customHeight="1" x14ac:dyDescent="0.25">
      <c r="A342" s="30"/>
      <c r="B342" s="31"/>
      <c r="C342" s="31"/>
      <c r="D342" s="37"/>
      <c r="E342" s="39"/>
      <c r="F342" s="31"/>
      <c r="G342" s="92"/>
      <c r="H342" s="39"/>
      <c r="I342" s="93"/>
      <c r="J342" s="39"/>
      <c r="K342" s="39"/>
      <c r="L342" s="41"/>
      <c r="M342" s="41"/>
      <c r="N342" s="41"/>
      <c r="O342" s="31"/>
      <c r="P342" s="39"/>
      <c r="Q342" s="39"/>
      <c r="R342" s="39"/>
      <c r="S342" s="39"/>
      <c r="T342" s="94"/>
      <c r="U342" s="39"/>
      <c r="V342" s="95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  <c r="AY342" s="39"/>
      <c r="AZ342" s="39"/>
      <c r="BA342" s="39"/>
      <c r="BB342" s="39"/>
      <c r="BC342" s="39"/>
      <c r="BD342" s="39"/>
      <c r="BE342" s="39"/>
      <c r="BF342" s="39"/>
      <c r="BG342" s="39"/>
      <c r="BH342" s="39"/>
      <c r="BI342" s="39"/>
      <c r="BJ342" s="39"/>
      <c r="BK342" s="39"/>
      <c r="BL342" s="39"/>
      <c r="BM342" s="39"/>
      <c r="BN342" s="39"/>
      <c r="BO342" s="39"/>
      <c r="BP342" s="39"/>
      <c r="BQ342" s="39"/>
      <c r="BR342" s="39"/>
      <c r="BS342" s="39"/>
    </row>
    <row r="343" spans="1:71" ht="15.75" customHeight="1" x14ac:dyDescent="0.25">
      <c r="A343" s="30"/>
      <c r="B343" s="31"/>
      <c r="C343" s="31"/>
      <c r="D343" s="37"/>
      <c r="E343" s="39"/>
      <c r="F343" s="31"/>
      <c r="G343" s="92"/>
      <c r="H343" s="39"/>
      <c r="I343" s="93"/>
      <c r="J343" s="39"/>
      <c r="K343" s="39"/>
      <c r="L343" s="41"/>
      <c r="M343" s="41"/>
      <c r="N343" s="41"/>
      <c r="O343" s="31"/>
      <c r="P343" s="39"/>
      <c r="Q343" s="39"/>
      <c r="R343" s="39"/>
      <c r="S343" s="39"/>
      <c r="T343" s="94"/>
      <c r="U343" s="39"/>
      <c r="V343" s="95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  <c r="AY343" s="39"/>
      <c r="AZ343" s="39"/>
      <c r="BA343" s="39"/>
      <c r="BB343" s="39"/>
      <c r="BC343" s="39"/>
      <c r="BD343" s="39"/>
      <c r="BE343" s="39"/>
      <c r="BF343" s="39"/>
      <c r="BG343" s="39"/>
      <c r="BH343" s="39"/>
      <c r="BI343" s="39"/>
      <c r="BJ343" s="39"/>
      <c r="BK343" s="39"/>
      <c r="BL343" s="39"/>
      <c r="BM343" s="39"/>
      <c r="BN343" s="39"/>
      <c r="BO343" s="39"/>
      <c r="BP343" s="39"/>
      <c r="BQ343" s="39"/>
      <c r="BR343" s="39"/>
      <c r="BS343" s="39"/>
    </row>
    <row r="344" spans="1:71" ht="15.75" customHeight="1" x14ac:dyDescent="0.25">
      <c r="A344" s="30"/>
      <c r="B344" s="31"/>
      <c r="C344" s="31"/>
      <c r="D344" s="37"/>
      <c r="E344" s="39"/>
      <c r="F344" s="31"/>
      <c r="G344" s="92"/>
      <c r="H344" s="39"/>
      <c r="I344" s="93"/>
      <c r="J344" s="39"/>
      <c r="K344" s="39"/>
      <c r="L344" s="41"/>
      <c r="M344" s="41"/>
      <c r="N344" s="41"/>
      <c r="O344" s="31"/>
      <c r="P344" s="39"/>
      <c r="Q344" s="39"/>
      <c r="R344" s="39"/>
      <c r="S344" s="39"/>
      <c r="T344" s="94"/>
      <c r="U344" s="39"/>
      <c r="V344" s="95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  <c r="AY344" s="39"/>
      <c r="AZ344" s="39"/>
      <c r="BA344" s="39"/>
      <c r="BB344" s="39"/>
      <c r="BC344" s="39"/>
      <c r="BD344" s="39"/>
      <c r="BE344" s="39"/>
      <c r="BF344" s="39"/>
      <c r="BG344" s="39"/>
      <c r="BH344" s="39"/>
      <c r="BI344" s="39"/>
      <c r="BJ344" s="39"/>
      <c r="BK344" s="39"/>
      <c r="BL344" s="39"/>
      <c r="BM344" s="39"/>
      <c r="BN344" s="39"/>
      <c r="BO344" s="39"/>
      <c r="BP344" s="39"/>
      <c r="BQ344" s="39"/>
      <c r="BR344" s="39"/>
      <c r="BS344" s="39"/>
    </row>
    <row r="345" spans="1:71" ht="15.75" customHeight="1" x14ac:dyDescent="0.25">
      <c r="A345" s="30"/>
      <c r="B345" s="31"/>
      <c r="C345" s="31"/>
      <c r="D345" s="37"/>
      <c r="E345" s="39"/>
      <c r="F345" s="31"/>
      <c r="G345" s="92"/>
      <c r="H345" s="39"/>
      <c r="I345" s="93"/>
      <c r="J345" s="39"/>
      <c r="K345" s="39"/>
      <c r="L345" s="41"/>
      <c r="M345" s="41"/>
      <c r="N345" s="41"/>
      <c r="O345" s="31"/>
      <c r="P345" s="39"/>
      <c r="Q345" s="39"/>
      <c r="R345" s="39"/>
      <c r="S345" s="39"/>
      <c r="T345" s="94"/>
      <c r="U345" s="39"/>
      <c r="V345" s="95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  <c r="AY345" s="39"/>
      <c r="AZ345" s="39"/>
      <c r="BA345" s="39"/>
      <c r="BB345" s="39"/>
      <c r="BC345" s="39"/>
      <c r="BD345" s="39"/>
      <c r="BE345" s="39"/>
      <c r="BF345" s="39"/>
      <c r="BG345" s="39"/>
      <c r="BH345" s="39"/>
      <c r="BI345" s="39"/>
      <c r="BJ345" s="39"/>
      <c r="BK345" s="39"/>
      <c r="BL345" s="39"/>
      <c r="BM345" s="39"/>
      <c r="BN345" s="39"/>
      <c r="BO345" s="39"/>
      <c r="BP345" s="39"/>
      <c r="BQ345" s="39"/>
      <c r="BR345" s="39"/>
      <c r="BS345" s="39"/>
    </row>
    <row r="346" spans="1:71" ht="15.75" customHeight="1" x14ac:dyDescent="0.25">
      <c r="A346" s="30"/>
      <c r="B346" s="31"/>
      <c r="C346" s="31"/>
      <c r="D346" s="37"/>
      <c r="E346" s="39"/>
      <c r="F346" s="31"/>
      <c r="G346" s="92"/>
      <c r="H346" s="39"/>
      <c r="I346" s="93"/>
      <c r="J346" s="39"/>
      <c r="K346" s="39"/>
      <c r="L346" s="41"/>
      <c r="M346" s="41"/>
      <c r="N346" s="41"/>
      <c r="O346" s="31"/>
      <c r="P346" s="39"/>
      <c r="Q346" s="39"/>
      <c r="R346" s="39"/>
      <c r="S346" s="39"/>
      <c r="T346" s="94"/>
      <c r="U346" s="39"/>
      <c r="V346" s="95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  <c r="AY346" s="39"/>
      <c r="AZ346" s="39"/>
      <c r="BA346" s="39"/>
      <c r="BB346" s="39"/>
      <c r="BC346" s="39"/>
      <c r="BD346" s="39"/>
      <c r="BE346" s="39"/>
      <c r="BF346" s="39"/>
      <c r="BG346" s="39"/>
      <c r="BH346" s="39"/>
      <c r="BI346" s="39"/>
      <c r="BJ346" s="39"/>
      <c r="BK346" s="39"/>
      <c r="BL346" s="39"/>
      <c r="BM346" s="39"/>
      <c r="BN346" s="39"/>
      <c r="BO346" s="39"/>
      <c r="BP346" s="39"/>
      <c r="BQ346" s="39"/>
      <c r="BR346" s="39"/>
      <c r="BS346" s="39"/>
    </row>
    <row r="347" spans="1:71" ht="15.75" customHeight="1" x14ac:dyDescent="0.25">
      <c r="A347" s="30"/>
      <c r="B347" s="31"/>
      <c r="C347" s="31"/>
      <c r="D347" s="37"/>
      <c r="E347" s="39"/>
      <c r="F347" s="31"/>
      <c r="G347" s="92"/>
      <c r="H347" s="39"/>
      <c r="I347" s="93"/>
      <c r="J347" s="39"/>
      <c r="K347" s="39"/>
      <c r="L347" s="41"/>
      <c r="M347" s="41"/>
      <c r="N347" s="41"/>
      <c r="O347" s="31"/>
      <c r="P347" s="39"/>
      <c r="Q347" s="39"/>
      <c r="R347" s="39"/>
      <c r="S347" s="39"/>
      <c r="T347" s="94"/>
      <c r="U347" s="39"/>
      <c r="V347" s="95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39"/>
      <c r="AZ347" s="39"/>
      <c r="BA347" s="39"/>
      <c r="BB347" s="39"/>
      <c r="BC347" s="39"/>
      <c r="BD347" s="39"/>
      <c r="BE347" s="39"/>
      <c r="BF347" s="39"/>
      <c r="BG347" s="39"/>
      <c r="BH347" s="39"/>
      <c r="BI347" s="39"/>
      <c r="BJ347" s="39"/>
      <c r="BK347" s="39"/>
      <c r="BL347" s="39"/>
      <c r="BM347" s="39"/>
      <c r="BN347" s="39"/>
      <c r="BO347" s="39"/>
      <c r="BP347" s="39"/>
      <c r="BQ347" s="39"/>
      <c r="BR347" s="39"/>
      <c r="BS347" s="39"/>
    </row>
    <row r="348" spans="1:71" ht="15.75" customHeight="1" x14ac:dyDescent="0.25">
      <c r="A348" s="30"/>
      <c r="B348" s="31"/>
      <c r="C348" s="31"/>
      <c r="D348" s="37"/>
      <c r="E348" s="39"/>
      <c r="F348" s="31"/>
      <c r="G348" s="92"/>
      <c r="H348" s="39"/>
      <c r="I348" s="93"/>
      <c r="J348" s="39"/>
      <c r="K348" s="39"/>
      <c r="L348" s="41"/>
      <c r="M348" s="41"/>
      <c r="N348" s="41"/>
      <c r="O348" s="31"/>
      <c r="P348" s="39"/>
      <c r="Q348" s="39"/>
      <c r="R348" s="39"/>
      <c r="S348" s="39"/>
      <c r="T348" s="94"/>
      <c r="U348" s="39"/>
      <c r="V348" s="95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39"/>
      <c r="AZ348" s="39"/>
      <c r="BA348" s="39"/>
      <c r="BB348" s="39"/>
      <c r="BC348" s="39"/>
      <c r="BD348" s="39"/>
      <c r="BE348" s="39"/>
      <c r="BF348" s="39"/>
      <c r="BG348" s="39"/>
      <c r="BH348" s="39"/>
      <c r="BI348" s="39"/>
      <c r="BJ348" s="39"/>
      <c r="BK348" s="39"/>
      <c r="BL348" s="39"/>
      <c r="BM348" s="39"/>
      <c r="BN348" s="39"/>
      <c r="BO348" s="39"/>
      <c r="BP348" s="39"/>
      <c r="BQ348" s="39"/>
      <c r="BR348" s="39"/>
      <c r="BS348" s="39"/>
    </row>
    <row r="349" spans="1:71" ht="15.75" customHeight="1" x14ac:dyDescent="0.25">
      <c r="A349" s="30"/>
      <c r="B349" s="31"/>
      <c r="C349" s="31"/>
      <c r="D349" s="37"/>
      <c r="E349" s="39"/>
      <c r="F349" s="31"/>
      <c r="G349" s="92"/>
      <c r="H349" s="39"/>
      <c r="I349" s="93"/>
      <c r="J349" s="39"/>
      <c r="K349" s="39"/>
      <c r="L349" s="41"/>
      <c r="M349" s="41"/>
      <c r="N349" s="41"/>
      <c r="O349" s="31"/>
      <c r="P349" s="39"/>
      <c r="Q349" s="39"/>
      <c r="R349" s="39"/>
      <c r="S349" s="39"/>
      <c r="T349" s="94"/>
      <c r="U349" s="39"/>
      <c r="V349" s="95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39"/>
      <c r="AZ349" s="39"/>
      <c r="BA349" s="39"/>
      <c r="BB349" s="39"/>
      <c r="BC349" s="39"/>
      <c r="BD349" s="39"/>
      <c r="BE349" s="39"/>
      <c r="BF349" s="39"/>
      <c r="BG349" s="39"/>
      <c r="BH349" s="39"/>
      <c r="BI349" s="39"/>
      <c r="BJ349" s="39"/>
      <c r="BK349" s="39"/>
      <c r="BL349" s="39"/>
      <c r="BM349" s="39"/>
      <c r="BN349" s="39"/>
      <c r="BO349" s="39"/>
      <c r="BP349" s="39"/>
      <c r="BQ349" s="39"/>
      <c r="BR349" s="39"/>
      <c r="BS349" s="39"/>
    </row>
    <row r="350" spans="1:71" ht="15.75" customHeight="1" x14ac:dyDescent="0.25">
      <c r="A350" s="30"/>
      <c r="B350" s="31"/>
      <c r="C350" s="31"/>
      <c r="D350" s="37"/>
      <c r="E350" s="39"/>
      <c r="F350" s="31"/>
      <c r="G350" s="92"/>
      <c r="H350" s="39"/>
      <c r="I350" s="93"/>
      <c r="J350" s="39"/>
      <c r="K350" s="39"/>
      <c r="L350" s="41"/>
      <c r="M350" s="41"/>
      <c r="N350" s="41"/>
      <c r="O350" s="31"/>
      <c r="P350" s="39"/>
      <c r="Q350" s="39"/>
      <c r="R350" s="39"/>
      <c r="S350" s="39"/>
      <c r="T350" s="94"/>
      <c r="U350" s="39"/>
      <c r="V350" s="95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  <c r="AY350" s="39"/>
      <c r="AZ350" s="39"/>
      <c r="BA350" s="39"/>
      <c r="BB350" s="39"/>
      <c r="BC350" s="39"/>
      <c r="BD350" s="39"/>
      <c r="BE350" s="39"/>
      <c r="BF350" s="39"/>
      <c r="BG350" s="39"/>
      <c r="BH350" s="39"/>
      <c r="BI350" s="39"/>
      <c r="BJ350" s="39"/>
      <c r="BK350" s="39"/>
      <c r="BL350" s="39"/>
      <c r="BM350" s="39"/>
      <c r="BN350" s="39"/>
      <c r="BO350" s="39"/>
      <c r="BP350" s="39"/>
      <c r="BQ350" s="39"/>
      <c r="BR350" s="39"/>
      <c r="BS350" s="39"/>
    </row>
    <row r="351" spans="1:71" ht="15.75" customHeight="1" x14ac:dyDescent="0.25">
      <c r="A351" s="30"/>
      <c r="B351" s="31"/>
      <c r="C351" s="31"/>
      <c r="D351" s="37"/>
      <c r="E351" s="39"/>
      <c r="F351" s="31"/>
      <c r="G351" s="92"/>
      <c r="H351" s="39"/>
      <c r="I351" s="93"/>
      <c r="J351" s="39"/>
      <c r="K351" s="39"/>
      <c r="L351" s="41"/>
      <c r="M351" s="41"/>
      <c r="N351" s="41"/>
      <c r="O351" s="31"/>
      <c r="P351" s="39"/>
      <c r="Q351" s="39"/>
      <c r="R351" s="39"/>
      <c r="S351" s="39"/>
      <c r="T351" s="94"/>
      <c r="U351" s="39"/>
      <c r="V351" s="95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  <c r="AY351" s="39"/>
      <c r="AZ351" s="39"/>
      <c r="BA351" s="39"/>
      <c r="BB351" s="39"/>
      <c r="BC351" s="39"/>
      <c r="BD351" s="39"/>
      <c r="BE351" s="39"/>
      <c r="BF351" s="39"/>
      <c r="BG351" s="39"/>
      <c r="BH351" s="39"/>
      <c r="BI351" s="39"/>
      <c r="BJ351" s="39"/>
      <c r="BK351" s="39"/>
      <c r="BL351" s="39"/>
      <c r="BM351" s="39"/>
      <c r="BN351" s="39"/>
      <c r="BO351" s="39"/>
      <c r="BP351" s="39"/>
      <c r="BQ351" s="39"/>
      <c r="BR351" s="39"/>
      <c r="BS351" s="39"/>
    </row>
    <row r="352" spans="1:71" ht="15.75" customHeight="1" x14ac:dyDescent="0.25">
      <c r="A352" s="30"/>
      <c r="B352" s="31"/>
      <c r="C352" s="31"/>
      <c r="D352" s="37"/>
      <c r="E352" s="39"/>
      <c r="F352" s="31"/>
      <c r="G352" s="92"/>
      <c r="H352" s="39"/>
      <c r="I352" s="93"/>
      <c r="J352" s="39"/>
      <c r="K352" s="39"/>
      <c r="L352" s="41"/>
      <c r="M352" s="41"/>
      <c r="N352" s="41"/>
      <c r="O352" s="31"/>
      <c r="P352" s="39"/>
      <c r="Q352" s="39"/>
      <c r="R352" s="39"/>
      <c r="S352" s="39"/>
      <c r="T352" s="94"/>
      <c r="U352" s="39"/>
      <c r="V352" s="95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  <c r="AY352" s="39"/>
      <c r="AZ352" s="39"/>
      <c r="BA352" s="39"/>
      <c r="BB352" s="39"/>
      <c r="BC352" s="39"/>
      <c r="BD352" s="39"/>
      <c r="BE352" s="39"/>
      <c r="BF352" s="39"/>
      <c r="BG352" s="39"/>
      <c r="BH352" s="39"/>
      <c r="BI352" s="39"/>
      <c r="BJ352" s="39"/>
      <c r="BK352" s="39"/>
      <c r="BL352" s="39"/>
      <c r="BM352" s="39"/>
      <c r="BN352" s="39"/>
      <c r="BO352" s="39"/>
      <c r="BP352" s="39"/>
      <c r="BQ352" s="39"/>
      <c r="BR352" s="39"/>
      <c r="BS352" s="39"/>
    </row>
    <row r="353" spans="1:71" ht="15.75" customHeight="1" x14ac:dyDescent="0.25">
      <c r="A353" s="30"/>
      <c r="B353" s="31"/>
      <c r="C353" s="31"/>
      <c r="D353" s="37"/>
      <c r="E353" s="39"/>
      <c r="F353" s="31"/>
      <c r="G353" s="92"/>
      <c r="H353" s="39"/>
      <c r="I353" s="93"/>
      <c r="J353" s="39"/>
      <c r="K353" s="39"/>
      <c r="L353" s="41"/>
      <c r="M353" s="41"/>
      <c r="N353" s="41"/>
      <c r="O353" s="31"/>
      <c r="P353" s="39"/>
      <c r="Q353" s="39"/>
      <c r="R353" s="39"/>
      <c r="S353" s="39"/>
      <c r="T353" s="94"/>
      <c r="U353" s="39"/>
      <c r="V353" s="95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  <c r="AY353" s="39"/>
      <c r="AZ353" s="39"/>
      <c r="BA353" s="39"/>
      <c r="BB353" s="39"/>
      <c r="BC353" s="39"/>
      <c r="BD353" s="39"/>
      <c r="BE353" s="39"/>
      <c r="BF353" s="39"/>
      <c r="BG353" s="39"/>
      <c r="BH353" s="39"/>
      <c r="BI353" s="39"/>
      <c r="BJ353" s="39"/>
      <c r="BK353" s="39"/>
      <c r="BL353" s="39"/>
      <c r="BM353" s="39"/>
      <c r="BN353" s="39"/>
      <c r="BO353" s="39"/>
      <c r="BP353" s="39"/>
      <c r="BQ353" s="39"/>
      <c r="BR353" s="39"/>
      <c r="BS353" s="39"/>
    </row>
    <row r="354" spans="1:71" ht="15.75" customHeight="1" x14ac:dyDescent="0.25">
      <c r="A354" s="30"/>
      <c r="B354" s="31"/>
      <c r="C354" s="31"/>
      <c r="D354" s="37"/>
      <c r="E354" s="39"/>
      <c r="F354" s="31"/>
      <c r="G354" s="92"/>
      <c r="H354" s="39"/>
      <c r="I354" s="93"/>
      <c r="J354" s="39"/>
      <c r="K354" s="39"/>
      <c r="L354" s="41"/>
      <c r="M354" s="41"/>
      <c r="N354" s="41"/>
      <c r="O354" s="31"/>
      <c r="P354" s="39"/>
      <c r="Q354" s="39"/>
      <c r="R354" s="39"/>
      <c r="S354" s="39"/>
      <c r="T354" s="94"/>
      <c r="U354" s="39"/>
      <c r="V354" s="95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  <c r="AY354" s="39"/>
      <c r="AZ354" s="39"/>
      <c r="BA354" s="39"/>
      <c r="BB354" s="39"/>
      <c r="BC354" s="39"/>
      <c r="BD354" s="39"/>
      <c r="BE354" s="39"/>
      <c r="BF354" s="39"/>
      <c r="BG354" s="39"/>
      <c r="BH354" s="39"/>
      <c r="BI354" s="39"/>
      <c r="BJ354" s="39"/>
      <c r="BK354" s="39"/>
      <c r="BL354" s="39"/>
      <c r="BM354" s="39"/>
      <c r="BN354" s="39"/>
      <c r="BO354" s="39"/>
      <c r="BP354" s="39"/>
      <c r="BQ354" s="39"/>
      <c r="BR354" s="39"/>
      <c r="BS354" s="39"/>
    </row>
    <row r="355" spans="1:71" ht="15.75" customHeight="1" x14ac:dyDescent="0.25">
      <c r="A355" s="30"/>
      <c r="B355" s="31"/>
      <c r="C355" s="31"/>
      <c r="D355" s="37"/>
      <c r="E355" s="39"/>
      <c r="F355" s="31"/>
      <c r="G355" s="92"/>
      <c r="H355" s="39"/>
      <c r="I355" s="93"/>
      <c r="J355" s="39"/>
      <c r="K355" s="39"/>
      <c r="L355" s="41"/>
      <c r="M355" s="41"/>
      <c r="N355" s="41"/>
      <c r="O355" s="31"/>
      <c r="P355" s="39"/>
      <c r="Q355" s="39"/>
      <c r="R355" s="39"/>
      <c r="S355" s="39"/>
      <c r="T355" s="94"/>
      <c r="U355" s="39"/>
      <c r="V355" s="95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  <c r="AY355" s="39"/>
      <c r="AZ355" s="39"/>
      <c r="BA355" s="39"/>
      <c r="BB355" s="39"/>
      <c r="BC355" s="39"/>
      <c r="BD355" s="39"/>
      <c r="BE355" s="39"/>
      <c r="BF355" s="39"/>
      <c r="BG355" s="39"/>
      <c r="BH355" s="39"/>
      <c r="BI355" s="39"/>
      <c r="BJ355" s="39"/>
      <c r="BK355" s="39"/>
      <c r="BL355" s="39"/>
      <c r="BM355" s="39"/>
      <c r="BN355" s="39"/>
      <c r="BO355" s="39"/>
      <c r="BP355" s="39"/>
      <c r="BQ355" s="39"/>
      <c r="BR355" s="39"/>
      <c r="BS355" s="39"/>
    </row>
    <row r="356" spans="1:71" ht="15.75" customHeight="1" x14ac:dyDescent="0.25">
      <c r="A356" s="30"/>
      <c r="B356" s="31"/>
      <c r="C356" s="31"/>
      <c r="D356" s="37"/>
      <c r="E356" s="39"/>
      <c r="F356" s="31"/>
      <c r="G356" s="92"/>
      <c r="H356" s="39"/>
      <c r="I356" s="93"/>
      <c r="J356" s="39"/>
      <c r="K356" s="39"/>
      <c r="L356" s="41"/>
      <c r="M356" s="41"/>
      <c r="N356" s="41"/>
      <c r="O356" s="31"/>
      <c r="P356" s="39"/>
      <c r="Q356" s="39"/>
      <c r="R356" s="39"/>
      <c r="S356" s="39"/>
      <c r="T356" s="94"/>
      <c r="U356" s="39"/>
      <c r="V356" s="95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  <c r="AY356" s="39"/>
      <c r="AZ356" s="39"/>
      <c r="BA356" s="39"/>
      <c r="BB356" s="39"/>
      <c r="BC356" s="39"/>
      <c r="BD356" s="39"/>
      <c r="BE356" s="39"/>
      <c r="BF356" s="39"/>
      <c r="BG356" s="39"/>
      <c r="BH356" s="39"/>
      <c r="BI356" s="39"/>
      <c r="BJ356" s="39"/>
      <c r="BK356" s="39"/>
      <c r="BL356" s="39"/>
      <c r="BM356" s="39"/>
      <c r="BN356" s="39"/>
      <c r="BO356" s="39"/>
      <c r="BP356" s="39"/>
      <c r="BQ356" s="39"/>
      <c r="BR356" s="39"/>
      <c r="BS356" s="39"/>
    </row>
    <row r="357" spans="1:71" ht="15.75" customHeight="1" x14ac:dyDescent="0.25">
      <c r="A357" s="30"/>
      <c r="B357" s="31"/>
      <c r="C357" s="31"/>
      <c r="D357" s="37"/>
      <c r="E357" s="39"/>
      <c r="F357" s="31"/>
      <c r="G357" s="92"/>
      <c r="H357" s="39"/>
      <c r="I357" s="93"/>
      <c r="J357" s="39"/>
      <c r="K357" s="39"/>
      <c r="L357" s="41"/>
      <c r="M357" s="41"/>
      <c r="N357" s="41"/>
      <c r="O357" s="31"/>
      <c r="P357" s="39"/>
      <c r="Q357" s="39"/>
      <c r="R357" s="39"/>
      <c r="S357" s="39"/>
      <c r="T357" s="94"/>
      <c r="U357" s="39"/>
      <c r="V357" s="95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  <c r="AY357" s="39"/>
      <c r="AZ357" s="39"/>
      <c r="BA357" s="39"/>
      <c r="BB357" s="39"/>
      <c r="BC357" s="39"/>
      <c r="BD357" s="39"/>
      <c r="BE357" s="39"/>
      <c r="BF357" s="39"/>
      <c r="BG357" s="39"/>
      <c r="BH357" s="39"/>
      <c r="BI357" s="39"/>
      <c r="BJ357" s="39"/>
      <c r="BK357" s="39"/>
      <c r="BL357" s="39"/>
      <c r="BM357" s="39"/>
      <c r="BN357" s="39"/>
      <c r="BO357" s="39"/>
      <c r="BP357" s="39"/>
      <c r="BQ357" s="39"/>
      <c r="BR357" s="39"/>
      <c r="BS357" s="39"/>
    </row>
    <row r="358" spans="1:71" ht="15.75" customHeight="1" x14ac:dyDescent="0.25">
      <c r="A358" s="30"/>
      <c r="B358" s="31"/>
      <c r="C358" s="31"/>
      <c r="D358" s="37"/>
      <c r="E358" s="39"/>
      <c r="F358" s="31"/>
      <c r="G358" s="92"/>
      <c r="H358" s="39"/>
      <c r="I358" s="93"/>
      <c r="J358" s="39"/>
      <c r="K358" s="39"/>
      <c r="L358" s="41"/>
      <c r="M358" s="41"/>
      <c r="N358" s="41"/>
      <c r="O358" s="31"/>
      <c r="P358" s="39"/>
      <c r="Q358" s="39"/>
      <c r="R358" s="39"/>
      <c r="S358" s="39"/>
      <c r="T358" s="94"/>
      <c r="U358" s="39"/>
      <c r="V358" s="95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  <c r="AY358" s="39"/>
      <c r="AZ358" s="39"/>
      <c r="BA358" s="39"/>
      <c r="BB358" s="39"/>
      <c r="BC358" s="39"/>
      <c r="BD358" s="39"/>
      <c r="BE358" s="39"/>
      <c r="BF358" s="39"/>
      <c r="BG358" s="39"/>
      <c r="BH358" s="39"/>
      <c r="BI358" s="39"/>
      <c r="BJ358" s="39"/>
      <c r="BK358" s="39"/>
      <c r="BL358" s="39"/>
      <c r="BM358" s="39"/>
      <c r="BN358" s="39"/>
      <c r="BO358" s="39"/>
      <c r="BP358" s="39"/>
      <c r="BQ358" s="39"/>
      <c r="BR358" s="39"/>
      <c r="BS358" s="39"/>
    </row>
    <row r="359" spans="1:71" ht="15.75" customHeight="1" x14ac:dyDescent="0.25">
      <c r="A359" s="30"/>
      <c r="B359" s="31"/>
      <c r="C359" s="31"/>
      <c r="D359" s="37"/>
      <c r="E359" s="39"/>
      <c r="F359" s="31"/>
      <c r="G359" s="92"/>
      <c r="H359" s="39"/>
      <c r="I359" s="93"/>
      <c r="J359" s="39"/>
      <c r="K359" s="39"/>
      <c r="L359" s="41"/>
      <c r="M359" s="41"/>
      <c r="N359" s="41"/>
      <c r="O359" s="31"/>
      <c r="P359" s="39"/>
      <c r="Q359" s="39"/>
      <c r="R359" s="39"/>
      <c r="S359" s="39"/>
      <c r="T359" s="94"/>
      <c r="U359" s="39"/>
      <c r="V359" s="95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  <c r="AY359" s="39"/>
      <c r="AZ359" s="39"/>
      <c r="BA359" s="39"/>
      <c r="BB359" s="39"/>
      <c r="BC359" s="39"/>
      <c r="BD359" s="39"/>
      <c r="BE359" s="39"/>
      <c r="BF359" s="39"/>
      <c r="BG359" s="39"/>
      <c r="BH359" s="39"/>
      <c r="BI359" s="39"/>
      <c r="BJ359" s="39"/>
      <c r="BK359" s="39"/>
      <c r="BL359" s="39"/>
      <c r="BM359" s="39"/>
      <c r="BN359" s="39"/>
      <c r="BO359" s="39"/>
      <c r="BP359" s="39"/>
      <c r="BQ359" s="39"/>
      <c r="BR359" s="39"/>
      <c r="BS359" s="39"/>
    </row>
    <row r="360" spans="1:71" ht="15.75" customHeight="1" x14ac:dyDescent="0.25">
      <c r="A360" s="30"/>
      <c r="B360" s="31"/>
      <c r="C360" s="31"/>
      <c r="D360" s="37"/>
      <c r="E360" s="39"/>
      <c r="F360" s="31"/>
      <c r="G360" s="92"/>
      <c r="H360" s="39"/>
      <c r="I360" s="93"/>
      <c r="J360" s="39"/>
      <c r="K360" s="39"/>
      <c r="L360" s="41"/>
      <c r="M360" s="41"/>
      <c r="N360" s="41"/>
      <c r="O360" s="31"/>
      <c r="P360" s="39"/>
      <c r="Q360" s="39"/>
      <c r="R360" s="39"/>
      <c r="S360" s="39"/>
      <c r="T360" s="94"/>
      <c r="U360" s="39"/>
      <c r="V360" s="95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  <c r="AY360" s="39"/>
      <c r="AZ360" s="39"/>
      <c r="BA360" s="39"/>
      <c r="BB360" s="39"/>
      <c r="BC360" s="39"/>
      <c r="BD360" s="39"/>
      <c r="BE360" s="39"/>
      <c r="BF360" s="39"/>
      <c r="BG360" s="39"/>
      <c r="BH360" s="39"/>
      <c r="BI360" s="39"/>
      <c r="BJ360" s="39"/>
      <c r="BK360" s="39"/>
      <c r="BL360" s="39"/>
      <c r="BM360" s="39"/>
      <c r="BN360" s="39"/>
      <c r="BO360" s="39"/>
      <c r="BP360" s="39"/>
      <c r="BQ360" s="39"/>
      <c r="BR360" s="39"/>
      <c r="BS360" s="39"/>
    </row>
    <row r="361" spans="1:71" ht="15.75" customHeight="1" x14ac:dyDescent="0.25">
      <c r="A361" s="30"/>
      <c r="B361" s="31"/>
      <c r="C361" s="31"/>
      <c r="D361" s="37"/>
      <c r="E361" s="39"/>
      <c r="F361" s="31"/>
      <c r="G361" s="92"/>
      <c r="H361" s="39"/>
      <c r="I361" s="93"/>
      <c r="J361" s="39"/>
      <c r="K361" s="39"/>
      <c r="L361" s="41"/>
      <c r="M361" s="41"/>
      <c r="N361" s="41"/>
      <c r="O361" s="31"/>
      <c r="P361" s="39"/>
      <c r="Q361" s="39"/>
      <c r="R361" s="39"/>
      <c r="S361" s="39"/>
      <c r="T361" s="94"/>
      <c r="U361" s="39"/>
      <c r="V361" s="95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  <c r="AY361" s="39"/>
      <c r="AZ361" s="39"/>
      <c r="BA361" s="39"/>
      <c r="BB361" s="39"/>
      <c r="BC361" s="39"/>
      <c r="BD361" s="39"/>
      <c r="BE361" s="39"/>
      <c r="BF361" s="39"/>
      <c r="BG361" s="39"/>
      <c r="BH361" s="39"/>
      <c r="BI361" s="39"/>
      <c r="BJ361" s="39"/>
      <c r="BK361" s="39"/>
      <c r="BL361" s="39"/>
      <c r="BM361" s="39"/>
      <c r="BN361" s="39"/>
      <c r="BO361" s="39"/>
      <c r="BP361" s="39"/>
      <c r="BQ361" s="39"/>
      <c r="BR361" s="39"/>
      <c r="BS361" s="39"/>
    </row>
    <row r="362" spans="1:71" ht="15.75" customHeight="1" x14ac:dyDescent="0.25">
      <c r="A362" s="30"/>
      <c r="B362" s="31"/>
      <c r="C362" s="31"/>
      <c r="D362" s="37"/>
      <c r="E362" s="39"/>
      <c r="F362" s="31"/>
      <c r="G362" s="92"/>
      <c r="H362" s="39"/>
      <c r="I362" s="93"/>
      <c r="J362" s="39"/>
      <c r="K362" s="39"/>
      <c r="L362" s="41"/>
      <c r="M362" s="41"/>
      <c r="N362" s="41"/>
      <c r="O362" s="31"/>
      <c r="P362" s="39"/>
      <c r="Q362" s="39"/>
      <c r="R362" s="39"/>
      <c r="S362" s="39"/>
      <c r="T362" s="94"/>
      <c r="U362" s="39"/>
      <c r="V362" s="95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  <c r="BG362" s="39"/>
      <c r="BH362" s="39"/>
      <c r="BI362" s="39"/>
      <c r="BJ362" s="39"/>
      <c r="BK362" s="39"/>
      <c r="BL362" s="39"/>
      <c r="BM362" s="39"/>
      <c r="BN362" s="39"/>
      <c r="BO362" s="39"/>
      <c r="BP362" s="39"/>
      <c r="BQ362" s="39"/>
      <c r="BR362" s="39"/>
      <c r="BS362" s="39"/>
    </row>
    <row r="363" spans="1:71" ht="15.75" customHeight="1" x14ac:dyDescent="0.25">
      <c r="A363" s="30"/>
      <c r="B363" s="31"/>
      <c r="C363" s="31"/>
      <c r="D363" s="37"/>
      <c r="E363" s="39"/>
      <c r="F363" s="31"/>
      <c r="G363" s="92"/>
      <c r="H363" s="39"/>
      <c r="I363" s="93"/>
      <c r="J363" s="39"/>
      <c r="K363" s="39"/>
      <c r="L363" s="41"/>
      <c r="M363" s="41"/>
      <c r="N363" s="41"/>
      <c r="O363" s="31"/>
      <c r="P363" s="39"/>
      <c r="Q363" s="39"/>
      <c r="R363" s="39"/>
      <c r="S363" s="39"/>
      <c r="T363" s="94"/>
      <c r="U363" s="39"/>
      <c r="V363" s="95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39"/>
      <c r="AZ363" s="39"/>
      <c r="BA363" s="39"/>
      <c r="BB363" s="39"/>
      <c r="BC363" s="39"/>
      <c r="BD363" s="39"/>
      <c r="BE363" s="39"/>
      <c r="BF363" s="39"/>
      <c r="BG363" s="39"/>
      <c r="BH363" s="39"/>
      <c r="BI363" s="39"/>
      <c r="BJ363" s="39"/>
      <c r="BK363" s="39"/>
      <c r="BL363" s="39"/>
      <c r="BM363" s="39"/>
      <c r="BN363" s="39"/>
      <c r="BO363" s="39"/>
      <c r="BP363" s="39"/>
      <c r="BQ363" s="39"/>
      <c r="BR363" s="39"/>
      <c r="BS363" s="39"/>
    </row>
    <row r="364" spans="1:71" ht="15.75" customHeight="1" x14ac:dyDescent="0.25">
      <c r="A364" s="30"/>
      <c r="B364" s="31"/>
      <c r="C364" s="31"/>
      <c r="D364" s="37"/>
      <c r="E364" s="39"/>
      <c r="F364" s="31"/>
      <c r="G364" s="92"/>
      <c r="H364" s="39"/>
      <c r="I364" s="93"/>
      <c r="J364" s="39"/>
      <c r="K364" s="39"/>
      <c r="L364" s="41"/>
      <c r="M364" s="41"/>
      <c r="N364" s="41"/>
      <c r="O364" s="31"/>
      <c r="P364" s="39"/>
      <c r="Q364" s="39"/>
      <c r="R364" s="39"/>
      <c r="S364" s="39"/>
      <c r="T364" s="94"/>
      <c r="U364" s="39"/>
      <c r="V364" s="95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  <c r="AY364" s="39"/>
      <c r="AZ364" s="39"/>
      <c r="BA364" s="39"/>
      <c r="BB364" s="39"/>
      <c r="BC364" s="39"/>
      <c r="BD364" s="39"/>
      <c r="BE364" s="39"/>
      <c r="BF364" s="39"/>
      <c r="BG364" s="39"/>
      <c r="BH364" s="39"/>
      <c r="BI364" s="39"/>
      <c r="BJ364" s="39"/>
      <c r="BK364" s="39"/>
      <c r="BL364" s="39"/>
      <c r="BM364" s="39"/>
      <c r="BN364" s="39"/>
      <c r="BO364" s="39"/>
      <c r="BP364" s="39"/>
      <c r="BQ364" s="39"/>
      <c r="BR364" s="39"/>
      <c r="BS364" s="39"/>
    </row>
    <row r="365" spans="1:71" ht="15.75" customHeight="1" x14ac:dyDescent="0.25">
      <c r="A365" s="30"/>
      <c r="B365" s="31"/>
      <c r="C365" s="31"/>
      <c r="D365" s="37"/>
      <c r="E365" s="39"/>
      <c r="F365" s="31"/>
      <c r="G365" s="92"/>
      <c r="H365" s="39"/>
      <c r="I365" s="93"/>
      <c r="J365" s="39"/>
      <c r="K365" s="39"/>
      <c r="L365" s="41"/>
      <c r="M365" s="41"/>
      <c r="N365" s="41"/>
      <c r="O365" s="31"/>
      <c r="P365" s="39"/>
      <c r="Q365" s="39"/>
      <c r="R365" s="39"/>
      <c r="S365" s="39"/>
      <c r="T365" s="94"/>
      <c r="U365" s="39"/>
      <c r="V365" s="95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39"/>
      <c r="AZ365" s="39"/>
      <c r="BA365" s="39"/>
      <c r="BB365" s="39"/>
      <c r="BC365" s="39"/>
      <c r="BD365" s="39"/>
      <c r="BE365" s="39"/>
      <c r="BF365" s="39"/>
      <c r="BG365" s="39"/>
      <c r="BH365" s="39"/>
      <c r="BI365" s="39"/>
      <c r="BJ365" s="39"/>
      <c r="BK365" s="39"/>
      <c r="BL365" s="39"/>
      <c r="BM365" s="39"/>
      <c r="BN365" s="39"/>
      <c r="BO365" s="39"/>
      <c r="BP365" s="39"/>
      <c r="BQ365" s="39"/>
      <c r="BR365" s="39"/>
      <c r="BS365" s="39"/>
    </row>
    <row r="366" spans="1:71" ht="15.75" customHeight="1" x14ac:dyDescent="0.25">
      <c r="A366" s="30"/>
      <c r="B366" s="31"/>
      <c r="C366" s="31"/>
      <c r="D366" s="37"/>
      <c r="E366" s="39"/>
      <c r="F366" s="31"/>
      <c r="G366" s="92"/>
      <c r="H366" s="39"/>
      <c r="I366" s="93"/>
      <c r="J366" s="39"/>
      <c r="K366" s="39"/>
      <c r="L366" s="41"/>
      <c r="M366" s="41"/>
      <c r="N366" s="41"/>
      <c r="O366" s="31"/>
      <c r="P366" s="39"/>
      <c r="Q366" s="39"/>
      <c r="R366" s="39"/>
      <c r="S366" s="39"/>
      <c r="T366" s="94"/>
      <c r="U366" s="39"/>
      <c r="V366" s="95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39"/>
      <c r="AZ366" s="39"/>
      <c r="BA366" s="39"/>
      <c r="BB366" s="39"/>
      <c r="BC366" s="39"/>
      <c r="BD366" s="39"/>
      <c r="BE366" s="39"/>
      <c r="BF366" s="39"/>
      <c r="BG366" s="39"/>
      <c r="BH366" s="39"/>
      <c r="BI366" s="39"/>
      <c r="BJ366" s="39"/>
      <c r="BK366" s="39"/>
      <c r="BL366" s="39"/>
      <c r="BM366" s="39"/>
      <c r="BN366" s="39"/>
      <c r="BO366" s="39"/>
      <c r="BP366" s="39"/>
      <c r="BQ366" s="39"/>
      <c r="BR366" s="39"/>
      <c r="BS366" s="39"/>
    </row>
    <row r="367" spans="1:71" ht="15.75" customHeight="1" x14ac:dyDescent="0.25">
      <c r="A367" s="30"/>
      <c r="B367" s="31"/>
      <c r="C367" s="31"/>
      <c r="D367" s="37"/>
      <c r="E367" s="39"/>
      <c r="F367" s="31"/>
      <c r="G367" s="92"/>
      <c r="H367" s="39"/>
      <c r="I367" s="93"/>
      <c r="J367" s="39"/>
      <c r="K367" s="39"/>
      <c r="L367" s="41"/>
      <c r="M367" s="41"/>
      <c r="N367" s="41"/>
      <c r="O367" s="31"/>
      <c r="P367" s="39"/>
      <c r="Q367" s="39"/>
      <c r="R367" s="39"/>
      <c r="S367" s="39"/>
      <c r="T367" s="94"/>
      <c r="U367" s="39"/>
      <c r="V367" s="95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39"/>
      <c r="AZ367" s="39"/>
      <c r="BA367" s="39"/>
      <c r="BB367" s="39"/>
      <c r="BC367" s="39"/>
      <c r="BD367" s="39"/>
      <c r="BE367" s="39"/>
      <c r="BF367" s="39"/>
      <c r="BG367" s="39"/>
      <c r="BH367" s="39"/>
      <c r="BI367" s="39"/>
      <c r="BJ367" s="39"/>
      <c r="BK367" s="39"/>
      <c r="BL367" s="39"/>
      <c r="BM367" s="39"/>
      <c r="BN367" s="39"/>
      <c r="BO367" s="39"/>
      <c r="BP367" s="39"/>
      <c r="BQ367" s="39"/>
      <c r="BR367" s="39"/>
      <c r="BS367" s="39"/>
    </row>
    <row r="368" spans="1:71" ht="15.75" customHeight="1" x14ac:dyDescent="0.25">
      <c r="A368" s="30"/>
      <c r="B368" s="31"/>
      <c r="C368" s="31"/>
      <c r="D368" s="37"/>
      <c r="E368" s="39"/>
      <c r="F368" s="31"/>
      <c r="G368" s="92"/>
      <c r="H368" s="39"/>
      <c r="I368" s="93"/>
      <c r="J368" s="39"/>
      <c r="K368" s="39"/>
      <c r="L368" s="41"/>
      <c r="M368" s="41"/>
      <c r="N368" s="41"/>
      <c r="O368" s="31"/>
      <c r="P368" s="39"/>
      <c r="Q368" s="39"/>
      <c r="R368" s="39"/>
      <c r="S368" s="39"/>
      <c r="T368" s="94"/>
      <c r="U368" s="39"/>
      <c r="V368" s="95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  <c r="AY368" s="39"/>
      <c r="AZ368" s="39"/>
      <c r="BA368" s="39"/>
      <c r="BB368" s="39"/>
      <c r="BC368" s="39"/>
      <c r="BD368" s="39"/>
      <c r="BE368" s="39"/>
      <c r="BF368" s="39"/>
      <c r="BG368" s="39"/>
      <c r="BH368" s="39"/>
      <c r="BI368" s="39"/>
      <c r="BJ368" s="39"/>
      <c r="BK368" s="39"/>
      <c r="BL368" s="39"/>
      <c r="BM368" s="39"/>
      <c r="BN368" s="39"/>
      <c r="BO368" s="39"/>
      <c r="BP368" s="39"/>
      <c r="BQ368" s="39"/>
      <c r="BR368" s="39"/>
      <c r="BS368" s="39"/>
    </row>
    <row r="369" spans="1:71" ht="15.75" customHeight="1" x14ac:dyDescent="0.25">
      <c r="A369" s="30"/>
      <c r="B369" s="31"/>
      <c r="C369" s="31"/>
      <c r="D369" s="37"/>
      <c r="E369" s="39"/>
      <c r="F369" s="31"/>
      <c r="G369" s="92"/>
      <c r="H369" s="39"/>
      <c r="I369" s="93"/>
      <c r="J369" s="39"/>
      <c r="K369" s="39"/>
      <c r="L369" s="41"/>
      <c r="M369" s="41"/>
      <c r="N369" s="41"/>
      <c r="O369" s="31"/>
      <c r="P369" s="39"/>
      <c r="Q369" s="39"/>
      <c r="R369" s="39"/>
      <c r="S369" s="39"/>
      <c r="T369" s="94"/>
      <c r="U369" s="39"/>
      <c r="V369" s="95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  <c r="AY369" s="39"/>
      <c r="AZ369" s="39"/>
      <c r="BA369" s="39"/>
      <c r="BB369" s="39"/>
      <c r="BC369" s="39"/>
      <c r="BD369" s="39"/>
      <c r="BE369" s="39"/>
      <c r="BF369" s="39"/>
      <c r="BG369" s="39"/>
      <c r="BH369" s="39"/>
      <c r="BI369" s="39"/>
      <c r="BJ369" s="39"/>
      <c r="BK369" s="39"/>
      <c r="BL369" s="39"/>
      <c r="BM369" s="39"/>
      <c r="BN369" s="39"/>
      <c r="BO369" s="39"/>
      <c r="BP369" s="39"/>
      <c r="BQ369" s="39"/>
      <c r="BR369" s="39"/>
      <c r="BS369" s="39"/>
    </row>
    <row r="370" spans="1:71" ht="15.75" customHeight="1" x14ac:dyDescent="0.25">
      <c r="A370" s="30"/>
      <c r="B370" s="31"/>
      <c r="C370" s="31"/>
      <c r="D370" s="37"/>
      <c r="E370" s="39"/>
      <c r="F370" s="31"/>
      <c r="G370" s="92"/>
      <c r="H370" s="39"/>
      <c r="I370" s="93"/>
      <c r="J370" s="39"/>
      <c r="K370" s="39"/>
      <c r="L370" s="41"/>
      <c r="M370" s="41"/>
      <c r="N370" s="41"/>
      <c r="O370" s="31"/>
      <c r="P370" s="39"/>
      <c r="Q370" s="39"/>
      <c r="R370" s="39"/>
      <c r="S370" s="39"/>
      <c r="T370" s="94"/>
      <c r="U370" s="39"/>
      <c r="V370" s="95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  <c r="AY370" s="39"/>
      <c r="AZ370" s="39"/>
      <c r="BA370" s="39"/>
      <c r="BB370" s="39"/>
      <c r="BC370" s="39"/>
      <c r="BD370" s="39"/>
      <c r="BE370" s="39"/>
      <c r="BF370" s="39"/>
      <c r="BG370" s="39"/>
      <c r="BH370" s="39"/>
      <c r="BI370" s="39"/>
      <c r="BJ370" s="39"/>
      <c r="BK370" s="39"/>
      <c r="BL370" s="39"/>
      <c r="BM370" s="39"/>
      <c r="BN370" s="39"/>
      <c r="BO370" s="39"/>
      <c r="BP370" s="39"/>
      <c r="BQ370" s="39"/>
      <c r="BR370" s="39"/>
      <c r="BS370" s="39"/>
    </row>
    <row r="371" spans="1:71" ht="15.75" customHeight="1" x14ac:dyDescent="0.25">
      <c r="A371" s="30"/>
      <c r="B371" s="31"/>
      <c r="C371" s="31"/>
      <c r="D371" s="37"/>
      <c r="E371" s="39"/>
      <c r="F371" s="31"/>
      <c r="G371" s="92"/>
      <c r="H371" s="39"/>
      <c r="I371" s="93"/>
      <c r="J371" s="39"/>
      <c r="K371" s="39"/>
      <c r="L371" s="41"/>
      <c r="M371" s="41"/>
      <c r="N371" s="41"/>
      <c r="O371" s="31"/>
      <c r="P371" s="39"/>
      <c r="Q371" s="39"/>
      <c r="R371" s="39"/>
      <c r="S371" s="39"/>
      <c r="T371" s="94"/>
      <c r="U371" s="39"/>
      <c r="V371" s="95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  <c r="AY371" s="39"/>
      <c r="AZ371" s="39"/>
      <c r="BA371" s="39"/>
      <c r="BB371" s="39"/>
      <c r="BC371" s="39"/>
      <c r="BD371" s="39"/>
      <c r="BE371" s="39"/>
      <c r="BF371" s="39"/>
      <c r="BG371" s="39"/>
      <c r="BH371" s="39"/>
      <c r="BI371" s="39"/>
      <c r="BJ371" s="39"/>
      <c r="BK371" s="39"/>
      <c r="BL371" s="39"/>
      <c r="BM371" s="39"/>
      <c r="BN371" s="39"/>
      <c r="BO371" s="39"/>
      <c r="BP371" s="39"/>
      <c r="BQ371" s="39"/>
      <c r="BR371" s="39"/>
      <c r="BS371" s="39"/>
    </row>
    <row r="372" spans="1:71" ht="15.75" customHeight="1" x14ac:dyDescent="0.25">
      <c r="A372" s="30"/>
      <c r="B372" s="31"/>
      <c r="C372" s="31"/>
      <c r="D372" s="37"/>
      <c r="E372" s="39"/>
      <c r="F372" s="31"/>
      <c r="G372" s="92"/>
      <c r="H372" s="39"/>
      <c r="I372" s="93"/>
      <c r="J372" s="39"/>
      <c r="K372" s="39"/>
      <c r="L372" s="41"/>
      <c r="M372" s="41"/>
      <c r="N372" s="41"/>
      <c r="O372" s="31"/>
      <c r="P372" s="39"/>
      <c r="Q372" s="39"/>
      <c r="R372" s="39"/>
      <c r="S372" s="39"/>
      <c r="T372" s="94"/>
      <c r="U372" s="39"/>
      <c r="V372" s="95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  <c r="AY372" s="39"/>
      <c r="AZ372" s="39"/>
      <c r="BA372" s="39"/>
      <c r="BB372" s="39"/>
      <c r="BC372" s="39"/>
      <c r="BD372" s="39"/>
      <c r="BE372" s="39"/>
      <c r="BF372" s="39"/>
      <c r="BG372" s="39"/>
      <c r="BH372" s="39"/>
      <c r="BI372" s="39"/>
      <c r="BJ372" s="39"/>
      <c r="BK372" s="39"/>
      <c r="BL372" s="39"/>
      <c r="BM372" s="39"/>
      <c r="BN372" s="39"/>
      <c r="BO372" s="39"/>
      <c r="BP372" s="39"/>
      <c r="BQ372" s="39"/>
      <c r="BR372" s="39"/>
      <c r="BS372" s="39"/>
    </row>
    <row r="373" spans="1:71" ht="15.75" customHeight="1" x14ac:dyDescent="0.25">
      <c r="A373" s="30"/>
      <c r="B373" s="31"/>
      <c r="C373" s="31"/>
      <c r="D373" s="37"/>
      <c r="E373" s="39"/>
      <c r="F373" s="31"/>
      <c r="G373" s="92"/>
      <c r="H373" s="39"/>
      <c r="I373" s="93"/>
      <c r="J373" s="39"/>
      <c r="K373" s="39"/>
      <c r="L373" s="41"/>
      <c r="M373" s="41"/>
      <c r="N373" s="41"/>
      <c r="O373" s="31"/>
      <c r="P373" s="39"/>
      <c r="Q373" s="39"/>
      <c r="R373" s="39"/>
      <c r="S373" s="39"/>
      <c r="T373" s="94"/>
      <c r="U373" s="39"/>
      <c r="V373" s="95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  <c r="AY373" s="39"/>
      <c r="AZ373" s="39"/>
      <c r="BA373" s="39"/>
      <c r="BB373" s="39"/>
      <c r="BC373" s="39"/>
      <c r="BD373" s="39"/>
      <c r="BE373" s="39"/>
      <c r="BF373" s="39"/>
      <c r="BG373" s="39"/>
      <c r="BH373" s="39"/>
      <c r="BI373" s="39"/>
      <c r="BJ373" s="39"/>
      <c r="BK373" s="39"/>
      <c r="BL373" s="39"/>
      <c r="BM373" s="39"/>
      <c r="BN373" s="39"/>
      <c r="BO373" s="39"/>
      <c r="BP373" s="39"/>
      <c r="BQ373" s="39"/>
      <c r="BR373" s="39"/>
      <c r="BS373" s="39"/>
    </row>
    <row r="374" spans="1:71" ht="15.75" customHeight="1" x14ac:dyDescent="0.25">
      <c r="A374" s="30"/>
      <c r="B374" s="31"/>
      <c r="C374" s="31"/>
      <c r="D374" s="37"/>
      <c r="E374" s="39"/>
      <c r="F374" s="31"/>
      <c r="G374" s="92"/>
      <c r="H374" s="39"/>
      <c r="I374" s="93"/>
      <c r="J374" s="39"/>
      <c r="K374" s="39"/>
      <c r="L374" s="41"/>
      <c r="M374" s="41"/>
      <c r="N374" s="41"/>
      <c r="O374" s="31"/>
      <c r="P374" s="39"/>
      <c r="Q374" s="39"/>
      <c r="R374" s="39"/>
      <c r="S374" s="39"/>
      <c r="T374" s="94"/>
      <c r="U374" s="39"/>
      <c r="V374" s="95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  <c r="AY374" s="39"/>
      <c r="AZ374" s="39"/>
      <c r="BA374" s="39"/>
      <c r="BB374" s="39"/>
      <c r="BC374" s="39"/>
      <c r="BD374" s="39"/>
      <c r="BE374" s="39"/>
      <c r="BF374" s="39"/>
      <c r="BG374" s="39"/>
      <c r="BH374" s="39"/>
      <c r="BI374" s="39"/>
      <c r="BJ374" s="39"/>
      <c r="BK374" s="39"/>
      <c r="BL374" s="39"/>
      <c r="BM374" s="39"/>
      <c r="BN374" s="39"/>
      <c r="BO374" s="39"/>
      <c r="BP374" s="39"/>
      <c r="BQ374" s="39"/>
      <c r="BR374" s="39"/>
      <c r="BS374" s="39"/>
    </row>
    <row r="375" spans="1:71" ht="15.75" customHeight="1" x14ac:dyDescent="0.25">
      <c r="A375" s="30"/>
      <c r="B375" s="31"/>
      <c r="C375" s="31"/>
      <c r="D375" s="37"/>
      <c r="E375" s="39"/>
      <c r="F375" s="31"/>
      <c r="G375" s="92"/>
      <c r="H375" s="39"/>
      <c r="I375" s="93"/>
      <c r="J375" s="39"/>
      <c r="K375" s="39"/>
      <c r="L375" s="41"/>
      <c r="M375" s="41"/>
      <c r="N375" s="41"/>
      <c r="O375" s="31"/>
      <c r="P375" s="39"/>
      <c r="Q375" s="39"/>
      <c r="R375" s="39"/>
      <c r="S375" s="39"/>
      <c r="T375" s="94"/>
      <c r="U375" s="39"/>
      <c r="V375" s="95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  <c r="AY375" s="39"/>
      <c r="AZ375" s="39"/>
      <c r="BA375" s="39"/>
      <c r="BB375" s="39"/>
      <c r="BC375" s="39"/>
      <c r="BD375" s="39"/>
      <c r="BE375" s="39"/>
      <c r="BF375" s="39"/>
      <c r="BG375" s="39"/>
      <c r="BH375" s="39"/>
      <c r="BI375" s="39"/>
      <c r="BJ375" s="39"/>
      <c r="BK375" s="39"/>
      <c r="BL375" s="39"/>
      <c r="BM375" s="39"/>
      <c r="BN375" s="39"/>
      <c r="BO375" s="39"/>
      <c r="BP375" s="39"/>
      <c r="BQ375" s="39"/>
      <c r="BR375" s="39"/>
      <c r="BS375" s="39"/>
    </row>
    <row r="376" spans="1:71" ht="15.75" customHeight="1" x14ac:dyDescent="0.25">
      <c r="A376" s="30"/>
      <c r="B376" s="31"/>
      <c r="C376" s="31"/>
      <c r="D376" s="37"/>
      <c r="E376" s="39"/>
      <c r="F376" s="31"/>
      <c r="G376" s="92"/>
      <c r="H376" s="39"/>
      <c r="I376" s="93"/>
      <c r="J376" s="39"/>
      <c r="K376" s="39"/>
      <c r="L376" s="41"/>
      <c r="M376" s="41"/>
      <c r="N376" s="41"/>
      <c r="O376" s="31"/>
      <c r="P376" s="39"/>
      <c r="Q376" s="39"/>
      <c r="R376" s="39"/>
      <c r="S376" s="39"/>
      <c r="T376" s="94"/>
      <c r="U376" s="39"/>
      <c r="V376" s="95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  <c r="AY376" s="39"/>
      <c r="AZ376" s="39"/>
      <c r="BA376" s="39"/>
      <c r="BB376" s="39"/>
      <c r="BC376" s="39"/>
      <c r="BD376" s="39"/>
      <c r="BE376" s="39"/>
      <c r="BF376" s="39"/>
      <c r="BG376" s="39"/>
      <c r="BH376" s="39"/>
      <c r="BI376" s="39"/>
      <c r="BJ376" s="39"/>
      <c r="BK376" s="39"/>
      <c r="BL376" s="39"/>
      <c r="BM376" s="39"/>
      <c r="BN376" s="39"/>
      <c r="BO376" s="39"/>
      <c r="BP376" s="39"/>
      <c r="BQ376" s="39"/>
      <c r="BR376" s="39"/>
      <c r="BS376" s="39"/>
    </row>
    <row r="377" spans="1:71" ht="15.75" customHeight="1" x14ac:dyDescent="0.25">
      <c r="A377" s="30"/>
      <c r="B377" s="31"/>
      <c r="C377" s="31"/>
      <c r="D377" s="37"/>
      <c r="E377" s="39"/>
      <c r="F377" s="31"/>
      <c r="G377" s="92"/>
      <c r="H377" s="39"/>
      <c r="I377" s="93"/>
      <c r="J377" s="39"/>
      <c r="K377" s="39"/>
      <c r="L377" s="41"/>
      <c r="M377" s="41"/>
      <c r="N377" s="41"/>
      <c r="O377" s="31"/>
      <c r="P377" s="39"/>
      <c r="Q377" s="39"/>
      <c r="R377" s="39"/>
      <c r="S377" s="39"/>
      <c r="T377" s="94"/>
      <c r="U377" s="39"/>
      <c r="V377" s="95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  <c r="AY377" s="39"/>
      <c r="AZ377" s="39"/>
      <c r="BA377" s="39"/>
      <c r="BB377" s="39"/>
      <c r="BC377" s="39"/>
      <c r="BD377" s="39"/>
      <c r="BE377" s="39"/>
      <c r="BF377" s="39"/>
      <c r="BG377" s="39"/>
      <c r="BH377" s="39"/>
      <c r="BI377" s="39"/>
      <c r="BJ377" s="39"/>
      <c r="BK377" s="39"/>
      <c r="BL377" s="39"/>
      <c r="BM377" s="39"/>
      <c r="BN377" s="39"/>
      <c r="BO377" s="39"/>
      <c r="BP377" s="39"/>
      <c r="BQ377" s="39"/>
      <c r="BR377" s="39"/>
      <c r="BS377" s="39"/>
    </row>
    <row r="378" spans="1:71" ht="15.75" customHeight="1" x14ac:dyDescent="0.25">
      <c r="A378" s="30"/>
      <c r="B378" s="31"/>
      <c r="C378" s="31"/>
      <c r="D378" s="37"/>
      <c r="E378" s="39"/>
      <c r="F378" s="31"/>
      <c r="G378" s="92"/>
      <c r="H378" s="39"/>
      <c r="I378" s="93"/>
      <c r="J378" s="39"/>
      <c r="K378" s="39"/>
      <c r="L378" s="41"/>
      <c r="M378" s="41"/>
      <c r="N378" s="41"/>
      <c r="O378" s="31"/>
      <c r="P378" s="39"/>
      <c r="Q378" s="39"/>
      <c r="R378" s="39"/>
      <c r="S378" s="39"/>
      <c r="T378" s="94"/>
      <c r="U378" s="39"/>
      <c r="V378" s="95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  <c r="AY378" s="39"/>
      <c r="AZ378" s="39"/>
      <c r="BA378" s="39"/>
      <c r="BB378" s="39"/>
      <c r="BC378" s="39"/>
      <c r="BD378" s="39"/>
      <c r="BE378" s="39"/>
      <c r="BF378" s="39"/>
      <c r="BG378" s="39"/>
      <c r="BH378" s="39"/>
      <c r="BI378" s="39"/>
      <c r="BJ378" s="39"/>
      <c r="BK378" s="39"/>
      <c r="BL378" s="39"/>
      <c r="BM378" s="39"/>
      <c r="BN378" s="39"/>
      <c r="BO378" s="39"/>
      <c r="BP378" s="39"/>
      <c r="BQ378" s="39"/>
      <c r="BR378" s="39"/>
      <c r="BS378" s="39"/>
    </row>
    <row r="379" spans="1:71" ht="15.75" customHeight="1" x14ac:dyDescent="0.25">
      <c r="A379" s="30"/>
      <c r="B379" s="31"/>
      <c r="C379" s="31"/>
      <c r="D379" s="37"/>
      <c r="E379" s="39"/>
      <c r="F379" s="31"/>
      <c r="G379" s="92"/>
      <c r="H379" s="39"/>
      <c r="I379" s="93"/>
      <c r="J379" s="39"/>
      <c r="K379" s="39"/>
      <c r="L379" s="41"/>
      <c r="M379" s="41"/>
      <c r="N379" s="41"/>
      <c r="O379" s="31"/>
      <c r="P379" s="39"/>
      <c r="Q379" s="39"/>
      <c r="R379" s="39"/>
      <c r="S379" s="39"/>
      <c r="T379" s="94"/>
      <c r="U379" s="39"/>
      <c r="V379" s="95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39"/>
      <c r="AZ379" s="39"/>
      <c r="BA379" s="39"/>
      <c r="BB379" s="39"/>
      <c r="BC379" s="39"/>
      <c r="BD379" s="39"/>
      <c r="BE379" s="39"/>
      <c r="BF379" s="39"/>
      <c r="BG379" s="39"/>
      <c r="BH379" s="39"/>
      <c r="BI379" s="39"/>
      <c r="BJ379" s="39"/>
      <c r="BK379" s="39"/>
      <c r="BL379" s="39"/>
      <c r="BM379" s="39"/>
      <c r="BN379" s="39"/>
      <c r="BO379" s="39"/>
      <c r="BP379" s="39"/>
      <c r="BQ379" s="39"/>
      <c r="BR379" s="39"/>
      <c r="BS379" s="39"/>
    </row>
    <row r="380" spans="1:71" ht="15.75" customHeight="1" x14ac:dyDescent="0.25">
      <c r="A380" s="30"/>
      <c r="B380" s="31"/>
      <c r="C380" s="31"/>
      <c r="D380" s="37"/>
      <c r="E380" s="39"/>
      <c r="F380" s="31"/>
      <c r="G380" s="92"/>
      <c r="H380" s="39"/>
      <c r="I380" s="93"/>
      <c r="J380" s="39"/>
      <c r="K380" s="39"/>
      <c r="L380" s="41"/>
      <c r="M380" s="41"/>
      <c r="N380" s="41"/>
      <c r="O380" s="31"/>
      <c r="P380" s="39"/>
      <c r="Q380" s="39"/>
      <c r="R380" s="39"/>
      <c r="S380" s="39"/>
      <c r="T380" s="94"/>
      <c r="U380" s="39"/>
      <c r="V380" s="95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39"/>
      <c r="AZ380" s="39"/>
      <c r="BA380" s="39"/>
      <c r="BB380" s="39"/>
      <c r="BC380" s="39"/>
      <c r="BD380" s="39"/>
      <c r="BE380" s="39"/>
      <c r="BF380" s="39"/>
      <c r="BG380" s="39"/>
      <c r="BH380" s="39"/>
      <c r="BI380" s="39"/>
      <c r="BJ380" s="39"/>
      <c r="BK380" s="39"/>
      <c r="BL380" s="39"/>
      <c r="BM380" s="39"/>
      <c r="BN380" s="39"/>
      <c r="BO380" s="39"/>
      <c r="BP380" s="39"/>
      <c r="BQ380" s="39"/>
      <c r="BR380" s="39"/>
      <c r="BS380" s="39"/>
    </row>
    <row r="381" spans="1:71" ht="15.75" customHeight="1" x14ac:dyDescent="0.25">
      <c r="A381" s="30"/>
      <c r="B381" s="31"/>
      <c r="C381" s="31"/>
      <c r="D381" s="37"/>
      <c r="E381" s="39"/>
      <c r="F381" s="31"/>
      <c r="G381" s="92"/>
      <c r="H381" s="39"/>
      <c r="I381" s="93"/>
      <c r="J381" s="39"/>
      <c r="K381" s="39"/>
      <c r="L381" s="41"/>
      <c r="M381" s="41"/>
      <c r="N381" s="41"/>
      <c r="O381" s="31"/>
      <c r="P381" s="39"/>
      <c r="Q381" s="39"/>
      <c r="R381" s="39"/>
      <c r="S381" s="39"/>
      <c r="T381" s="94"/>
      <c r="U381" s="39"/>
      <c r="V381" s="95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  <c r="BA381" s="39"/>
      <c r="BB381" s="39"/>
      <c r="BC381" s="39"/>
      <c r="BD381" s="39"/>
      <c r="BE381" s="39"/>
      <c r="BF381" s="39"/>
      <c r="BG381" s="39"/>
      <c r="BH381" s="39"/>
      <c r="BI381" s="39"/>
      <c r="BJ381" s="39"/>
      <c r="BK381" s="39"/>
      <c r="BL381" s="39"/>
      <c r="BM381" s="39"/>
      <c r="BN381" s="39"/>
      <c r="BO381" s="39"/>
      <c r="BP381" s="39"/>
      <c r="BQ381" s="39"/>
      <c r="BR381" s="39"/>
      <c r="BS381" s="39"/>
    </row>
    <row r="382" spans="1:71" ht="15.75" customHeight="1" x14ac:dyDescent="0.25">
      <c r="A382" s="30"/>
      <c r="B382" s="31"/>
      <c r="C382" s="31"/>
      <c r="D382" s="37"/>
      <c r="E382" s="39"/>
      <c r="F382" s="31"/>
      <c r="G382" s="92"/>
      <c r="H382" s="39"/>
      <c r="I382" s="93"/>
      <c r="J382" s="39"/>
      <c r="K382" s="39"/>
      <c r="L382" s="41"/>
      <c r="M382" s="41"/>
      <c r="N382" s="41"/>
      <c r="O382" s="31"/>
      <c r="P382" s="39"/>
      <c r="Q382" s="39"/>
      <c r="R382" s="39"/>
      <c r="S382" s="39"/>
      <c r="T382" s="94"/>
      <c r="U382" s="39"/>
      <c r="V382" s="95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  <c r="AY382" s="39"/>
      <c r="AZ382" s="39"/>
      <c r="BA382" s="39"/>
      <c r="BB382" s="39"/>
      <c r="BC382" s="39"/>
      <c r="BD382" s="39"/>
      <c r="BE382" s="39"/>
      <c r="BF382" s="39"/>
      <c r="BG382" s="39"/>
      <c r="BH382" s="39"/>
      <c r="BI382" s="39"/>
      <c r="BJ382" s="39"/>
      <c r="BK382" s="39"/>
      <c r="BL382" s="39"/>
      <c r="BM382" s="39"/>
      <c r="BN382" s="39"/>
      <c r="BO382" s="39"/>
      <c r="BP382" s="39"/>
      <c r="BQ382" s="39"/>
      <c r="BR382" s="39"/>
      <c r="BS382" s="39"/>
    </row>
    <row r="383" spans="1:71" ht="15.75" customHeight="1" x14ac:dyDescent="0.25">
      <c r="A383" s="30"/>
      <c r="B383" s="31"/>
      <c r="C383" s="31"/>
      <c r="D383" s="37"/>
      <c r="E383" s="39"/>
      <c r="F383" s="31"/>
      <c r="G383" s="92"/>
      <c r="H383" s="39"/>
      <c r="I383" s="93"/>
      <c r="J383" s="39"/>
      <c r="K383" s="39"/>
      <c r="L383" s="41"/>
      <c r="M383" s="41"/>
      <c r="N383" s="41"/>
      <c r="O383" s="31"/>
      <c r="P383" s="39"/>
      <c r="Q383" s="39"/>
      <c r="R383" s="39"/>
      <c r="S383" s="39"/>
      <c r="T383" s="94"/>
      <c r="U383" s="39"/>
      <c r="V383" s="95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  <c r="AY383" s="39"/>
      <c r="AZ383" s="39"/>
      <c r="BA383" s="39"/>
      <c r="BB383" s="39"/>
      <c r="BC383" s="39"/>
      <c r="BD383" s="39"/>
      <c r="BE383" s="39"/>
      <c r="BF383" s="39"/>
      <c r="BG383" s="39"/>
      <c r="BH383" s="39"/>
      <c r="BI383" s="39"/>
      <c r="BJ383" s="39"/>
      <c r="BK383" s="39"/>
      <c r="BL383" s="39"/>
      <c r="BM383" s="39"/>
      <c r="BN383" s="39"/>
      <c r="BO383" s="39"/>
      <c r="BP383" s="39"/>
      <c r="BQ383" s="39"/>
      <c r="BR383" s="39"/>
      <c r="BS383" s="39"/>
    </row>
    <row r="384" spans="1:71" ht="15.75" customHeight="1" x14ac:dyDescent="0.25">
      <c r="A384" s="30"/>
      <c r="B384" s="31"/>
      <c r="C384" s="31"/>
      <c r="D384" s="37"/>
      <c r="E384" s="39"/>
      <c r="F384" s="31"/>
      <c r="G384" s="92"/>
      <c r="H384" s="39"/>
      <c r="I384" s="93"/>
      <c r="J384" s="39"/>
      <c r="K384" s="39"/>
      <c r="L384" s="41"/>
      <c r="M384" s="41"/>
      <c r="N384" s="41"/>
      <c r="O384" s="31"/>
      <c r="P384" s="39"/>
      <c r="Q384" s="39"/>
      <c r="R384" s="39"/>
      <c r="S384" s="39"/>
      <c r="T384" s="94"/>
      <c r="U384" s="39"/>
      <c r="V384" s="95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  <c r="AY384" s="39"/>
      <c r="AZ384" s="39"/>
      <c r="BA384" s="39"/>
      <c r="BB384" s="39"/>
      <c r="BC384" s="39"/>
      <c r="BD384" s="39"/>
      <c r="BE384" s="39"/>
      <c r="BF384" s="39"/>
      <c r="BG384" s="39"/>
      <c r="BH384" s="39"/>
      <c r="BI384" s="39"/>
      <c r="BJ384" s="39"/>
      <c r="BK384" s="39"/>
      <c r="BL384" s="39"/>
      <c r="BM384" s="39"/>
      <c r="BN384" s="39"/>
      <c r="BO384" s="39"/>
      <c r="BP384" s="39"/>
      <c r="BQ384" s="39"/>
      <c r="BR384" s="39"/>
      <c r="BS384" s="39"/>
    </row>
    <row r="385" spans="1:71" ht="15.75" customHeight="1" x14ac:dyDescent="0.25">
      <c r="A385" s="30"/>
      <c r="B385" s="31"/>
      <c r="C385" s="31"/>
      <c r="D385" s="37"/>
      <c r="E385" s="39"/>
      <c r="F385" s="31"/>
      <c r="G385" s="92"/>
      <c r="H385" s="39"/>
      <c r="I385" s="93"/>
      <c r="J385" s="39"/>
      <c r="K385" s="39"/>
      <c r="L385" s="41"/>
      <c r="M385" s="41"/>
      <c r="N385" s="41"/>
      <c r="O385" s="31"/>
      <c r="P385" s="39"/>
      <c r="Q385" s="39"/>
      <c r="R385" s="39"/>
      <c r="S385" s="39"/>
      <c r="T385" s="94"/>
      <c r="U385" s="39"/>
      <c r="V385" s="95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  <c r="AY385" s="39"/>
      <c r="AZ385" s="39"/>
      <c r="BA385" s="39"/>
      <c r="BB385" s="39"/>
      <c r="BC385" s="39"/>
      <c r="BD385" s="39"/>
      <c r="BE385" s="39"/>
      <c r="BF385" s="39"/>
      <c r="BG385" s="39"/>
      <c r="BH385" s="39"/>
      <c r="BI385" s="39"/>
      <c r="BJ385" s="39"/>
      <c r="BK385" s="39"/>
      <c r="BL385" s="39"/>
      <c r="BM385" s="39"/>
      <c r="BN385" s="39"/>
      <c r="BO385" s="39"/>
      <c r="BP385" s="39"/>
      <c r="BQ385" s="39"/>
      <c r="BR385" s="39"/>
      <c r="BS385" s="39"/>
    </row>
    <row r="386" spans="1:71" ht="15.75" customHeight="1" x14ac:dyDescent="0.25">
      <c r="A386" s="30"/>
      <c r="B386" s="31"/>
      <c r="C386" s="31"/>
      <c r="D386" s="37"/>
      <c r="E386" s="39"/>
      <c r="F386" s="31"/>
      <c r="G386" s="92"/>
      <c r="H386" s="39"/>
      <c r="I386" s="93"/>
      <c r="J386" s="39"/>
      <c r="K386" s="39"/>
      <c r="L386" s="41"/>
      <c r="M386" s="41"/>
      <c r="N386" s="41"/>
      <c r="O386" s="31"/>
      <c r="P386" s="39"/>
      <c r="Q386" s="39"/>
      <c r="R386" s="39"/>
      <c r="S386" s="39"/>
      <c r="T386" s="94"/>
      <c r="U386" s="39"/>
      <c r="V386" s="95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  <c r="AY386" s="39"/>
      <c r="AZ386" s="39"/>
      <c r="BA386" s="39"/>
      <c r="BB386" s="39"/>
      <c r="BC386" s="39"/>
      <c r="BD386" s="39"/>
      <c r="BE386" s="39"/>
      <c r="BF386" s="39"/>
      <c r="BG386" s="39"/>
      <c r="BH386" s="39"/>
      <c r="BI386" s="39"/>
      <c r="BJ386" s="39"/>
      <c r="BK386" s="39"/>
      <c r="BL386" s="39"/>
      <c r="BM386" s="39"/>
      <c r="BN386" s="39"/>
      <c r="BO386" s="39"/>
      <c r="BP386" s="39"/>
      <c r="BQ386" s="39"/>
      <c r="BR386" s="39"/>
      <c r="BS386" s="39"/>
    </row>
    <row r="387" spans="1:71" ht="15.75" customHeight="1" x14ac:dyDescent="0.25">
      <c r="A387" s="30"/>
      <c r="B387" s="31"/>
      <c r="C387" s="31"/>
      <c r="D387" s="37"/>
      <c r="E387" s="39"/>
      <c r="F387" s="31"/>
      <c r="G387" s="92"/>
      <c r="H387" s="39"/>
      <c r="I387" s="93"/>
      <c r="J387" s="39"/>
      <c r="K387" s="39"/>
      <c r="L387" s="41"/>
      <c r="M387" s="41"/>
      <c r="N387" s="41"/>
      <c r="O387" s="31"/>
      <c r="P387" s="39"/>
      <c r="Q387" s="39"/>
      <c r="R387" s="39"/>
      <c r="S387" s="39"/>
      <c r="T387" s="94"/>
      <c r="U387" s="39"/>
      <c r="V387" s="95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  <c r="AY387" s="39"/>
      <c r="AZ387" s="39"/>
      <c r="BA387" s="39"/>
      <c r="BB387" s="39"/>
      <c r="BC387" s="39"/>
      <c r="BD387" s="39"/>
      <c r="BE387" s="39"/>
      <c r="BF387" s="39"/>
      <c r="BG387" s="39"/>
      <c r="BH387" s="39"/>
      <c r="BI387" s="39"/>
      <c r="BJ387" s="39"/>
      <c r="BK387" s="39"/>
      <c r="BL387" s="39"/>
      <c r="BM387" s="39"/>
      <c r="BN387" s="39"/>
      <c r="BO387" s="39"/>
      <c r="BP387" s="39"/>
      <c r="BQ387" s="39"/>
      <c r="BR387" s="39"/>
      <c r="BS387" s="39"/>
    </row>
    <row r="388" spans="1:71" ht="15.75" customHeight="1" x14ac:dyDescent="0.25">
      <c r="A388" s="30"/>
      <c r="B388" s="31"/>
      <c r="C388" s="31"/>
      <c r="D388" s="37"/>
      <c r="E388" s="39"/>
      <c r="F388" s="31"/>
      <c r="G388" s="92"/>
      <c r="H388" s="39"/>
      <c r="I388" s="93"/>
      <c r="J388" s="39"/>
      <c r="K388" s="39"/>
      <c r="L388" s="41"/>
      <c r="M388" s="41"/>
      <c r="N388" s="41"/>
      <c r="O388" s="31"/>
      <c r="P388" s="39"/>
      <c r="Q388" s="39"/>
      <c r="R388" s="39"/>
      <c r="S388" s="39"/>
      <c r="T388" s="94"/>
      <c r="U388" s="39"/>
      <c r="V388" s="95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  <c r="AY388" s="39"/>
      <c r="AZ388" s="39"/>
      <c r="BA388" s="39"/>
      <c r="BB388" s="39"/>
      <c r="BC388" s="39"/>
      <c r="BD388" s="39"/>
      <c r="BE388" s="39"/>
      <c r="BF388" s="39"/>
      <c r="BG388" s="39"/>
      <c r="BH388" s="39"/>
      <c r="BI388" s="39"/>
      <c r="BJ388" s="39"/>
      <c r="BK388" s="39"/>
      <c r="BL388" s="39"/>
      <c r="BM388" s="39"/>
      <c r="BN388" s="39"/>
      <c r="BO388" s="39"/>
      <c r="BP388" s="39"/>
      <c r="BQ388" s="39"/>
      <c r="BR388" s="39"/>
      <c r="BS388" s="39"/>
    </row>
    <row r="389" spans="1:71" ht="15.75" customHeight="1" x14ac:dyDescent="0.25">
      <c r="A389" s="30"/>
      <c r="B389" s="31"/>
      <c r="C389" s="31"/>
      <c r="D389" s="37"/>
      <c r="E389" s="39"/>
      <c r="F389" s="31"/>
      <c r="G389" s="92"/>
      <c r="H389" s="39"/>
      <c r="I389" s="93"/>
      <c r="J389" s="39"/>
      <c r="K389" s="39"/>
      <c r="L389" s="41"/>
      <c r="M389" s="41"/>
      <c r="N389" s="41"/>
      <c r="O389" s="31"/>
      <c r="P389" s="39"/>
      <c r="Q389" s="39"/>
      <c r="R389" s="39"/>
      <c r="S389" s="39"/>
      <c r="T389" s="94"/>
      <c r="U389" s="39"/>
      <c r="V389" s="95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  <c r="AY389" s="39"/>
      <c r="AZ389" s="39"/>
      <c r="BA389" s="39"/>
      <c r="BB389" s="39"/>
      <c r="BC389" s="39"/>
      <c r="BD389" s="39"/>
      <c r="BE389" s="39"/>
      <c r="BF389" s="39"/>
      <c r="BG389" s="39"/>
      <c r="BH389" s="39"/>
      <c r="BI389" s="39"/>
      <c r="BJ389" s="39"/>
      <c r="BK389" s="39"/>
      <c r="BL389" s="39"/>
      <c r="BM389" s="39"/>
      <c r="BN389" s="39"/>
      <c r="BO389" s="39"/>
      <c r="BP389" s="39"/>
      <c r="BQ389" s="39"/>
      <c r="BR389" s="39"/>
      <c r="BS389" s="39"/>
    </row>
    <row r="390" spans="1:71" ht="15.75" customHeight="1" x14ac:dyDescent="0.25">
      <c r="A390" s="30"/>
      <c r="B390" s="31"/>
      <c r="C390" s="31"/>
      <c r="D390" s="37"/>
      <c r="E390" s="39"/>
      <c r="F390" s="31"/>
      <c r="G390" s="92"/>
      <c r="H390" s="39"/>
      <c r="I390" s="93"/>
      <c r="J390" s="39"/>
      <c r="K390" s="39"/>
      <c r="L390" s="41"/>
      <c r="M390" s="41"/>
      <c r="N390" s="41"/>
      <c r="O390" s="31"/>
      <c r="P390" s="39"/>
      <c r="Q390" s="39"/>
      <c r="R390" s="39"/>
      <c r="S390" s="39"/>
      <c r="T390" s="94"/>
      <c r="U390" s="39"/>
      <c r="V390" s="95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  <c r="AY390" s="39"/>
      <c r="AZ390" s="39"/>
      <c r="BA390" s="39"/>
      <c r="BB390" s="39"/>
      <c r="BC390" s="39"/>
      <c r="BD390" s="39"/>
      <c r="BE390" s="39"/>
      <c r="BF390" s="39"/>
      <c r="BG390" s="39"/>
      <c r="BH390" s="39"/>
      <c r="BI390" s="39"/>
      <c r="BJ390" s="39"/>
      <c r="BK390" s="39"/>
      <c r="BL390" s="39"/>
      <c r="BM390" s="39"/>
      <c r="BN390" s="39"/>
      <c r="BO390" s="39"/>
      <c r="BP390" s="39"/>
      <c r="BQ390" s="39"/>
      <c r="BR390" s="39"/>
      <c r="BS390" s="39"/>
    </row>
    <row r="391" spans="1:71" ht="15.75" customHeight="1" x14ac:dyDescent="0.25">
      <c r="A391" s="30"/>
      <c r="B391" s="31"/>
      <c r="C391" s="31"/>
      <c r="D391" s="37"/>
      <c r="E391" s="39"/>
      <c r="F391" s="31"/>
      <c r="G391" s="92"/>
      <c r="H391" s="39"/>
      <c r="I391" s="93"/>
      <c r="J391" s="39"/>
      <c r="K391" s="39"/>
      <c r="L391" s="41"/>
      <c r="M391" s="41"/>
      <c r="N391" s="41"/>
      <c r="O391" s="31"/>
      <c r="P391" s="39"/>
      <c r="Q391" s="39"/>
      <c r="R391" s="39"/>
      <c r="S391" s="39"/>
      <c r="T391" s="94"/>
      <c r="U391" s="39"/>
      <c r="V391" s="95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  <c r="AY391" s="39"/>
      <c r="AZ391" s="39"/>
      <c r="BA391" s="39"/>
      <c r="BB391" s="39"/>
      <c r="BC391" s="39"/>
      <c r="BD391" s="39"/>
      <c r="BE391" s="39"/>
      <c r="BF391" s="39"/>
      <c r="BG391" s="39"/>
      <c r="BH391" s="39"/>
      <c r="BI391" s="39"/>
      <c r="BJ391" s="39"/>
      <c r="BK391" s="39"/>
      <c r="BL391" s="39"/>
      <c r="BM391" s="39"/>
      <c r="BN391" s="39"/>
      <c r="BO391" s="39"/>
      <c r="BP391" s="39"/>
      <c r="BQ391" s="39"/>
      <c r="BR391" s="39"/>
      <c r="BS391" s="39"/>
    </row>
    <row r="392" spans="1:71" ht="15.75" customHeight="1" x14ac:dyDescent="0.25">
      <c r="A392" s="30"/>
      <c r="B392" s="31"/>
      <c r="C392" s="31"/>
      <c r="D392" s="37"/>
      <c r="E392" s="39"/>
      <c r="F392" s="31"/>
      <c r="G392" s="92"/>
      <c r="H392" s="39"/>
      <c r="I392" s="93"/>
      <c r="J392" s="39"/>
      <c r="K392" s="39"/>
      <c r="L392" s="41"/>
      <c r="M392" s="41"/>
      <c r="N392" s="41"/>
      <c r="O392" s="31"/>
      <c r="P392" s="39"/>
      <c r="Q392" s="39"/>
      <c r="R392" s="39"/>
      <c r="S392" s="39"/>
      <c r="T392" s="94"/>
      <c r="U392" s="39"/>
      <c r="V392" s="95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39"/>
      <c r="AZ392" s="39"/>
      <c r="BA392" s="39"/>
      <c r="BB392" s="39"/>
      <c r="BC392" s="39"/>
      <c r="BD392" s="39"/>
      <c r="BE392" s="39"/>
      <c r="BF392" s="39"/>
      <c r="BG392" s="39"/>
      <c r="BH392" s="39"/>
      <c r="BI392" s="39"/>
      <c r="BJ392" s="39"/>
      <c r="BK392" s="39"/>
      <c r="BL392" s="39"/>
      <c r="BM392" s="39"/>
      <c r="BN392" s="39"/>
      <c r="BO392" s="39"/>
      <c r="BP392" s="39"/>
      <c r="BQ392" s="39"/>
      <c r="BR392" s="39"/>
      <c r="BS392" s="39"/>
    </row>
    <row r="393" spans="1:71" ht="15.75" customHeight="1" x14ac:dyDescent="0.25">
      <c r="A393" s="30"/>
      <c r="B393" s="31"/>
      <c r="C393" s="31"/>
      <c r="D393" s="37"/>
      <c r="E393" s="39"/>
      <c r="F393" s="31"/>
      <c r="G393" s="92"/>
      <c r="H393" s="39"/>
      <c r="I393" s="93"/>
      <c r="J393" s="39"/>
      <c r="K393" s="39"/>
      <c r="L393" s="41"/>
      <c r="M393" s="41"/>
      <c r="N393" s="41"/>
      <c r="O393" s="31"/>
      <c r="P393" s="39"/>
      <c r="Q393" s="39"/>
      <c r="R393" s="39"/>
      <c r="S393" s="39"/>
      <c r="T393" s="94"/>
      <c r="U393" s="39"/>
      <c r="V393" s="95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  <c r="AY393" s="39"/>
      <c r="AZ393" s="39"/>
      <c r="BA393" s="39"/>
      <c r="BB393" s="39"/>
      <c r="BC393" s="39"/>
      <c r="BD393" s="39"/>
      <c r="BE393" s="39"/>
      <c r="BF393" s="39"/>
      <c r="BG393" s="39"/>
      <c r="BH393" s="39"/>
      <c r="BI393" s="39"/>
      <c r="BJ393" s="39"/>
      <c r="BK393" s="39"/>
      <c r="BL393" s="39"/>
      <c r="BM393" s="39"/>
      <c r="BN393" s="39"/>
      <c r="BO393" s="39"/>
      <c r="BP393" s="39"/>
      <c r="BQ393" s="39"/>
      <c r="BR393" s="39"/>
      <c r="BS393" s="39"/>
    </row>
    <row r="394" spans="1:71" ht="15.75" customHeight="1" x14ac:dyDescent="0.25">
      <c r="A394" s="30"/>
      <c r="B394" s="31"/>
      <c r="C394" s="31"/>
      <c r="D394" s="37"/>
      <c r="E394" s="39"/>
      <c r="F394" s="31"/>
      <c r="G394" s="92"/>
      <c r="H394" s="39"/>
      <c r="I394" s="93"/>
      <c r="J394" s="39"/>
      <c r="K394" s="39"/>
      <c r="L394" s="41"/>
      <c r="M394" s="41"/>
      <c r="N394" s="41"/>
      <c r="O394" s="31"/>
      <c r="P394" s="39"/>
      <c r="Q394" s="39"/>
      <c r="R394" s="39"/>
      <c r="S394" s="39"/>
      <c r="T394" s="94"/>
      <c r="U394" s="39"/>
      <c r="V394" s="95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  <c r="AY394" s="39"/>
      <c r="AZ394" s="39"/>
      <c r="BA394" s="39"/>
      <c r="BB394" s="39"/>
      <c r="BC394" s="39"/>
      <c r="BD394" s="39"/>
      <c r="BE394" s="39"/>
      <c r="BF394" s="39"/>
      <c r="BG394" s="39"/>
      <c r="BH394" s="39"/>
      <c r="BI394" s="39"/>
      <c r="BJ394" s="39"/>
      <c r="BK394" s="39"/>
      <c r="BL394" s="39"/>
      <c r="BM394" s="39"/>
      <c r="BN394" s="39"/>
      <c r="BO394" s="39"/>
      <c r="BP394" s="39"/>
      <c r="BQ394" s="39"/>
      <c r="BR394" s="39"/>
      <c r="BS394" s="39"/>
    </row>
    <row r="395" spans="1:71" ht="15.75" customHeight="1" x14ac:dyDescent="0.25">
      <c r="A395" s="30"/>
      <c r="B395" s="31"/>
      <c r="C395" s="31"/>
      <c r="D395" s="37"/>
      <c r="E395" s="39"/>
      <c r="F395" s="31"/>
      <c r="G395" s="92"/>
      <c r="H395" s="39"/>
      <c r="I395" s="93"/>
      <c r="J395" s="39"/>
      <c r="K395" s="39"/>
      <c r="L395" s="41"/>
      <c r="M395" s="41"/>
      <c r="N395" s="41"/>
      <c r="O395" s="31"/>
      <c r="P395" s="39"/>
      <c r="Q395" s="39"/>
      <c r="R395" s="39"/>
      <c r="S395" s="39"/>
      <c r="T395" s="94"/>
      <c r="U395" s="39"/>
      <c r="V395" s="95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  <c r="AY395" s="39"/>
      <c r="AZ395" s="39"/>
      <c r="BA395" s="39"/>
      <c r="BB395" s="39"/>
      <c r="BC395" s="39"/>
      <c r="BD395" s="39"/>
      <c r="BE395" s="39"/>
      <c r="BF395" s="39"/>
      <c r="BG395" s="39"/>
      <c r="BH395" s="39"/>
      <c r="BI395" s="39"/>
      <c r="BJ395" s="39"/>
      <c r="BK395" s="39"/>
      <c r="BL395" s="39"/>
      <c r="BM395" s="39"/>
      <c r="BN395" s="39"/>
      <c r="BO395" s="39"/>
      <c r="BP395" s="39"/>
      <c r="BQ395" s="39"/>
      <c r="BR395" s="39"/>
      <c r="BS395" s="39"/>
    </row>
    <row r="396" spans="1:71" ht="15.75" customHeight="1" x14ac:dyDescent="0.25">
      <c r="A396" s="30"/>
      <c r="B396" s="31"/>
      <c r="C396" s="31"/>
      <c r="D396" s="37"/>
      <c r="E396" s="39"/>
      <c r="F396" s="31"/>
      <c r="G396" s="92"/>
      <c r="H396" s="39"/>
      <c r="I396" s="93"/>
      <c r="J396" s="39"/>
      <c r="K396" s="39"/>
      <c r="L396" s="41"/>
      <c r="M396" s="41"/>
      <c r="N396" s="41"/>
      <c r="O396" s="31"/>
      <c r="P396" s="39"/>
      <c r="Q396" s="39"/>
      <c r="R396" s="39"/>
      <c r="S396" s="39"/>
      <c r="T396" s="94"/>
      <c r="U396" s="39"/>
      <c r="V396" s="95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  <c r="AY396" s="39"/>
      <c r="AZ396" s="39"/>
      <c r="BA396" s="39"/>
      <c r="BB396" s="39"/>
      <c r="BC396" s="39"/>
      <c r="BD396" s="39"/>
      <c r="BE396" s="39"/>
      <c r="BF396" s="39"/>
      <c r="BG396" s="39"/>
      <c r="BH396" s="39"/>
      <c r="BI396" s="39"/>
      <c r="BJ396" s="39"/>
      <c r="BK396" s="39"/>
      <c r="BL396" s="39"/>
      <c r="BM396" s="39"/>
      <c r="BN396" s="39"/>
      <c r="BO396" s="39"/>
      <c r="BP396" s="39"/>
      <c r="BQ396" s="39"/>
      <c r="BR396" s="39"/>
      <c r="BS396" s="39"/>
    </row>
    <row r="397" spans="1:71" ht="15.75" customHeight="1" x14ac:dyDescent="0.25">
      <c r="A397" s="30"/>
      <c r="B397" s="31"/>
      <c r="C397" s="31"/>
      <c r="D397" s="37"/>
      <c r="E397" s="39"/>
      <c r="F397" s="31"/>
      <c r="G397" s="92"/>
      <c r="H397" s="39"/>
      <c r="I397" s="93"/>
      <c r="J397" s="39"/>
      <c r="K397" s="39"/>
      <c r="L397" s="41"/>
      <c r="M397" s="41"/>
      <c r="N397" s="41"/>
      <c r="O397" s="31"/>
      <c r="P397" s="39"/>
      <c r="Q397" s="39"/>
      <c r="R397" s="39"/>
      <c r="S397" s="39"/>
      <c r="T397" s="94"/>
      <c r="U397" s="39"/>
      <c r="V397" s="95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  <c r="AY397" s="39"/>
      <c r="AZ397" s="39"/>
      <c r="BA397" s="39"/>
      <c r="BB397" s="39"/>
      <c r="BC397" s="39"/>
      <c r="BD397" s="39"/>
      <c r="BE397" s="39"/>
      <c r="BF397" s="39"/>
      <c r="BG397" s="39"/>
      <c r="BH397" s="39"/>
      <c r="BI397" s="39"/>
      <c r="BJ397" s="39"/>
      <c r="BK397" s="39"/>
      <c r="BL397" s="39"/>
      <c r="BM397" s="39"/>
      <c r="BN397" s="39"/>
      <c r="BO397" s="39"/>
      <c r="BP397" s="39"/>
      <c r="BQ397" s="39"/>
      <c r="BR397" s="39"/>
      <c r="BS397" s="39"/>
    </row>
    <row r="398" spans="1:71" ht="15.75" customHeight="1" x14ac:dyDescent="0.25">
      <c r="A398" s="30"/>
      <c r="B398" s="31"/>
      <c r="C398" s="31"/>
      <c r="D398" s="37"/>
      <c r="E398" s="39"/>
      <c r="F398" s="31"/>
      <c r="G398" s="92"/>
      <c r="H398" s="39"/>
      <c r="I398" s="93"/>
      <c r="J398" s="39"/>
      <c r="K398" s="39"/>
      <c r="L398" s="41"/>
      <c r="M398" s="41"/>
      <c r="N398" s="41"/>
      <c r="O398" s="31"/>
      <c r="P398" s="39"/>
      <c r="Q398" s="39"/>
      <c r="R398" s="39"/>
      <c r="S398" s="39"/>
      <c r="T398" s="94"/>
      <c r="U398" s="39"/>
      <c r="V398" s="95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  <c r="AY398" s="39"/>
      <c r="AZ398" s="39"/>
      <c r="BA398" s="39"/>
      <c r="BB398" s="39"/>
      <c r="BC398" s="39"/>
      <c r="BD398" s="39"/>
      <c r="BE398" s="39"/>
      <c r="BF398" s="39"/>
      <c r="BG398" s="39"/>
      <c r="BH398" s="39"/>
      <c r="BI398" s="39"/>
      <c r="BJ398" s="39"/>
      <c r="BK398" s="39"/>
      <c r="BL398" s="39"/>
      <c r="BM398" s="39"/>
      <c r="BN398" s="39"/>
      <c r="BO398" s="39"/>
      <c r="BP398" s="39"/>
      <c r="BQ398" s="39"/>
      <c r="BR398" s="39"/>
      <c r="BS398" s="39"/>
    </row>
    <row r="399" spans="1:71" ht="15.75" customHeight="1" x14ac:dyDescent="0.25">
      <c r="A399" s="30"/>
      <c r="B399" s="31"/>
      <c r="C399" s="31"/>
      <c r="D399" s="37"/>
      <c r="E399" s="39"/>
      <c r="F399" s="31"/>
      <c r="G399" s="92"/>
      <c r="H399" s="39"/>
      <c r="I399" s="93"/>
      <c r="J399" s="39"/>
      <c r="K399" s="39"/>
      <c r="L399" s="41"/>
      <c r="M399" s="41"/>
      <c r="N399" s="41"/>
      <c r="O399" s="31"/>
      <c r="P399" s="39"/>
      <c r="Q399" s="39"/>
      <c r="R399" s="39"/>
      <c r="S399" s="39"/>
      <c r="T399" s="94"/>
      <c r="U399" s="39"/>
      <c r="V399" s="95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  <c r="AY399" s="39"/>
      <c r="AZ399" s="39"/>
      <c r="BA399" s="39"/>
      <c r="BB399" s="39"/>
      <c r="BC399" s="39"/>
      <c r="BD399" s="39"/>
      <c r="BE399" s="39"/>
      <c r="BF399" s="39"/>
      <c r="BG399" s="39"/>
      <c r="BH399" s="39"/>
      <c r="BI399" s="39"/>
      <c r="BJ399" s="39"/>
      <c r="BK399" s="39"/>
      <c r="BL399" s="39"/>
      <c r="BM399" s="39"/>
      <c r="BN399" s="39"/>
      <c r="BO399" s="39"/>
      <c r="BP399" s="39"/>
      <c r="BQ399" s="39"/>
      <c r="BR399" s="39"/>
      <c r="BS399" s="39"/>
    </row>
    <row r="400" spans="1:71" ht="15.75" customHeight="1" x14ac:dyDescent="0.25">
      <c r="A400" s="30"/>
      <c r="B400" s="31"/>
      <c r="C400" s="31"/>
      <c r="D400" s="37"/>
      <c r="E400" s="39"/>
      <c r="F400" s="31"/>
      <c r="G400" s="92"/>
      <c r="H400" s="39"/>
      <c r="I400" s="93"/>
      <c r="J400" s="39"/>
      <c r="K400" s="39"/>
      <c r="L400" s="41"/>
      <c r="M400" s="41"/>
      <c r="N400" s="41"/>
      <c r="O400" s="31"/>
      <c r="P400" s="39"/>
      <c r="Q400" s="39"/>
      <c r="R400" s="39"/>
      <c r="S400" s="39"/>
      <c r="T400" s="94"/>
      <c r="U400" s="39"/>
      <c r="V400" s="95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  <c r="AT400" s="39"/>
      <c r="AU400" s="39"/>
      <c r="AV400" s="39"/>
      <c r="AW400" s="39"/>
      <c r="AX400" s="39"/>
      <c r="AY400" s="39"/>
      <c r="AZ400" s="39"/>
      <c r="BA400" s="39"/>
      <c r="BB400" s="39"/>
      <c r="BC400" s="39"/>
      <c r="BD400" s="39"/>
      <c r="BE400" s="39"/>
      <c r="BF400" s="39"/>
      <c r="BG400" s="39"/>
      <c r="BH400" s="39"/>
      <c r="BI400" s="39"/>
      <c r="BJ400" s="39"/>
      <c r="BK400" s="39"/>
      <c r="BL400" s="39"/>
      <c r="BM400" s="39"/>
      <c r="BN400" s="39"/>
      <c r="BO400" s="39"/>
      <c r="BP400" s="39"/>
      <c r="BQ400" s="39"/>
      <c r="BR400" s="39"/>
      <c r="BS400" s="39"/>
    </row>
    <row r="401" spans="1:71" ht="15.75" customHeight="1" x14ac:dyDescent="0.25">
      <c r="A401" s="30"/>
      <c r="B401" s="31"/>
      <c r="C401" s="31"/>
      <c r="D401" s="37"/>
      <c r="E401" s="39"/>
      <c r="F401" s="31"/>
      <c r="G401" s="92"/>
      <c r="H401" s="39"/>
      <c r="I401" s="93"/>
      <c r="J401" s="39"/>
      <c r="K401" s="39"/>
      <c r="L401" s="41"/>
      <c r="M401" s="41"/>
      <c r="N401" s="41"/>
      <c r="O401" s="31"/>
      <c r="P401" s="39"/>
      <c r="Q401" s="39"/>
      <c r="R401" s="39"/>
      <c r="S401" s="39"/>
      <c r="T401" s="94"/>
      <c r="U401" s="39"/>
      <c r="V401" s="95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  <c r="AY401" s="39"/>
      <c r="AZ401" s="39"/>
      <c r="BA401" s="39"/>
      <c r="BB401" s="39"/>
      <c r="BC401" s="39"/>
      <c r="BD401" s="39"/>
      <c r="BE401" s="39"/>
      <c r="BF401" s="39"/>
      <c r="BG401" s="39"/>
      <c r="BH401" s="39"/>
      <c r="BI401" s="39"/>
      <c r="BJ401" s="39"/>
      <c r="BK401" s="39"/>
      <c r="BL401" s="39"/>
      <c r="BM401" s="39"/>
      <c r="BN401" s="39"/>
      <c r="BO401" s="39"/>
      <c r="BP401" s="39"/>
      <c r="BQ401" s="39"/>
      <c r="BR401" s="39"/>
      <c r="BS401" s="39"/>
    </row>
    <row r="402" spans="1:71" ht="15.75" customHeight="1" x14ac:dyDescent="0.25">
      <c r="A402" s="30"/>
      <c r="B402" s="31"/>
      <c r="C402" s="31"/>
      <c r="D402" s="37"/>
      <c r="E402" s="39"/>
      <c r="F402" s="31"/>
      <c r="G402" s="92"/>
      <c r="H402" s="39"/>
      <c r="I402" s="93"/>
      <c r="J402" s="39"/>
      <c r="K402" s="39"/>
      <c r="L402" s="41"/>
      <c r="M402" s="41"/>
      <c r="N402" s="41"/>
      <c r="O402" s="31"/>
      <c r="P402" s="39"/>
      <c r="Q402" s="39"/>
      <c r="R402" s="39"/>
      <c r="S402" s="39"/>
      <c r="T402" s="94"/>
      <c r="U402" s="39"/>
      <c r="V402" s="95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  <c r="AY402" s="39"/>
      <c r="AZ402" s="39"/>
      <c r="BA402" s="39"/>
      <c r="BB402" s="39"/>
      <c r="BC402" s="39"/>
      <c r="BD402" s="39"/>
      <c r="BE402" s="39"/>
      <c r="BF402" s="39"/>
      <c r="BG402" s="39"/>
      <c r="BH402" s="39"/>
      <c r="BI402" s="39"/>
      <c r="BJ402" s="39"/>
      <c r="BK402" s="39"/>
      <c r="BL402" s="39"/>
      <c r="BM402" s="39"/>
      <c r="BN402" s="39"/>
      <c r="BO402" s="39"/>
      <c r="BP402" s="39"/>
      <c r="BQ402" s="39"/>
      <c r="BR402" s="39"/>
      <c r="BS402" s="39"/>
    </row>
    <row r="403" spans="1:71" ht="15.75" customHeight="1" x14ac:dyDescent="0.25">
      <c r="A403" s="30"/>
      <c r="B403" s="31"/>
      <c r="C403" s="31"/>
      <c r="D403" s="37"/>
      <c r="E403" s="39"/>
      <c r="F403" s="31"/>
      <c r="G403" s="92"/>
      <c r="H403" s="39"/>
      <c r="I403" s="93"/>
      <c r="J403" s="39"/>
      <c r="K403" s="39"/>
      <c r="L403" s="41"/>
      <c r="M403" s="41"/>
      <c r="N403" s="41"/>
      <c r="O403" s="31"/>
      <c r="P403" s="39"/>
      <c r="Q403" s="39"/>
      <c r="R403" s="39"/>
      <c r="S403" s="39"/>
      <c r="T403" s="94"/>
      <c r="U403" s="39"/>
      <c r="V403" s="95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  <c r="AY403" s="39"/>
      <c r="AZ403" s="39"/>
      <c r="BA403" s="39"/>
      <c r="BB403" s="39"/>
      <c r="BC403" s="39"/>
      <c r="BD403" s="39"/>
      <c r="BE403" s="39"/>
      <c r="BF403" s="39"/>
      <c r="BG403" s="39"/>
      <c r="BH403" s="39"/>
      <c r="BI403" s="39"/>
      <c r="BJ403" s="39"/>
      <c r="BK403" s="39"/>
      <c r="BL403" s="39"/>
      <c r="BM403" s="39"/>
      <c r="BN403" s="39"/>
      <c r="BO403" s="39"/>
      <c r="BP403" s="39"/>
      <c r="BQ403" s="39"/>
      <c r="BR403" s="39"/>
      <c r="BS403" s="39"/>
    </row>
    <row r="404" spans="1:71" ht="15.75" customHeight="1" x14ac:dyDescent="0.25">
      <c r="A404" s="30"/>
      <c r="B404" s="31"/>
      <c r="C404" s="31"/>
      <c r="D404" s="37"/>
      <c r="E404" s="39"/>
      <c r="F404" s="31"/>
      <c r="G404" s="92"/>
      <c r="H404" s="39"/>
      <c r="I404" s="93"/>
      <c r="J404" s="39"/>
      <c r="K404" s="39"/>
      <c r="L404" s="41"/>
      <c r="M404" s="41"/>
      <c r="N404" s="41"/>
      <c r="O404" s="31"/>
      <c r="P404" s="39"/>
      <c r="Q404" s="39"/>
      <c r="R404" s="39"/>
      <c r="S404" s="39"/>
      <c r="T404" s="94"/>
      <c r="U404" s="39"/>
      <c r="V404" s="95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  <c r="AY404" s="39"/>
      <c r="AZ404" s="39"/>
      <c r="BA404" s="39"/>
      <c r="BB404" s="39"/>
      <c r="BC404" s="39"/>
      <c r="BD404" s="39"/>
      <c r="BE404" s="39"/>
      <c r="BF404" s="39"/>
      <c r="BG404" s="39"/>
      <c r="BH404" s="39"/>
      <c r="BI404" s="39"/>
      <c r="BJ404" s="39"/>
      <c r="BK404" s="39"/>
      <c r="BL404" s="39"/>
      <c r="BM404" s="39"/>
      <c r="BN404" s="39"/>
      <c r="BO404" s="39"/>
      <c r="BP404" s="39"/>
      <c r="BQ404" s="39"/>
      <c r="BR404" s="39"/>
      <c r="BS404" s="39"/>
    </row>
    <row r="405" spans="1:71" ht="15.75" customHeight="1" x14ac:dyDescent="0.25">
      <c r="A405" s="30"/>
      <c r="B405" s="31"/>
      <c r="C405" s="31"/>
      <c r="D405" s="37"/>
      <c r="E405" s="39"/>
      <c r="F405" s="31"/>
      <c r="G405" s="92"/>
      <c r="H405" s="39"/>
      <c r="I405" s="93"/>
      <c r="J405" s="39"/>
      <c r="K405" s="39"/>
      <c r="L405" s="41"/>
      <c r="M405" s="41"/>
      <c r="N405" s="41"/>
      <c r="O405" s="31"/>
      <c r="P405" s="39"/>
      <c r="Q405" s="39"/>
      <c r="R405" s="39"/>
      <c r="S405" s="39"/>
      <c r="T405" s="94"/>
      <c r="U405" s="39"/>
      <c r="V405" s="95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  <c r="AW405" s="39"/>
      <c r="AX405" s="39"/>
      <c r="AY405" s="39"/>
      <c r="AZ405" s="39"/>
      <c r="BA405" s="39"/>
      <c r="BB405" s="39"/>
      <c r="BC405" s="39"/>
      <c r="BD405" s="39"/>
      <c r="BE405" s="39"/>
      <c r="BF405" s="39"/>
      <c r="BG405" s="39"/>
      <c r="BH405" s="39"/>
      <c r="BI405" s="39"/>
      <c r="BJ405" s="39"/>
      <c r="BK405" s="39"/>
      <c r="BL405" s="39"/>
      <c r="BM405" s="39"/>
      <c r="BN405" s="39"/>
      <c r="BO405" s="39"/>
      <c r="BP405" s="39"/>
      <c r="BQ405" s="39"/>
      <c r="BR405" s="39"/>
      <c r="BS405" s="39"/>
    </row>
    <row r="406" spans="1:71" ht="15.75" customHeight="1" x14ac:dyDescent="0.25">
      <c r="A406" s="30"/>
      <c r="B406" s="31"/>
      <c r="C406" s="31"/>
      <c r="D406" s="37"/>
      <c r="E406" s="39"/>
      <c r="F406" s="31"/>
      <c r="G406" s="92"/>
      <c r="H406" s="39"/>
      <c r="I406" s="93"/>
      <c r="J406" s="39"/>
      <c r="K406" s="39"/>
      <c r="L406" s="41"/>
      <c r="M406" s="41"/>
      <c r="N406" s="41"/>
      <c r="O406" s="31"/>
      <c r="P406" s="39"/>
      <c r="Q406" s="39"/>
      <c r="R406" s="39"/>
      <c r="S406" s="39"/>
      <c r="T406" s="94"/>
      <c r="U406" s="39"/>
      <c r="V406" s="95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  <c r="AT406" s="39"/>
      <c r="AU406" s="39"/>
      <c r="AV406" s="39"/>
      <c r="AW406" s="39"/>
      <c r="AX406" s="39"/>
      <c r="AY406" s="39"/>
      <c r="AZ406" s="39"/>
      <c r="BA406" s="39"/>
      <c r="BB406" s="39"/>
      <c r="BC406" s="39"/>
      <c r="BD406" s="39"/>
      <c r="BE406" s="39"/>
      <c r="BF406" s="39"/>
      <c r="BG406" s="39"/>
      <c r="BH406" s="39"/>
      <c r="BI406" s="39"/>
      <c r="BJ406" s="39"/>
      <c r="BK406" s="39"/>
      <c r="BL406" s="39"/>
      <c r="BM406" s="39"/>
      <c r="BN406" s="39"/>
      <c r="BO406" s="39"/>
      <c r="BP406" s="39"/>
      <c r="BQ406" s="39"/>
      <c r="BR406" s="39"/>
      <c r="BS406" s="39"/>
    </row>
    <row r="407" spans="1:71" ht="15.75" customHeight="1" x14ac:dyDescent="0.25">
      <c r="A407" s="30"/>
      <c r="B407" s="31"/>
      <c r="C407" s="31"/>
      <c r="D407" s="37"/>
      <c r="E407" s="39"/>
      <c r="F407" s="31"/>
      <c r="G407" s="92"/>
      <c r="H407" s="39"/>
      <c r="I407" s="93"/>
      <c r="J407" s="39"/>
      <c r="K407" s="39"/>
      <c r="L407" s="41"/>
      <c r="M407" s="41"/>
      <c r="N407" s="41"/>
      <c r="O407" s="31"/>
      <c r="P407" s="39"/>
      <c r="Q407" s="39"/>
      <c r="R407" s="39"/>
      <c r="S407" s="39"/>
      <c r="T407" s="94"/>
      <c r="U407" s="39"/>
      <c r="V407" s="95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/>
      <c r="AU407" s="39"/>
      <c r="AV407" s="39"/>
      <c r="AW407" s="39"/>
      <c r="AX407" s="39"/>
      <c r="AY407" s="39"/>
      <c r="AZ407" s="39"/>
      <c r="BA407" s="39"/>
      <c r="BB407" s="39"/>
      <c r="BC407" s="39"/>
      <c r="BD407" s="39"/>
      <c r="BE407" s="39"/>
      <c r="BF407" s="39"/>
      <c r="BG407" s="39"/>
      <c r="BH407" s="39"/>
      <c r="BI407" s="39"/>
      <c r="BJ407" s="39"/>
      <c r="BK407" s="39"/>
      <c r="BL407" s="39"/>
      <c r="BM407" s="39"/>
      <c r="BN407" s="39"/>
      <c r="BO407" s="39"/>
      <c r="BP407" s="39"/>
      <c r="BQ407" s="39"/>
      <c r="BR407" s="39"/>
      <c r="BS407" s="39"/>
    </row>
    <row r="408" spans="1:71" ht="15.75" customHeight="1" x14ac:dyDescent="0.25">
      <c r="A408" s="30"/>
      <c r="B408" s="31"/>
      <c r="C408" s="31"/>
      <c r="D408" s="37"/>
      <c r="E408" s="39"/>
      <c r="F408" s="31"/>
      <c r="G408" s="92"/>
      <c r="H408" s="39"/>
      <c r="I408" s="93"/>
      <c r="J408" s="39"/>
      <c r="K408" s="39"/>
      <c r="L408" s="41"/>
      <c r="M408" s="41"/>
      <c r="N408" s="41"/>
      <c r="O408" s="31"/>
      <c r="P408" s="39"/>
      <c r="Q408" s="39"/>
      <c r="R408" s="39"/>
      <c r="S408" s="39"/>
      <c r="T408" s="94"/>
      <c r="U408" s="39"/>
      <c r="V408" s="95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  <c r="AY408" s="39"/>
      <c r="AZ408" s="39"/>
      <c r="BA408" s="39"/>
      <c r="BB408" s="39"/>
      <c r="BC408" s="39"/>
      <c r="BD408" s="39"/>
      <c r="BE408" s="39"/>
      <c r="BF408" s="39"/>
      <c r="BG408" s="39"/>
      <c r="BH408" s="39"/>
      <c r="BI408" s="39"/>
      <c r="BJ408" s="39"/>
      <c r="BK408" s="39"/>
      <c r="BL408" s="39"/>
      <c r="BM408" s="39"/>
      <c r="BN408" s="39"/>
      <c r="BO408" s="39"/>
      <c r="BP408" s="39"/>
      <c r="BQ408" s="39"/>
      <c r="BR408" s="39"/>
      <c r="BS408" s="39"/>
    </row>
    <row r="409" spans="1:71" ht="15.75" customHeight="1" x14ac:dyDescent="0.25">
      <c r="A409" s="30"/>
      <c r="B409" s="31"/>
      <c r="C409" s="31"/>
      <c r="D409" s="37"/>
      <c r="E409" s="39"/>
      <c r="F409" s="31"/>
      <c r="G409" s="92"/>
      <c r="H409" s="39"/>
      <c r="I409" s="93"/>
      <c r="J409" s="39"/>
      <c r="K409" s="39"/>
      <c r="L409" s="41"/>
      <c r="M409" s="41"/>
      <c r="N409" s="41"/>
      <c r="O409" s="31"/>
      <c r="P409" s="39"/>
      <c r="Q409" s="39"/>
      <c r="R409" s="39"/>
      <c r="S409" s="39"/>
      <c r="T409" s="94"/>
      <c r="U409" s="39"/>
      <c r="V409" s="95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  <c r="AY409" s="39"/>
      <c r="AZ409" s="39"/>
      <c r="BA409" s="39"/>
      <c r="BB409" s="39"/>
      <c r="BC409" s="39"/>
      <c r="BD409" s="39"/>
      <c r="BE409" s="39"/>
      <c r="BF409" s="39"/>
      <c r="BG409" s="39"/>
      <c r="BH409" s="39"/>
      <c r="BI409" s="39"/>
      <c r="BJ409" s="39"/>
      <c r="BK409" s="39"/>
      <c r="BL409" s="39"/>
      <c r="BM409" s="39"/>
      <c r="BN409" s="39"/>
      <c r="BO409" s="39"/>
      <c r="BP409" s="39"/>
      <c r="BQ409" s="39"/>
      <c r="BR409" s="39"/>
      <c r="BS409" s="39"/>
    </row>
    <row r="410" spans="1:71" ht="15.75" customHeight="1" x14ac:dyDescent="0.25">
      <c r="A410" s="30"/>
      <c r="B410" s="31"/>
      <c r="C410" s="31"/>
      <c r="D410" s="37"/>
      <c r="E410" s="39"/>
      <c r="F410" s="31"/>
      <c r="G410" s="92"/>
      <c r="H410" s="39"/>
      <c r="I410" s="93"/>
      <c r="J410" s="39"/>
      <c r="K410" s="39"/>
      <c r="L410" s="41"/>
      <c r="M410" s="41"/>
      <c r="N410" s="41"/>
      <c r="O410" s="31"/>
      <c r="P410" s="39"/>
      <c r="Q410" s="39"/>
      <c r="R410" s="39"/>
      <c r="S410" s="39"/>
      <c r="T410" s="94"/>
      <c r="U410" s="39"/>
      <c r="V410" s="95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  <c r="AY410" s="39"/>
      <c r="AZ410" s="39"/>
      <c r="BA410" s="39"/>
      <c r="BB410" s="39"/>
      <c r="BC410" s="39"/>
      <c r="BD410" s="39"/>
      <c r="BE410" s="39"/>
      <c r="BF410" s="39"/>
      <c r="BG410" s="39"/>
      <c r="BH410" s="39"/>
      <c r="BI410" s="39"/>
      <c r="BJ410" s="39"/>
      <c r="BK410" s="39"/>
      <c r="BL410" s="39"/>
      <c r="BM410" s="39"/>
      <c r="BN410" s="39"/>
      <c r="BO410" s="39"/>
      <c r="BP410" s="39"/>
      <c r="BQ410" s="39"/>
      <c r="BR410" s="39"/>
      <c r="BS410" s="39"/>
    </row>
    <row r="411" spans="1:71" ht="15.75" customHeight="1" x14ac:dyDescent="0.25">
      <c r="A411" s="30"/>
      <c r="B411" s="31"/>
      <c r="C411" s="31"/>
      <c r="D411" s="37"/>
      <c r="E411" s="39"/>
      <c r="F411" s="31"/>
      <c r="G411" s="92"/>
      <c r="H411" s="39"/>
      <c r="I411" s="93"/>
      <c r="J411" s="39"/>
      <c r="K411" s="39"/>
      <c r="L411" s="41"/>
      <c r="M411" s="41"/>
      <c r="N411" s="41"/>
      <c r="O411" s="31"/>
      <c r="P411" s="39"/>
      <c r="Q411" s="39"/>
      <c r="R411" s="39"/>
      <c r="S411" s="39"/>
      <c r="T411" s="94"/>
      <c r="U411" s="39"/>
      <c r="V411" s="95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  <c r="AY411" s="39"/>
      <c r="AZ411" s="39"/>
      <c r="BA411" s="39"/>
      <c r="BB411" s="39"/>
      <c r="BC411" s="39"/>
      <c r="BD411" s="39"/>
      <c r="BE411" s="39"/>
      <c r="BF411" s="39"/>
      <c r="BG411" s="39"/>
      <c r="BH411" s="39"/>
      <c r="BI411" s="39"/>
      <c r="BJ411" s="39"/>
      <c r="BK411" s="39"/>
      <c r="BL411" s="39"/>
      <c r="BM411" s="39"/>
      <c r="BN411" s="39"/>
      <c r="BO411" s="39"/>
      <c r="BP411" s="39"/>
      <c r="BQ411" s="39"/>
      <c r="BR411" s="39"/>
      <c r="BS411" s="39"/>
    </row>
    <row r="412" spans="1:71" ht="15.75" customHeight="1" x14ac:dyDescent="0.25">
      <c r="A412" s="30"/>
      <c r="B412" s="31"/>
      <c r="C412" s="31"/>
      <c r="D412" s="37"/>
      <c r="E412" s="39"/>
      <c r="F412" s="31"/>
      <c r="G412" s="92"/>
      <c r="H412" s="39"/>
      <c r="I412" s="93"/>
      <c r="J412" s="39"/>
      <c r="K412" s="39"/>
      <c r="L412" s="41"/>
      <c r="M412" s="41"/>
      <c r="N412" s="41"/>
      <c r="O412" s="31"/>
      <c r="P412" s="39"/>
      <c r="Q412" s="39"/>
      <c r="R412" s="39"/>
      <c r="S412" s="39"/>
      <c r="T412" s="94"/>
      <c r="U412" s="39"/>
      <c r="V412" s="95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  <c r="AY412" s="39"/>
      <c r="AZ412" s="39"/>
      <c r="BA412" s="39"/>
      <c r="BB412" s="39"/>
      <c r="BC412" s="39"/>
      <c r="BD412" s="39"/>
      <c r="BE412" s="39"/>
      <c r="BF412" s="39"/>
      <c r="BG412" s="39"/>
      <c r="BH412" s="39"/>
      <c r="BI412" s="39"/>
      <c r="BJ412" s="39"/>
      <c r="BK412" s="39"/>
      <c r="BL412" s="39"/>
      <c r="BM412" s="39"/>
      <c r="BN412" s="39"/>
      <c r="BO412" s="39"/>
      <c r="BP412" s="39"/>
      <c r="BQ412" s="39"/>
      <c r="BR412" s="39"/>
      <c r="BS412" s="39"/>
    </row>
    <row r="413" spans="1:71" ht="15.75" customHeight="1" x14ac:dyDescent="0.25">
      <c r="A413" s="30"/>
      <c r="B413" s="31"/>
      <c r="C413" s="31"/>
      <c r="D413" s="37"/>
      <c r="E413" s="39"/>
      <c r="F413" s="31"/>
      <c r="G413" s="92"/>
      <c r="H413" s="39"/>
      <c r="I413" s="93"/>
      <c r="J413" s="39"/>
      <c r="K413" s="39"/>
      <c r="L413" s="41"/>
      <c r="M413" s="41"/>
      <c r="N413" s="41"/>
      <c r="O413" s="31"/>
      <c r="P413" s="39"/>
      <c r="Q413" s="39"/>
      <c r="R413" s="39"/>
      <c r="S413" s="39"/>
      <c r="T413" s="94"/>
      <c r="U413" s="39"/>
      <c r="V413" s="95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  <c r="AY413" s="39"/>
      <c r="AZ413" s="39"/>
      <c r="BA413" s="39"/>
      <c r="BB413" s="39"/>
      <c r="BC413" s="39"/>
      <c r="BD413" s="39"/>
      <c r="BE413" s="39"/>
      <c r="BF413" s="39"/>
      <c r="BG413" s="39"/>
      <c r="BH413" s="39"/>
      <c r="BI413" s="39"/>
      <c r="BJ413" s="39"/>
      <c r="BK413" s="39"/>
      <c r="BL413" s="39"/>
      <c r="BM413" s="39"/>
      <c r="BN413" s="39"/>
      <c r="BO413" s="39"/>
      <c r="BP413" s="39"/>
      <c r="BQ413" s="39"/>
      <c r="BR413" s="39"/>
      <c r="BS413" s="39"/>
    </row>
    <row r="414" spans="1:71" ht="15.75" customHeight="1" x14ac:dyDescent="0.25">
      <c r="A414" s="30"/>
      <c r="B414" s="31"/>
      <c r="C414" s="31"/>
      <c r="D414" s="37"/>
      <c r="E414" s="39"/>
      <c r="F414" s="31"/>
      <c r="G414" s="92"/>
      <c r="H414" s="39"/>
      <c r="I414" s="93"/>
      <c r="J414" s="39"/>
      <c r="K414" s="39"/>
      <c r="L414" s="41"/>
      <c r="M414" s="41"/>
      <c r="N414" s="41"/>
      <c r="O414" s="31"/>
      <c r="P414" s="39"/>
      <c r="Q414" s="39"/>
      <c r="R414" s="39"/>
      <c r="S414" s="39"/>
      <c r="T414" s="94"/>
      <c r="U414" s="39"/>
      <c r="V414" s="95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  <c r="AY414" s="39"/>
      <c r="AZ414" s="39"/>
      <c r="BA414" s="39"/>
      <c r="BB414" s="39"/>
      <c r="BC414" s="39"/>
      <c r="BD414" s="39"/>
      <c r="BE414" s="39"/>
      <c r="BF414" s="39"/>
      <c r="BG414" s="39"/>
      <c r="BH414" s="39"/>
      <c r="BI414" s="39"/>
      <c r="BJ414" s="39"/>
      <c r="BK414" s="39"/>
      <c r="BL414" s="39"/>
      <c r="BM414" s="39"/>
      <c r="BN414" s="39"/>
      <c r="BO414" s="39"/>
      <c r="BP414" s="39"/>
      <c r="BQ414" s="39"/>
      <c r="BR414" s="39"/>
      <c r="BS414" s="39"/>
    </row>
    <row r="415" spans="1:71" ht="15.75" customHeight="1" x14ac:dyDescent="0.25">
      <c r="A415" s="30"/>
      <c r="B415" s="31"/>
      <c r="C415" s="31"/>
      <c r="D415" s="37"/>
      <c r="E415" s="39"/>
      <c r="F415" s="31"/>
      <c r="G415" s="92"/>
      <c r="H415" s="39"/>
      <c r="I415" s="93"/>
      <c r="J415" s="39"/>
      <c r="K415" s="39"/>
      <c r="L415" s="41"/>
      <c r="M415" s="41"/>
      <c r="N415" s="41"/>
      <c r="O415" s="31"/>
      <c r="P415" s="39"/>
      <c r="Q415" s="39"/>
      <c r="R415" s="39"/>
      <c r="S415" s="39"/>
      <c r="T415" s="94"/>
      <c r="U415" s="39"/>
      <c r="V415" s="95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  <c r="AY415" s="39"/>
      <c r="AZ415" s="39"/>
      <c r="BA415" s="39"/>
      <c r="BB415" s="39"/>
      <c r="BC415" s="39"/>
      <c r="BD415" s="39"/>
      <c r="BE415" s="39"/>
      <c r="BF415" s="39"/>
      <c r="BG415" s="39"/>
      <c r="BH415" s="39"/>
      <c r="BI415" s="39"/>
      <c r="BJ415" s="39"/>
      <c r="BK415" s="39"/>
      <c r="BL415" s="39"/>
      <c r="BM415" s="39"/>
      <c r="BN415" s="39"/>
      <c r="BO415" s="39"/>
      <c r="BP415" s="39"/>
      <c r="BQ415" s="39"/>
      <c r="BR415" s="39"/>
      <c r="BS415" s="39"/>
    </row>
    <row r="416" spans="1:71" ht="15.75" customHeight="1" x14ac:dyDescent="0.25">
      <c r="A416" s="30"/>
      <c r="B416" s="31"/>
      <c r="C416" s="31"/>
      <c r="D416" s="37"/>
      <c r="E416" s="39"/>
      <c r="F416" s="31"/>
      <c r="G416" s="92"/>
      <c r="H416" s="39"/>
      <c r="I416" s="93"/>
      <c r="J416" s="39"/>
      <c r="K416" s="39"/>
      <c r="L416" s="41"/>
      <c r="M416" s="41"/>
      <c r="N416" s="41"/>
      <c r="O416" s="31"/>
      <c r="P416" s="39"/>
      <c r="Q416" s="39"/>
      <c r="R416" s="39"/>
      <c r="S416" s="39"/>
      <c r="T416" s="94"/>
      <c r="U416" s="39"/>
      <c r="V416" s="95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  <c r="AY416" s="39"/>
      <c r="AZ416" s="39"/>
      <c r="BA416" s="39"/>
      <c r="BB416" s="39"/>
      <c r="BC416" s="39"/>
      <c r="BD416" s="39"/>
      <c r="BE416" s="39"/>
      <c r="BF416" s="39"/>
      <c r="BG416" s="39"/>
      <c r="BH416" s="39"/>
      <c r="BI416" s="39"/>
      <c r="BJ416" s="39"/>
      <c r="BK416" s="39"/>
      <c r="BL416" s="39"/>
      <c r="BM416" s="39"/>
      <c r="BN416" s="39"/>
      <c r="BO416" s="39"/>
      <c r="BP416" s="39"/>
      <c r="BQ416" s="39"/>
      <c r="BR416" s="39"/>
      <c r="BS416" s="39"/>
    </row>
    <row r="417" spans="1:71" ht="15.75" customHeight="1" x14ac:dyDescent="0.25">
      <c r="A417" s="30"/>
      <c r="B417" s="31"/>
      <c r="C417" s="31"/>
      <c r="D417" s="37"/>
      <c r="E417" s="39"/>
      <c r="F417" s="31"/>
      <c r="G417" s="92"/>
      <c r="H417" s="39"/>
      <c r="I417" s="93"/>
      <c r="J417" s="39"/>
      <c r="K417" s="39"/>
      <c r="L417" s="41"/>
      <c r="M417" s="41"/>
      <c r="N417" s="41"/>
      <c r="O417" s="31"/>
      <c r="P417" s="39"/>
      <c r="Q417" s="39"/>
      <c r="R417" s="39"/>
      <c r="S417" s="39"/>
      <c r="T417" s="94"/>
      <c r="U417" s="39"/>
      <c r="V417" s="95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  <c r="AY417" s="39"/>
      <c r="AZ417" s="39"/>
      <c r="BA417" s="39"/>
      <c r="BB417" s="39"/>
      <c r="BC417" s="39"/>
      <c r="BD417" s="39"/>
      <c r="BE417" s="39"/>
      <c r="BF417" s="39"/>
      <c r="BG417" s="39"/>
      <c r="BH417" s="39"/>
      <c r="BI417" s="39"/>
      <c r="BJ417" s="39"/>
      <c r="BK417" s="39"/>
      <c r="BL417" s="39"/>
      <c r="BM417" s="39"/>
      <c r="BN417" s="39"/>
      <c r="BO417" s="39"/>
      <c r="BP417" s="39"/>
      <c r="BQ417" s="39"/>
      <c r="BR417" s="39"/>
      <c r="BS417" s="39"/>
    </row>
    <row r="418" spans="1:71" ht="15.75" customHeight="1" x14ac:dyDescent="0.25">
      <c r="A418" s="30"/>
      <c r="B418" s="31"/>
      <c r="C418" s="31"/>
      <c r="D418" s="37"/>
      <c r="E418" s="39"/>
      <c r="F418" s="31"/>
      <c r="G418" s="92"/>
      <c r="H418" s="39"/>
      <c r="I418" s="93"/>
      <c r="J418" s="39"/>
      <c r="K418" s="39"/>
      <c r="L418" s="41"/>
      <c r="M418" s="41"/>
      <c r="N418" s="41"/>
      <c r="O418" s="31"/>
      <c r="P418" s="39"/>
      <c r="Q418" s="39"/>
      <c r="R418" s="39"/>
      <c r="S418" s="39"/>
      <c r="T418" s="94"/>
      <c r="U418" s="39"/>
      <c r="V418" s="95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  <c r="AY418" s="39"/>
      <c r="AZ418" s="39"/>
      <c r="BA418" s="39"/>
      <c r="BB418" s="39"/>
      <c r="BC418" s="39"/>
      <c r="BD418" s="39"/>
      <c r="BE418" s="39"/>
      <c r="BF418" s="39"/>
      <c r="BG418" s="39"/>
      <c r="BH418" s="39"/>
      <c r="BI418" s="39"/>
      <c r="BJ418" s="39"/>
      <c r="BK418" s="39"/>
      <c r="BL418" s="39"/>
      <c r="BM418" s="39"/>
      <c r="BN418" s="39"/>
      <c r="BO418" s="39"/>
      <c r="BP418" s="39"/>
      <c r="BQ418" s="39"/>
      <c r="BR418" s="39"/>
      <c r="BS418" s="39"/>
    </row>
    <row r="419" spans="1:71" ht="15.75" customHeight="1" x14ac:dyDescent="0.25">
      <c r="A419" s="30"/>
      <c r="B419" s="31"/>
      <c r="C419" s="31"/>
      <c r="D419" s="37"/>
      <c r="E419" s="39"/>
      <c r="F419" s="31"/>
      <c r="G419" s="92"/>
      <c r="H419" s="39"/>
      <c r="I419" s="93"/>
      <c r="J419" s="39"/>
      <c r="K419" s="39"/>
      <c r="L419" s="41"/>
      <c r="M419" s="41"/>
      <c r="N419" s="41"/>
      <c r="O419" s="31"/>
      <c r="P419" s="39"/>
      <c r="Q419" s="39"/>
      <c r="R419" s="39"/>
      <c r="S419" s="39"/>
      <c r="T419" s="94"/>
      <c r="U419" s="39"/>
      <c r="V419" s="95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  <c r="AY419" s="39"/>
      <c r="AZ419" s="39"/>
      <c r="BA419" s="39"/>
      <c r="BB419" s="39"/>
      <c r="BC419" s="39"/>
      <c r="BD419" s="39"/>
      <c r="BE419" s="39"/>
      <c r="BF419" s="39"/>
      <c r="BG419" s="39"/>
      <c r="BH419" s="39"/>
      <c r="BI419" s="39"/>
      <c r="BJ419" s="39"/>
      <c r="BK419" s="39"/>
      <c r="BL419" s="39"/>
      <c r="BM419" s="39"/>
      <c r="BN419" s="39"/>
      <c r="BO419" s="39"/>
      <c r="BP419" s="39"/>
      <c r="BQ419" s="39"/>
      <c r="BR419" s="39"/>
      <c r="BS419" s="39"/>
    </row>
    <row r="420" spans="1:71" ht="15.75" customHeight="1" x14ac:dyDescent="0.25">
      <c r="A420" s="30"/>
      <c r="B420" s="31"/>
      <c r="C420" s="31"/>
      <c r="D420" s="37"/>
      <c r="E420" s="39"/>
      <c r="F420" s="31"/>
      <c r="G420" s="92"/>
      <c r="H420" s="39"/>
      <c r="I420" s="93"/>
      <c r="J420" s="39"/>
      <c r="K420" s="39"/>
      <c r="L420" s="41"/>
      <c r="M420" s="41"/>
      <c r="N420" s="41"/>
      <c r="O420" s="31"/>
      <c r="P420" s="39"/>
      <c r="Q420" s="39"/>
      <c r="R420" s="39"/>
      <c r="S420" s="39"/>
      <c r="T420" s="94"/>
      <c r="U420" s="39"/>
      <c r="V420" s="95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  <c r="AY420" s="39"/>
      <c r="AZ420" s="39"/>
      <c r="BA420" s="39"/>
      <c r="BB420" s="39"/>
      <c r="BC420" s="39"/>
      <c r="BD420" s="39"/>
      <c r="BE420" s="39"/>
      <c r="BF420" s="39"/>
      <c r="BG420" s="39"/>
      <c r="BH420" s="39"/>
      <c r="BI420" s="39"/>
      <c r="BJ420" s="39"/>
      <c r="BK420" s="39"/>
      <c r="BL420" s="39"/>
      <c r="BM420" s="39"/>
      <c r="BN420" s="39"/>
      <c r="BO420" s="39"/>
      <c r="BP420" s="39"/>
      <c r="BQ420" s="39"/>
      <c r="BR420" s="39"/>
      <c r="BS420" s="39"/>
    </row>
    <row r="421" spans="1:71" ht="15.75" customHeight="1" x14ac:dyDescent="0.25">
      <c r="A421" s="30"/>
      <c r="B421" s="31"/>
      <c r="C421" s="31"/>
      <c r="D421" s="37"/>
      <c r="E421" s="39"/>
      <c r="F421" s="31"/>
      <c r="G421" s="92"/>
      <c r="H421" s="39"/>
      <c r="I421" s="93"/>
      <c r="J421" s="39"/>
      <c r="K421" s="39"/>
      <c r="L421" s="41"/>
      <c r="M421" s="41"/>
      <c r="N421" s="41"/>
      <c r="O421" s="31"/>
      <c r="P421" s="39"/>
      <c r="Q421" s="39"/>
      <c r="R421" s="39"/>
      <c r="S421" s="39"/>
      <c r="T421" s="94"/>
      <c r="U421" s="39"/>
      <c r="V421" s="95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  <c r="AY421" s="39"/>
      <c r="AZ421" s="39"/>
      <c r="BA421" s="39"/>
      <c r="BB421" s="39"/>
      <c r="BC421" s="39"/>
      <c r="BD421" s="39"/>
      <c r="BE421" s="39"/>
      <c r="BF421" s="39"/>
      <c r="BG421" s="39"/>
      <c r="BH421" s="39"/>
      <c r="BI421" s="39"/>
      <c r="BJ421" s="39"/>
      <c r="BK421" s="39"/>
      <c r="BL421" s="39"/>
      <c r="BM421" s="39"/>
      <c r="BN421" s="39"/>
      <c r="BO421" s="39"/>
      <c r="BP421" s="39"/>
      <c r="BQ421" s="39"/>
      <c r="BR421" s="39"/>
      <c r="BS421" s="39"/>
    </row>
    <row r="422" spans="1:71" ht="15.75" customHeight="1" x14ac:dyDescent="0.25">
      <c r="A422" s="30"/>
      <c r="B422" s="31"/>
      <c r="C422" s="31"/>
      <c r="D422" s="37"/>
      <c r="E422" s="39"/>
      <c r="F422" s="31"/>
      <c r="G422" s="92"/>
      <c r="H422" s="39"/>
      <c r="I422" s="93"/>
      <c r="J422" s="39"/>
      <c r="K422" s="39"/>
      <c r="L422" s="41"/>
      <c r="M422" s="41"/>
      <c r="N422" s="41"/>
      <c r="O422" s="31"/>
      <c r="P422" s="39"/>
      <c r="Q422" s="39"/>
      <c r="R422" s="39"/>
      <c r="S422" s="39"/>
      <c r="T422" s="94"/>
      <c r="U422" s="39"/>
      <c r="V422" s="95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  <c r="AY422" s="39"/>
      <c r="AZ422" s="39"/>
      <c r="BA422" s="39"/>
      <c r="BB422" s="39"/>
      <c r="BC422" s="39"/>
      <c r="BD422" s="39"/>
      <c r="BE422" s="39"/>
      <c r="BF422" s="39"/>
      <c r="BG422" s="39"/>
      <c r="BH422" s="39"/>
      <c r="BI422" s="39"/>
      <c r="BJ422" s="39"/>
      <c r="BK422" s="39"/>
      <c r="BL422" s="39"/>
      <c r="BM422" s="39"/>
      <c r="BN422" s="39"/>
      <c r="BO422" s="39"/>
      <c r="BP422" s="39"/>
      <c r="BQ422" s="39"/>
      <c r="BR422" s="39"/>
      <c r="BS422" s="39"/>
    </row>
    <row r="423" spans="1:71" ht="15.75" customHeight="1" x14ac:dyDescent="0.25">
      <c r="A423" s="30"/>
      <c r="B423" s="31"/>
      <c r="C423" s="31"/>
      <c r="D423" s="37"/>
      <c r="E423" s="39"/>
      <c r="F423" s="31"/>
      <c r="G423" s="92"/>
      <c r="H423" s="39"/>
      <c r="I423" s="93"/>
      <c r="J423" s="39"/>
      <c r="K423" s="39"/>
      <c r="L423" s="41"/>
      <c r="M423" s="41"/>
      <c r="N423" s="41"/>
      <c r="O423" s="31"/>
      <c r="P423" s="39"/>
      <c r="Q423" s="39"/>
      <c r="R423" s="39"/>
      <c r="S423" s="39"/>
      <c r="T423" s="94"/>
      <c r="U423" s="39"/>
      <c r="V423" s="95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  <c r="AY423" s="39"/>
      <c r="AZ423" s="39"/>
      <c r="BA423" s="39"/>
      <c r="BB423" s="39"/>
      <c r="BC423" s="39"/>
      <c r="BD423" s="39"/>
      <c r="BE423" s="39"/>
      <c r="BF423" s="39"/>
      <c r="BG423" s="39"/>
      <c r="BH423" s="39"/>
      <c r="BI423" s="39"/>
      <c r="BJ423" s="39"/>
      <c r="BK423" s="39"/>
      <c r="BL423" s="39"/>
      <c r="BM423" s="39"/>
      <c r="BN423" s="39"/>
      <c r="BO423" s="39"/>
      <c r="BP423" s="39"/>
      <c r="BQ423" s="39"/>
      <c r="BR423" s="39"/>
      <c r="BS423" s="39"/>
    </row>
    <row r="424" spans="1:71" ht="15.75" customHeight="1" x14ac:dyDescent="0.25">
      <c r="A424" s="30"/>
      <c r="B424" s="31"/>
      <c r="C424" s="31"/>
      <c r="D424" s="37"/>
      <c r="E424" s="39"/>
      <c r="F424" s="31"/>
      <c r="G424" s="92"/>
      <c r="H424" s="39"/>
      <c r="I424" s="93"/>
      <c r="J424" s="39"/>
      <c r="K424" s="39"/>
      <c r="L424" s="41"/>
      <c r="M424" s="41"/>
      <c r="N424" s="41"/>
      <c r="O424" s="31"/>
      <c r="P424" s="39"/>
      <c r="Q424" s="39"/>
      <c r="R424" s="39"/>
      <c r="S424" s="39"/>
      <c r="T424" s="94"/>
      <c r="U424" s="39"/>
      <c r="V424" s="95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  <c r="AY424" s="39"/>
      <c r="AZ424" s="39"/>
      <c r="BA424" s="39"/>
      <c r="BB424" s="39"/>
      <c r="BC424" s="39"/>
      <c r="BD424" s="39"/>
      <c r="BE424" s="39"/>
      <c r="BF424" s="39"/>
      <c r="BG424" s="39"/>
      <c r="BH424" s="39"/>
      <c r="BI424" s="39"/>
      <c r="BJ424" s="39"/>
      <c r="BK424" s="39"/>
      <c r="BL424" s="39"/>
      <c r="BM424" s="39"/>
      <c r="BN424" s="39"/>
      <c r="BO424" s="39"/>
      <c r="BP424" s="39"/>
      <c r="BQ424" s="39"/>
      <c r="BR424" s="39"/>
      <c r="BS424" s="39"/>
    </row>
    <row r="425" spans="1:71" ht="15.75" customHeight="1" x14ac:dyDescent="0.25">
      <c r="A425" s="30"/>
      <c r="B425" s="31"/>
      <c r="C425" s="31"/>
      <c r="D425" s="37"/>
      <c r="E425" s="39"/>
      <c r="F425" s="31"/>
      <c r="G425" s="92"/>
      <c r="H425" s="39"/>
      <c r="I425" s="93"/>
      <c r="J425" s="39"/>
      <c r="K425" s="39"/>
      <c r="L425" s="41"/>
      <c r="M425" s="41"/>
      <c r="N425" s="41"/>
      <c r="O425" s="31"/>
      <c r="P425" s="39"/>
      <c r="Q425" s="39"/>
      <c r="R425" s="39"/>
      <c r="S425" s="39"/>
      <c r="T425" s="94"/>
      <c r="U425" s="39"/>
      <c r="V425" s="95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  <c r="AY425" s="39"/>
      <c r="AZ425" s="39"/>
      <c r="BA425" s="39"/>
      <c r="BB425" s="39"/>
      <c r="BC425" s="39"/>
      <c r="BD425" s="39"/>
      <c r="BE425" s="39"/>
      <c r="BF425" s="39"/>
      <c r="BG425" s="39"/>
      <c r="BH425" s="39"/>
      <c r="BI425" s="39"/>
      <c r="BJ425" s="39"/>
      <c r="BK425" s="39"/>
      <c r="BL425" s="39"/>
      <c r="BM425" s="39"/>
      <c r="BN425" s="39"/>
      <c r="BO425" s="39"/>
      <c r="BP425" s="39"/>
      <c r="BQ425" s="39"/>
      <c r="BR425" s="39"/>
      <c r="BS425" s="39"/>
    </row>
    <row r="426" spans="1:71" ht="15.75" customHeight="1" x14ac:dyDescent="0.25">
      <c r="A426" s="30"/>
      <c r="B426" s="31"/>
      <c r="C426" s="31"/>
      <c r="D426" s="37"/>
      <c r="E426" s="39"/>
      <c r="F426" s="31"/>
      <c r="G426" s="92"/>
      <c r="H426" s="39"/>
      <c r="I426" s="93"/>
      <c r="J426" s="39"/>
      <c r="K426" s="39"/>
      <c r="L426" s="41"/>
      <c r="M426" s="41"/>
      <c r="N426" s="41"/>
      <c r="O426" s="31"/>
      <c r="P426" s="39"/>
      <c r="Q426" s="39"/>
      <c r="R426" s="39"/>
      <c r="S426" s="39"/>
      <c r="T426" s="94"/>
      <c r="U426" s="39"/>
      <c r="V426" s="95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  <c r="AY426" s="39"/>
      <c r="AZ426" s="39"/>
      <c r="BA426" s="39"/>
      <c r="BB426" s="39"/>
      <c r="BC426" s="39"/>
      <c r="BD426" s="39"/>
      <c r="BE426" s="39"/>
      <c r="BF426" s="39"/>
      <c r="BG426" s="39"/>
      <c r="BH426" s="39"/>
      <c r="BI426" s="39"/>
      <c r="BJ426" s="39"/>
      <c r="BK426" s="39"/>
      <c r="BL426" s="39"/>
      <c r="BM426" s="39"/>
      <c r="BN426" s="39"/>
      <c r="BO426" s="39"/>
      <c r="BP426" s="39"/>
      <c r="BQ426" s="39"/>
      <c r="BR426" s="39"/>
      <c r="BS426" s="39"/>
    </row>
    <row r="427" spans="1:71" ht="15.75" customHeight="1" x14ac:dyDescent="0.25">
      <c r="A427" s="30"/>
      <c r="B427" s="31"/>
      <c r="C427" s="31"/>
      <c r="D427" s="37"/>
      <c r="E427" s="39"/>
      <c r="F427" s="31"/>
      <c r="G427" s="92"/>
      <c r="H427" s="39"/>
      <c r="I427" s="93"/>
      <c r="J427" s="39"/>
      <c r="K427" s="39"/>
      <c r="L427" s="41"/>
      <c r="M427" s="41"/>
      <c r="N427" s="41"/>
      <c r="O427" s="31"/>
      <c r="P427" s="39"/>
      <c r="Q427" s="39"/>
      <c r="R427" s="39"/>
      <c r="S427" s="39"/>
      <c r="T427" s="94"/>
      <c r="U427" s="39"/>
      <c r="V427" s="95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  <c r="AY427" s="39"/>
      <c r="AZ427" s="39"/>
      <c r="BA427" s="39"/>
      <c r="BB427" s="39"/>
      <c r="BC427" s="39"/>
      <c r="BD427" s="39"/>
      <c r="BE427" s="39"/>
      <c r="BF427" s="39"/>
      <c r="BG427" s="39"/>
      <c r="BH427" s="39"/>
      <c r="BI427" s="39"/>
      <c r="BJ427" s="39"/>
      <c r="BK427" s="39"/>
      <c r="BL427" s="39"/>
      <c r="BM427" s="39"/>
      <c r="BN427" s="39"/>
      <c r="BO427" s="39"/>
      <c r="BP427" s="39"/>
      <c r="BQ427" s="39"/>
      <c r="BR427" s="39"/>
      <c r="BS427" s="39"/>
    </row>
    <row r="428" spans="1:71" ht="15.75" customHeight="1" x14ac:dyDescent="0.25">
      <c r="A428" s="30"/>
      <c r="B428" s="31"/>
      <c r="C428" s="31"/>
      <c r="D428" s="37"/>
      <c r="E428" s="39"/>
      <c r="F428" s="31"/>
      <c r="G428" s="92"/>
      <c r="H428" s="39"/>
      <c r="I428" s="93"/>
      <c r="J428" s="39"/>
      <c r="K428" s="39"/>
      <c r="L428" s="41"/>
      <c r="M428" s="41"/>
      <c r="N428" s="41"/>
      <c r="O428" s="31"/>
      <c r="P428" s="39"/>
      <c r="Q428" s="39"/>
      <c r="R428" s="39"/>
      <c r="S428" s="39"/>
      <c r="T428" s="94"/>
      <c r="U428" s="39"/>
      <c r="V428" s="95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  <c r="AY428" s="39"/>
      <c r="AZ428" s="39"/>
      <c r="BA428" s="39"/>
      <c r="BB428" s="39"/>
      <c r="BC428" s="39"/>
      <c r="BD428" s="39"/>
      <c r="BE428" s="39"/>
      <c r="BF428" s="39"/>
      <c r="BG428" s="39"/>
      <c r="BH428" s="39"/>
      <c r="BI428" s="39"/>
      <c r="BJ428" s="39"/>
      <c r="BK428" s="39"/>
      <c r="BL428" s="39"/>
      <c r="BM428" s="39"/>
      <c r="BN428" s="39"/>
      <c r="BO428" s="39"/>
      <c r="BP428" s="39"/>
      <c r="BQ428" s="39"/>
      <c r="BR428" s="39"/>
      <c r="BS428" s="39"/>
    </row>
    <row r="429" spans="1:71" ht="15.75" customHeight="1" x14ac:dyDescent="0.25">
      <c r="A429" s="30"/>
      <c r="B429" s="31"/>
      <c r="C429" s="31"/>
      <c r="D429" s="37"/>
      <c r="E429" s="39"/>
      <c r="F429" s="31"/>
      <c r="G429" s="92"/>
      <c r="H429" s="39"/>
      <c r="I429" s="93"/>
      <c r="J429" s="39"/>
      <c r="K429" s="39"/>
      <c r="L429" s="41"/>
      <c r="M429" s="41"/>
      <c r="N429" s="41"/>
      <c r="O429" s="31"/>
      <c r="P429" s="39"/>
      <c r="Q429" s="39"/>
      <c r="R429" s="39"/>
      <c r="S429" s="39"/>
      <c r="T429" s="94"/>
      <c r="U429" s="39"/>
      <c r="V429" s="95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  <c r="AW429" s="39"/>
      <c r="AX429" s="39"/>
      <c r="AY429" s="39"/>
      <c r="AZ429" s="39"/>
      <c r="BA429" s="39"/>
      <c r="BB429" s="39"/>
      <c r="BC429" s="39"/>
      <c r="BD429" s="39"/>
      <c r="BE429" s="39"/>
      <c r="BF429" s="39"/>
      <c r="BG429" s="39"/>
      <c r="BH429" s="39"/>
      <c r="BI429" s="39"/>
      <c r="BJ429" s="39"/>
      <c r="BK429" s="39"/>
      <c r="BL429" s="39"/>
      <c r="BM429" s="39"/>
      <c r="BN429" s="39"/>
      <c r="BO429" s="39"/>
      <c r="BP429" s="39"/>
      <c r="BQ429" s="39"/>
      <c r="BR429" s="39"/>
      <c r="BS429" s="39"/>
    </row>
    <row r="430" spans="1:71" ht="15.75" customHeight="1" x14ac:dyDescent="0.25">
      <c r="A430" s="30"/>
      <c r="B430" s="31"/>
      <c r="C430" s="31"/>
      <c r="D430" s="37"/>
      <c r="E430" s="39"/>
      <c r="F430" s="31"/>
      <c r="G430" s="92"/>
      <c r="H430" s="39"/>
      <c r="I430" s="93"/>
      <c r="J430" s="39"/>
      <c r="K430" s="39"/>
      <c r="L430" s="41"/>
      <c r="M430" s="41"/>
      <c r="N430" s="41"/>
      <c r="O430" s="31"/>
      <c r="P430" s="39"/>
      <c r="Q430" s="39"/>
      <c r="R430" s="39"/>
      <c r="S430" s="39"/>
      <c r="T430" s="94"/>
      <c r="U430" s="39"/>
      <c r="V430" s="95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  <c r="AT430" s="39"/>
      <c r="AU430" s="39"/>
      <c r="AV430" s="39"/>
      <c r="AW430" s="39"/>
      <c r="AX430" s="39"/>
      <c r="AY430" s="39"/>
      <c r="AZ430" s="39"/>
      <c r="BA430" s="39"/>
      <c r="BB430" s="39"/>
      <c r="BC430" s="39"/>
      <c r="BD430" s="39"/>
      <c r="BE430" s="39"/>
      <c r="BF430" s="39"/>
      <c r="BG430" s="39"/>
      <c r="BH430" s="39"/>
      <c r="BI430" s="39"/>
      <c r="BJ430" s="39"/>
      <c r="BK430" s="39"/>
      <c r="BL430" s="39"/>
      <c r="BM430" s="39"/>
      <c r="BN430" s="39"/>
      <c r="BO430" s="39"/>
      <c r="BP430" s="39"/>
      <c r="BQ430" s="39"/>
      <c r="BR430" s="39"/>
      <c r="BS430" s="39"/>
    </row>
    <row r="431" spans="1:71" ht="15.75" customHeight="1" x14ac:dyDescent="0.25">
      <c r="A431" s="30"/>
      <c r="B431" s="31"/>
      <c r="C431" s="31"/>
      <c r="D431" s="37"/>
      <c r="E431" s="39"/>
      <c r="F431" s="31"/>
      <c r="G431" s="92"/>
      <c r="H431" s="39"/>
      <c r="I431" s="93"/>
      <c r="J431" s="39"/>
      <c r="K431" s="39"/>
      <c r="L431" s="41"/>
      <c r="M431" s="41"/>
      <c r="N431" s="41"/>
      <c r="O431" s="31"/>
      <c r="P431" s="39"/>
      <c r="Q431" s="39"/>
      <c r="R431" s="39"/>
      <c r="S431" s="39"/>
      <c r="T431" s="94"/>
      <c r="U431" s="39"/>
      <c r="V431" s="95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  <c r="AY431" s="39"/>
      <c r="AZ431" s="39"/>
      <c r="BA431" s="39"/>
      <c r="BB431" s="39"/>
      <c r="BC431" s="39"/>
      <c r="BD431" s="39"/>
      <c r="BE431" s="39"/>
      <c r="BF431" s="39"/>
      <c r="BG431" s="39"/>
      <c r="BH431" s="39"/>
      <c r="BI431" s="39"/>
      <c r="BJ431" s="39"/>
      <c r="BK431" s="39"/>
      <c r="BL431" s="39"/>
      <c r="BM431" s="39"/>
      <c r="BN431" s="39"/>
      <c r="BO431" s="39"/>
      <c r="BP431" s="39"/>
      <c r="BQ431" s="39"/>
      <c r="BR431" s="39"/>
      <c r="BS431" s="39"/>
    </row>
    <row r="432" spans="1:71" ht="15.75" customHeight="1" x14ac:dyDescent="0.25">
      <c r="A432" s="30"/>
      <c r="B432" s="31"/>
      <c r="C432" s="31"/>
      <c r="D432" s="37"/>
      <c r="E432" s="39"/>
      <c r="F432" s="31"/>
      <c r="G432" s="92"/>
      <c r="H432" s="39"/>
      <c r="I432" s="93"/>
      <c r="J432" s="39"/>
      <c r="K432" s="39"/>
      <c r="L432" s="41"/>
      <c r="M432" s="41"/>
      <c r="N432" s="41"/>
      <c r="O432" s="31"/>
      <c r="P432" s="39"/>
      <c r="Q432" s="39"/>
      <c r="R432" s="39"/>
      <c r="S432" s="39"/>
      <c r="T432" s="94"/>
      <c r="U432" s="39"/>
      <c r="V432" s="95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  <c r="AY432" s="39"/>
      <c r="AZ432" s="39"/>
      <c r="BA432" s="39"/>
      <c r="BB432" s="39"/>
      <c r="BC432" s="39"/>
      <c r="BD432" s="39"/>
      <c r="BE432" s="39"/>
      <c r="BF432" s="39"/>
      <c r="BG432" s="39"/>
      <c r="BH432" s="39"/>
      <c r="BI432" s="39"/>
      <c r="BJ432" s="39"/>
      <c r="BK432" s="39"/>
      <c r="BL432" s="39"/>
      <c r="BM432" s="39"/>
      <c r="BN432" s="39"/>
      <c r="BO432" s="39"/>
      <c r="BP432" s="39"/>
      <c r="BQ432" s="39"/>
      <c r="BR432" s="39"/>
      <c r="BS432" s="39"/>
    </row>
    <row r="433" spans="1:71" ht="15.75" customHeight="1" x14ac:dyDescent="0.25">
      <c r="A433" s="30"/>
      <c r="B433" s="31"/>
      <c r="C433" s="31"/>
      <c r="D433" s="37"/>
      <c r="E433" s="39"/>
      <c r="F433" s="31"/>
      <c r="G433" s="92"/>
      <c r="H433" s="39"/>
      <c r="I433" s="93"/>
      <c r="J433" s="39"/>
      <c r="K433" s="39"/>
      <c r="L433" s="41"/>
      <c r="M433" s="41"/>
      <c r="N433" s="41"/>
      <c r="O433" s="31"/>
      <c r="P433" s="39"/>
      <c r="Q433" s="39"/>
      <c r="R433" s="39"/>
      <c r="S433" s="39"/>
      <c r="T433" s="94"/>
      <c r="U433" s="39"/>
      <c r="V433" s="95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  <c r="AW433" s="39"/>
      <c r="AX433" s="39"/>
      <c r="AY433" s="39"/>
      <c r="AZ433" s="39"/>
      <c r="BA433" s="39"/>
      <c r="BB433" s="39"/>
      <c r="BC433" s="39"/>
      <c r="BD433" s="39"/>
      <c r="BE433" s="39"/>
      <c r="BF433" s="39"/>
      <c r="BG433" s="39"/>
      <c r="BH433" s="39"/>
      <c r="BI433" s="39"/>
      <c r="BJ433" s="39"/>
      <c r="BK433" s="39"/>
      <c r="BL433" s="39"/>
      <c r="BM433" s="39"/>
      <c r="BN433" s="39"/>
      <c r="BO433" s="39"/>
      <c r="BP433" s="39"/>
      <c r="BQ433" s="39"/>
      <c r="BR433" s="39"/>
      <c r="BS433" s="39"/>
    </row>
    <row r="434" spans="1:71" ht="15.75" customHeight="1" x14ac:dyDescent="0.25">
      <c r="A434" s="30"/>
      <c r="B434" s="31"/>
      <c r="C434" s="31"/>
      <c r="D434" s="37"/>
      <c r="E434" s="39"/>
      <c r="F434" s="31"/>
      <c r="G434" s="92"/>
      <c r="H434" s="39"/>
      <c r="I434" s="93"/>
      <c r="J434" s="39"/>
      <c r="K434" s="39"/>
      <c r="L434" s="41"/>
      <c r="M434" s="41"/>
      <c r="N434" s="41"/>
      <c r="O434" s="31"/>
      <c r="P434" s="39"/>
      <c r="Q434" s="39"/>
      <c r="R434" s="39"/>
      <c r="S434" s="39"/>
      <c r="T434" s="94"/>
      <c r="U434" s="39"/>
      <c r="V434" s="95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  <c r="AT434" s="39"/>
      <c r="AU434" s="39"/>
      <c r="AV434" s="39"/>
      <c r="AW434" s="39"/>
      <c r="AX434" s="39"/>
      <c r="AY434" s="39"/>
      <c r="AZ434" s="39"/>
      <c r="BA434" s="39"/>
      <c r="BB434" s="39"/>
      <c r="BC434" s="39"/>
      <c r="BD434" s="39"/>
      <c r="BE434" s="39"/>
      <c r="BF434" s="39"/>
      <c r="BG434" s="39"/>
      <c r="BH434" s="39"/>
      <c r="BI434" s="39"/>
      <c r="BJ434" s="39"/>
      <c r="BK434" s="39"/>
      <c r="BL434" s="39"/>
      <c r="BM434" s="39"/>
      <c r="BN434" s="39"/>
      <c r="BO434" s="39"/>
      <c r="BP434" s="39"/>
      <c r="BQ434" s="39"/>
      <c r="BR434" s="39"/>
      <c r="BS434" s="39"/>
    </row>
    <row r="435" spans="1:71" ht="15.75" customHeight="1" x14ac:dyDescent="0.25">
      <c r="A435" s="30"/>
      <c r="B435" s="31"/>
      <c r="C435" s="31"/>
      <c r="D435" s="37"/>
      <c r="E435" s="39"/>
      <c r="F435" s="31"/>
      <c r="G435" s="92"/>
      <c r="H435" s="39"/>
      <c r="I435" s="93"/>
      <c r="J435" s="39"/>
      <c r="K435" s="39"/>
      <c r="L435" s="41"/>
      <c r="M435" s="41"/>
      <c r="N435" s="41"/>
      <c r="O435" s="31"/>
      <c r="P435" s="39"/>
      <c r="Q435" s="39"/>
      <c r="R435" s="39"/>
      <c r="S435" s="39"/>
      <c r="T435" s="94"/>
      <c r="U435" s="39"/>
      <c r="V435" s="95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  <c r="AY435" s="39"/>
      <c r="AZ435" s="39"/>
      <c r="BA435" s="39"/>
      <c r="BB435" s="39"/>
      <c r="BC435" s="39"/>
      <c r="BD435" s="39"/>
      <c r="BE435" s="39"/>
      <c r="BF435" s="39"/>
      <c r="BG435" s="39"/>
      <c r="BH435" s="39"/>
      <c r="BI435" s="39"/>
      <c r="BJ435" s="39"/>
      <c r="BK435" s="39"/>
      <c r="BL435" s="39"/>
      <c r="BM435" s="39"/>
      <c r="BN435" s="39"/>
      <c r="BO435" s="39"/>
      <c r="BP435" s="39"/>
      <c r="BQ435" s="39"/>
      <c r="BR435" s="39"/>
      <c r="BS435" s="39"/>
    </row>
    <row r="436" spans="1:71" ht="15.75" customHeight="1" x14ac:dyDescent="0.25">
      <c r="A436" s="30"/>
      <c r="B436" s="31"/>
      <c r="C436" s="31"/>
      <c r="D436" s="37"/>
      <c r="E436" s="39"/>
      <c r="F436" s="31"/>
      <c r="G436" s="92"/>
      <c r="H436" s="39"/>
      <c r="I436" s="93"/>
      <c r="J436" s="39"/>
      <c r="K436" s="39"/>
      <c r="L436" s="41"/>
      <c r="M436" s="41"/>
      <c r="N436" s="41"/>
      <c r="O436" s="31"/>
      <c r="P436" s="39"/>
      <c r="Q436" s="39"/>
      <c r="R436" s="39"/>
      <c r="S436" s="39"/>
      <c r="T436" s="94"/>
      <c r="U436" s="39"/>
      <c r="V436" s="95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  <c r="AY436" s="39"/>
      <c r="AZ436" s="39"/>
      <c r="BA436" s="39"/>
      <c r="BB436" s="39"/>
      <c r="BC436" s="39"/>
      <c r="BD436" s="39"/>
      <c r="BE436" s="39"/>
      <c r="BF436" s="39"/>
      <c r="BG436" s="39"/>
      <c r="BH436" s="39"/>
      <c r="BI436" s="39"/>
      <c r="BJ436" s="39"/>
      <c r="BK436" s="39"/>
      <c r="BL436" s="39"/>
      <c r="BM436" s="39"/>
      <c r="BN436" s="39"/>
      <c r="BO436" s="39"/>
      <c r="BP436" s="39"/>
      <c r="BQ436" s="39"/>
      <c r="BR436" s="39"/>
      <c r="BS436" s="39"/>
    </row>
    <row r="437" spans="1:71" ht="15.75" customHeight="1" x14ac:dyDescent="0.25">
      <c r="A437" s="30"/>
      <c r="B437" s="31"/>
      <c r="C437" s="31"/>
      <c r="D437" s="37"/>
      <c r="E437" s="39"/>
      <c r="F437" s="31"/>
      <c r="G437" s="92"/>
      <c r="H437" s="39"/>
      <c r="I437" s="93"/>
      <c r="J437" s="39"/>
      <c r="K437" s="39"/>
      <c r="L437" s="41"/>
      <c r="M437" s="41"/>
      <c r="N437" s="41"/>
      <c r="O437" s="31"/>
      <c r="P437" s="39"/>
      <c r="Q437" s="39"/>
      <c r="R437" s="39"/>
      <c r="S437" s="39"/>
      <c r="T437" s="94"/>
      <c r="U437" s="39"/>
      <c r="V437" s="95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  <c r="AY437" s="39"/>
      <c r="AZ437" s="39"/>
      <c r="BA437" s="39"/>
      <c r="BB437" s="39"/>
      <c r="BC437" s="39"/>
      <c r="BD437" s="39"/>
      <c r="BE437" s="39"/>
      <c r="BF437" s="39"/>
      <c r="BG437" s="39"/>
      <c r="BH437" s="39"/>
      <c r="BI437" s="39"/>
      <c r="BJ437" s="39"/>
      <c r="BK437" s="39"/>
      <c r="BL437" s="39"/>
      <c r="BM437" s="39"/>
      <c r="BN437" s="39"/>
      <c r="BO437" s="39"/>
      <c r="BP437" s="39"/>
      <c r="BQ437" s="39"/>
      <c r="BR437" s="39"/>
      <c r="BS437" s="39"/>
    </row>
    <row r="438" spans="1:71" ht="15.75" customHeight="1" x14ac:dyDescent="0.25">
      <c r="A438" s="30"/>
      <c r="B438" s="31"/>
      <c r="C438" s="31"/>
      <c r="D438" s="37"/>
      <c r="E438" s="39"/>
      <c r="F438" s="31"/>
      <c r="G438" s="92"/>
      <c r="H438" s="39"/>
      <c r="I438" s="93"/>
      <c r="J438" s="39"/>
      <c r="K438" s="39"/>
      <c r="L438" s="41"/>
      <c r="M438" s="41"/>
      <c r="N438" s="41"/>
      <c r="O438" s="31"/>
      <c r="P438" s="39"/>
      <c r="Q438" s="39"/>
      <c r="R438" s="39"/>
      <c r="S438" s="39"/>
      <c r="T438" s="94"/>
      <c r="U438" s="39"/>
      <c r="V438" s="95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  <c r="AY438" s="39"/>
      <c r="AZ438" s="39"/>
      <c r="BA438" s="39"/>
      <c r="BB438" s="39"/>
      <c r="BC438" s="39"/>
      <c r="BD438" s="39"/>
      <c r="BE438" s="39"/>
      <c r="BF438" s="39"/>
      <c r="BG438" s="39"/>
      <c r="BH438" s="39"/>
      <c r="BI438" s="39"/>
      <c r="BJ438" s="39"/>
      <c r="BK438" s="39"/>
      <c r="BL438" s="39"/>
      <c r="BM438" s="39"/>
      <c r="BN438" s="39"/>
      <c r="BO438" s="39"/>
      <c r="BP438" s="39"/>
      <c r="BQ438" s="39"/>
      <c r="BR438" s="39"/>
      <c r="BS438" s="39"/>
    </row>
    <row r="439" spans="1:71" ht="15.75" customHeight="1" x14ac:dyDescent="0.25">
      <c r="A439" s="30"/>
      <c r="B439" s="31"/>
      <c r="C439" s="31"/>
      <c r="D439" s="37"/>
      <c r="E439" s="39"/>
      <c r="F439" s="31"/>
      <c r="G439" s="92"/>
      <c r="H439" s="39"/>
      <c r="I439" s="93"/>
      <c r="J439" s="39"/>
      <c r="K439" s="39"/>
      <c r="L439" s="41"/>
      <c r="M439" s="41"/>
      <c r="N439" s="41"/>
      <c r="O439" s="31"/>
      <c r="P439" s="39"/>
      <c r="Q439" s="39"/>
      <c r="R439" s="39"/>
      <c r="S439" s="39"/>
      <c r="T439" s="94"/>
      <c r="U439" s="39"/>
      <c r="V439" s="95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  <c r="AY439" s="39"/>
      <c r="AZ439" s="39"/>
      <c r="BA439" s="39"/>
      <c r="BB439" s="39"/>
      <c r="BC439" s="39"/>
      <c r="BD439" s="39"/>
      <c r="BE439" s="39"/>
      <c r="BF439" s="39"/>
      <c r="BG439" s="39"/>
      <c r="BH439" s="39"/>
      <c r="BI439" s="39"/>
      <c r="BJ439" s="39"/>
      <c r="BK439" s="39"/>
      <c r="BL439" s="39"/>
      <c r="BM439" s="39"/>
      <c r="BN439" s="39"/>
      <c r="BO439" s="39"/>
      <c r="BP439" s="39"/>
      <c r="BQ439" s="39"/>
      <c r="BR439" s="39"/>
      <c r="BS439" s="39"/>
    </row>
    <row r="440" spans="1:71" ht="15.75" customHeight="1" x14ac:dyDescent="0.25">
      <c r="A440" s="30"/>
      <c r="B440" s="31"/>
      <c r="C440" s="31"/>
      <c r="D440" s="37"/>
      <c r="E440" s="39"/>
      <c r="F440" s="31"/>
      <c r="G440" s="92"/>
      <c r="H440" s="39"/>
      <c r="I440" s="93"/>
      <c r="J440" s="39"/>
      <c r="K440" s="39"/>
      <c r="L440" s="41"/>
      <c r="M440" s="41"/>
      <c r="N440" s="41"/>
      <c r="O440" s="31"/>
      <c r="P440" s="39"/>
      <c r="Q440" s="39"/>
      <c r="R440" s="39"/>
      <c r="S440" s="39"/>
      <c r="T440" s="94"/>
      <c r="U440" s="39"/>
      <c r="V440" s="95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  <c r="AY440" s="39"/>
      <c r="AZ440" s="39"/>
      <c r="BA440" s="39"/>
      <c r="BB440" s="39"/>
      <c r="BC440" s="39"/>
      <c r="BD440" s="39"/>
      <c r="BE440" s="39"/>
      <c r="BF440" s="39"/>
      <c r="BG440" s="39"/>
      <c r="BH440" s="39"/>
      <c r="BI440" s="39"/>
      <c r="BJ440" s="39"/>
      <c r="BK440" s="39"/>
      <c r="BL440" s="39"/>
      <c r="BM440" s="39"/>
      <c r="BN440" s="39"/>
      <c r="BO440" s="39"/>
      <c r="BP440" s="39"/>
      <c r="BQ440" s="39"/>
      <c r="BR440" s="39"/>
      <c r="BS440" s="39"/>
    </row>
    <row r="441" spans="1:71" ht="15.75" customHeight="1" x14ac:dyDescent="0.25">
      <c r="A441" s="30"/>
      <c r="B441" s="31"/>
      <c r="C441" s="31"/>
      <c r="D441" s="37"/>
      <c r="E441" s="39"/>
      <c r="F441" s="31"/>
      <c r="G441" s="92"/>
      <c r="H441" s="39"/>
      <c r="I441" s="93"/>
      <c r="J441" s="39"/>
      <c r="K441" s="39"/>
      <c r="L441" s="41"/>
      <c r="M441" s="41"/>
      <c r="N441" s="41"/>
      <c r="O441" s="31"/>
      <c r="P441" s="39"/>
      <c r="Q441" s="39"/>
      <c r="R441" s="39"/>
      <c r="S441" s="39"/>
      <c r="T441" s="94"/>
      <c r="U441" s="39"/>
      <c r="V441" s="95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  <c r="AY441" s="39"/>
      <c r="AZ441" s="39"/>
      <c r="BA441" s="39"/>
      <c r="BB441" s="39"/>
      <c r="BC441" s="39"/>
      <c r="BD441" s="39"/>
      <c r="BE441" s="39"/>
      <c r="BF441" s="39"/>
      <c r="BG441" s="39"/>
      <c r="BH441" s="39"/>
      <c r="BI441" s="39"/>
      <c r="BJ441" s="39"/>
      <c r="BK441" s="39"/>
      <c r="BL441" s="39"/>
      <c r="BM441" s="39"/>
      <c r="BN441" s="39"/>
      <c r="BO441" s="39"/>
      <c r="BP441" s="39"/>
      <c r="BQ441" s="39"/>
      <c r="BR441" s="39"/>
      <c r="BS441" s="39"/>
    </row>
    <row r="442" spans="1:71" ht="15.75" customHeight="1" x14ac:dyDescent="0.25">
      <c r="A442" s="30"/>
      <c r="B442" s="31"/>
      <c r="C442" s="31"/>
      <c r="D442" s="37"/>
      <c r="E442" s="39"/>
      <c r="F442" s="31"/>
      <c r="G442" s="92"/>
      <c r="H442" s="39"/>
      <c r="I442" s="93"/>
      <c r="J442" s="39"/>
      <c r="K442" s="39"/>
      <c r="L442" s="41"/>
      <c r="M442" s="41"/>
      <c r="N442" s="41"/>
      <c r="O442" s="31"/>
      <c r="P442" s="39"/>
      <c r="Q442" s="39"/>
      <c r="R442" s="39"/>
      <c r="S442" s="39"/>
      <c r="T442" s="94"/>
      <c r="U442" s="39"/>
      <c r="V442" s="95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  <c r="AY442" s="39"/>
      <c r="AZ442" s="39"/>
      <c r="BA442" s="39"/>
      <c r="BB442" s="39"/>
      <c r="BC442" s="39"/>
      <c r="BD442" s="39"/>
      <c r="BE442" s="39"/>
      <c r="BF442" s="39"/>
      <c r="BG442" s="39"/>
      <c r="BH442" s="39"/>
      <c r="BI442" s="39"/>
      <c r="BJ442" s="39"/>
      <c r="BK442" s="39"/>
      <c r="BL442" s="39"/>
      <c r="BM442" s="39"/>
      <c r="BN442" s="39"/>
      <c r="BO442" s="39"/>
      <c r="BP442" s="39"/>
      <c r="BQ442" s="39"/>
      <c r="BR442" s="39"/>
      <c r="BS442" s="39"/>
    </row>
    <row r="443" spans="1:71" ht="15.75" customHeight="1" x14ac:dyDescent="0.25">
      <c r="A443" s="30"/>
      <c r="B443" s="31"/>
      <c r="C443" s="31"/>
      <c r="D443" s="37"/>
      <c r="E443" s="39"/>
      <c r="F443" s="31"/>
      <c r="G443" s="92"/>
      <c r="H443" s="39"/>
      <c r="I443" s="93"/>
      <c r="J443" s="39"/>
      <c r="K443" s="39"/>
      <c r="L443" s="41"/>
      <c r="M443" s="41"/>
      <c r="N443" s="41"/>
      <c r="O443" s="31"/>
      <c r="P443" s="39"/>
      <c r="Q443" s="39"/>
      <c r="R443" s="39"/>
      <c r="S443" s="39"/>
      <c r="T443" s="94"/>
      <c r="U443" s="39"/>
      <c r="V443" s="95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  <c r="AY443" s="39"/>
      <c r="AZ443" s="39"/>
      <c r="BA443" s="39"/>
      <c r="BB443" s="39"/>
      <c r="BC443" s="39"/>
      <c r="BD443" s="39"/>
      <c r="BE443" s="39"/>
      <c r="BF443" s="39"/>
      <c r="BG443" s="39"/>
      <c r="BH443" s="39"/>
      <c r="BI443" s="39"/>
      <c r="BJ443" s="39"/>
      <c r="BK443" s="39"/>
      <c r="BL443" s="39"/>
      <c r="BM443" s="39"/>
      <c r="BN443" s="39"/>
      <c r="BO443" s="39"/>
      <c r="BP443" s="39"/>
      <c r="BQ443" s="39"/>
      <c r="BR443" s="39"/>
      <c r="BS443" s="39"/>
    </row>
    <row r="444" spans="1:71" ht="15.75" customHeight="1" x14ac:dyDescent="0.25">
      <c r="A444" s="30"/>
      <c r="B444" s="31"/>
      <c r="C444" s="31"/>
      <c r="D444" s="37"/>
      <c r="E444" s="39"/>
      <c r="F444" s="31"/>
      <c r="G444" s="92"/>
      <c r="H444" s="39"/>
      <c r="I444" s="93"/>
      <c r="J444" s="39"/>
      <c r="K444" s="39"/>
      <c r="L444" s="41"/>
      <c r="M444" s="41"/>
      <c r="N444" s="41"/>
      <c r="O444" s="31"/>
      <c r="P444" s="39"/>
      <c r="Q444" s="39"/>
      <c r="R444" s="39"/>
      <c r="S444" s="39"/>
      <c r="T444" s="94"/>
      <c r="U444" s="39"/>
      <c r="V444" s="95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  <c r="AY444" s="39"/>
      <c r="AZ444" s="39"/>
      <c r="BA444" s="39"/>
      <c r="BB444" s="39"/>
      <c r="BC444" s="39"/>
      <c r="BD444" s="39"/>
      <c r="BE444" s="39"/>
      <c r="BF444" s="39"/>
      <c r="BG444" s="39"/>
      <c r="BH444" s="39"/>
      <c r="BI444" s="39"/>
      <c r="BJ444" s="39"/>
      <c r="BK444" s="39"/>
      <c r="BL444" s="39"/>
      <c r="BM444" s="39"/>
      <c r="BN444" s="39"/>
      <c r="BO444" s="39"/>
      <c r="BP444" s="39"/>
      <c r="BQ444" s="39"/>
      <c r="BR444" s="39"/>
      <c r="BS444" s="39"/>
    </row>
    <row r="445" spans="1:71" ht="15.75" customHeight="1" x14ac:dyDescent="0.25">
      <c r="A445" s="30"/>
      <c r="B445" s="31"/>
      <c r="C445" s="31"/>
      <c r="D445" s="37"/>
      <c r="E445" s="39"/>
      <c r="F445" s="31"/>
      <c r="G445" s="92"/>
      <c r="H445" s="39"/>
      <c r="I445" s="93"/>
      <c r="J445" s="39"/>
      <c r="K445" s="39"/>
      <c r="L445" s="41"/>
      <c r="M445" s="41"/>
      <c r="N445" s="41"/>
      <c r="O445" s="31"/>
      <c r="P445" s="39"/>
      <c r="Q445" s="39"/>
      <c r="R445" s="39"/>
      <c r="S445" s="39"/>
      <c r="T445" s="94"/>
      <c r="U445" s="39"/>
      <c r="V445" s="95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  <c r="AY445" s="39"/>
      <c r="AZ445" s="39"/>
      <c r="BA445" s="39"/>
      <c r="BB445" s="39"/>
      <c r="BC445" s="39"/>
      <c r="BD445" s="39"/>
      <c r="BE445" s="39"/>
      <c r="BF445" s="39"/>
      <c r="BG445" s="39"/>
      <c r="BH445" s="39"/>
      <c r="BI445" s="39"/>
      <c r="BJ445" s="39"/>
      <c r="BK445" s="39"/>
      <c r="BL445" s="39"/>
      <c r="BM445" s="39"/>
      <c r="BN445" s="39"/>
      <c r="BO445" s="39"/>
      <c r="BP445" s="39"/>
      <c r="BQ445" s="39"/>
      <c r="BR445" s="39"/>
      <c r="BS445" s="39"/>
    </row>
    <row r="446" spans="1:71" ht="15.75" customHeight="1" x14ac:dyDescent="0.25">
      <c r="A446" s="30"/>
      <c r="B446" s="31"/>
      <c r="C446" s="31"/>
      <c r="D446" s="37"/>
      <c r="E446" s="39"/>
      <c r="F446" s="31"/>
      <c r="G446" s="92"/>
      <c r="H446" s="39"/>
      <c r="I446" s="93"/>
      <c r="J446" s="39"/>
      <c r="K446" s="39"/>
      <c r="L446" s="41"/>
      <c r="M446" s="41"/>
      <c r="N446" s="41"/>
      <c r="O446" s="31"/>
      <c r="P446" s="39"/>
      <c r="Q446" s="39"/>
      <c r="R446" s="39"/>
      <c r="S446" s="39"/>
      <c r="T446" s="94"/>
      <c r="U446" s="39"/>
      <c r="V446" s="95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  <c r="AY446" s="39"/>
      <c r="AZ446" s="39"/>
      <c r="BA446" s="39"/>
      <c r="BB446" s="39"/>
      <c r="BC446" s="39"/>
      <c r="BD446" s="39"/>
      <c r="BE446" s="39"/>
      <c r="BF446" s="39"/>
      <c r="BG446" s="39"/>
      <c r="BH446" s="39"/>
      <c r="BI446" s="39"/>
      <c r="BJ446" s="39"/>
      <c r="BK446" s="39"/>
      <c r="BL446" s="39"/>
      <c r="BM446" s="39"/>
      <c r="BN446" s="39"/>
      <c r="BO446" s="39"/>
      <c r="BP446" s="39"/>
      <c r="BQ446" s="39"/>
      <c r="BR446" s="39"/>
      <c r="BS446" s="39"/>
    </row>
    <row r="447" spans="1:71" ht="15.75" customHeight="1" x14ac:dyDescent="0.25">
      <c r="A447" s="30"/>
      <c r="B447" s="31"/>
      <c r="C447" s="31"/>
      <c r="D447" s="37"/>
      <c r="E447" s="39"/>
      <c r="F447" s="31"/>
      <c r="G447" s="92"/>
      <c r="H447" s="39"/>
      <c r="I447" s="93"/>
      <c r="J447" s="39"/>
      <c r="K447" s="39"/>
      <c r="L447" s="41"/>
      <c r="M447" s="41"/>
      <c r="N447" s="41"/>
      <c r="O447" s="31"/>
      <c r="P447" s="39"/>
      <c r="Q447" s="39"/>
      <c r="R447" s="39"/>
      <c r="S447" s="39"/>
      <c r="T447" s="94"/>
      <c r="U447" s="39"/>
      <c r="V447" s="95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  <c r="AY447" s="39"/>
      <c r="AZ447" s="39"/>
      <c r="BA447" s="39"/>
      <c r="BB447" s="39"/>
      <c r="BC447" s="39"/>
      <c r="BD447" s="39"/>
      <c r="BE447" s="39"/>
      <c r="BF447" s="39"/>
      <c r="BG447" s="39"/>
      <c r="BH447" s="39"/>
      <c r="BI447" s="39"/>
      <c r="BJ447" s="39"/>
      <c r="BK447" s="39"/>
      <c r="BL447" s="39"/>
      <c r="BM447" s="39"/>
      <c r="BN447" s="39"/>
      <c r="BO447" s="39"/>
      <c r="BP447" s="39"/>
      <c r="BQ447" s="39"/>
      <c r="BR447" s="39"/>
      <c r="BS447" s="39"/>
    </row>
    <row r="448" spans="1:71" ht="15.75" customHeight="1" x14ac:dyDescent="0.25">
      <c r="A448" s="30"/>
      <c r="B448" s="31"/>
      <c r="C448" s="31"/>
      <c r="D448" s="37"/>
      <c r="E448" s="39"/>
      <c r="F448" s="31"/>
      <c r="G448" s="92"/>
      <c r="H448" s="39"/>
      <c r="I448" s="93"/>
      <c r="J448" s="39"/>
      <c r="K448" s="39"/>
      <c r="L448" s="41"/>
      <c r="M448" s="41"/>
      <c r="N448" s="41"/>
      <c r="O448" s="31"/>
      <c r="P448" s="39"/>
      <c r="Q448" s="39"/>
      <c r="R448" s="39"/>
      <c r="S448" s="39"/>
      <c r="T448" s="94"/>
      <c r="U448" s="39"/>
      <c r="V448" s="95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  <c r="AY448" s="39"/>
      <c r="AZ448" s="39"/>
      <c r="BA448" s="39"/>
      <c r="BB448" s="39"/>
      <c r="BC448" s="39"/>
      <c r="BD448" s="39"/>
      <c r="BE448" s="39"/>
      <c r="BF448" s="39"/>
      <c r="BG448" s="39"/>
      <c r="BH448" s="39"/>
      <c r="BI448" s="39"/>
      <c r="BJ448" s="39"/>
      <c r="BK448" s="39"/>
      <c r="BL448" s="39"/>
      <c r="BM448" s="39"/>
      <c r="BN448" s="39"/>
      <c r="BO448" s="39"/>
      <c r="BP448" s="39"/>
      <c r="BQ448" s="39"/>
      <c r="BR448" s="39"/>
      <c r="BS448" s="39"/>
    </row>
    <row r="449" spans="1:71" ht="15.75" customHeight="1" x14ac:dyDescent="0.25">
      <c r="A449" s="30"/>
      <c r="B449" s="31"/>
      <c r="C449" s="31"/>
      <c r="D449" s="37"/>
      <c r="E449" s="39"/>
      <c r="F449" s="31"/>
      <c r="G449" s="92"/>
      <c r="H449" s="39"/>
      <c r="I449" s="93"/>
      <c r="J449" s="39"/>
      <c r="K449" s="39"/>
      <c r="L449" s="41"/>
      <c r="M449" s="41"/>
      <c r="N449" s="41"/>
      <c r="O449" s="31"/>
      <c r="P449" s="39"/>
      <c r="Q449" s="39"/>
      <c r="R449" s="39"/>
      <c r="S449" s="39"/>
      <c r="T449" s="94"/>
      <c r="U449" s="39"/>
      <c r="V449" s="95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  <c r="AY449" s="39"/>
      <c r="AZ449" s="39"/>
      <c r="BA449" s="39"/>
      <c r="BB449" s="39"/>
      <c r="BC449" s="39"/>
      <c r="BD449" s="39"/>
      <c r="BE449" s="39"/>
      <c r="BF449" s="39"/>
      <c r="BG449" s="39"/>
      <c r="BH449" s="39"/>
      <c r="BI449" s="39"/>
      <c r="BJ449" s="39"/>
      <c r="BK449" s="39"/>
      <c r="BL449" s="39"/>
      <c r="BM449" s="39"/>
      <c r="BN449" s="39"/>
      <c r="BO449" s="39"/>
      <c r="BP449" s="39"/>
      <c r="BQ449" s="39"/>
      <c r="BR449" s="39"/>
      <c r="BS449" s="39"/>
    </row>
    <row r="450" spans="1:71" ht="15.75" customHeight="1" x14ac:dyDescent="0.25">
      <c r="A450" s="30"/>
      <c r="B450" s="31"/>
      <c r="C450" s="31"/>
      <c r="D450" s="37"/>
      <c r="E450" s="39"/>
      <c r="F450" s="31"/>
      <c r="G450" s="92"/>
      <c r="H450" s="39"/>
      <c r="I450" s="93"/>
      <c r="J450" s="39"/>
      <c r="K450" s="39"/>
      <c r="L450" s="41"/>
      <c r="M450" s="41"/>
      <c r="N450" s="41"/>
      <c r="O450" s="31"/>
      <c r="P450" s="39"/>
      <c r="Q450" s="39"/>
      <c r="R450" s="39"/>
      <c r="S450" s="39"/>
      <c r="T450" s="94"/>
      <c r="U450" s="39"/>
      <c r="V450" s="95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  <c r="AY450" s="39"/>
      <c r="AZ450" s="39"/>
      <c r="BA450" s="39"/>
      <c r="BB450" s="39"/>
      <c r="BC450" s="39"/>
      <c r="BD450" s="39"/>
      <c r="BE450" s="39"/>
      <c r="BF450" s="39"/>
      <c r="BG450" s="39"/>
      <c r="BH450" s="39"/>
      <c r="BI450" s="39"/>
      <c r="BJ450" s="39"/>
      <c r="BK450" s="39"/>
      <c r="BL450" s="39"/>
      <c r="BM450" s="39"/>
      <c r="BN450" s="39"/>
      <c r="BO450" s="39"/>
      <c r="BP450" s="39"/>
      <c r="BQ450" s="39"/>
      <c r="BR450" s="39"/>
      <c r="BS450" s="39"/>
    </row>
    <row r="451" spans="1:71" ht="15.75" customHeight="1" x14ac:dyDescent="0.25">
      <c r="A451" s="30"/>
      <c r="B451" s="31"/>
      <c r="C451" s="31"/>
      <c r="D451" s="37"/>
      <c r="E451" s="39"/>
      <c r="F451" s="31"/>
      <c r="G451" s="92"/>
      <c r="H451" s="39"/>
      <c r="I451" s="93"/>
      <c r="J451" s="39"/>
      <c r="K451" s="39"/>
      <c r="L451" s="41"/>
      <c r="M451" s="41"/>
      <c r="N451" s="41"/>
      <c r="O451" s="31"/>
      <c r="P451" s="39"/>
      <c r="Q451" s="39"/>
      <c r="R451" s="39"/>
      <c r="S451" s="39"/>
      <c r="T451" s="94"/>
      <c r="U451" s="39"/>
      <c r="V451" s="95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  <c r="AY451" s="39"/>
      <c r="AZ451" s="39"/>
      <c r="BA451" s="39"/>
      <c r="BB451" s="39"/>
      <c r="BC451" s="39"/>
      <c r="BD451" s="39"/>
      <c r="BE451" s="39"/>
      <c r="BF451" s="39"/>
      <c r="BG451" s="39"/>
      <c r="BH451" s="39"/>
      <c r="BI451" s="39"/>
      <c r="BJ451" s="39"/>
      <c r="BK451" s="39"/>
      <c r="BL451" s="39"/>
      <c r="BM451" s="39"/>
      <c r="BN451" s="39"/>
      <c r="BO451" s="39"/>
      <c r="BP451" s="39"/>
      <c r="BQ451" s="39"/>
      <c r="BR451" s="39"/>
      <c r="BS451" s="39"/>
    </row>
    <row r="452" spans="1:71" ht="15.75" customHeight="1" x14ac:dyDescent="0.25">
      <c r="A452" s="30"/>
      <c r="B452" s="31"/>
      <c r="C452" s="31"/>
      <c r="D452" s="37"/>
      <c r="E452" s="39"/>
      <c r="F452" s="31"/>
      <c r="G452" s="92"/>
      <c r="H452" s="39"/>
      <c r="I452" s="93"/>
      <c r="J452" s="39"/>
      <c r="K452" s="39"/>
      <c r="L452" s="41"/>
      <c r="M452" s="41"/>
      <c r="N452" s="41"/>
      <c r="O452" s="31"/>
      <c r="P452" s="39"/>
      <c r="Q452" s="39"/>
      <c r="R452" s="39"/>
      <c r="S452" s="39"/>
      <c r="T452" s="94"/>
      <c r="U452" s="39"/>
      <c r="V452" s="95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  <c r="AY452" s="39"/>
      <c r="AZ452" s="39"/>
      <c r="BA452" s="39"/>
      <c r="BB452" s="39"/>
      <c r="BC452" s="39"/>
      <c r="BD452" s="39"/>
      <c r="BE452" s="39"/>
      <c r="BF452" s="39"/>
      <c r="BG452" s="39"/>
      <c r="BH452" s="39"/>
      <c r="BI452" s="39"/>
      <c r="BJ452" s="39"/>
      <c r="BK452" s="39"/>
      <c r="BL452" s="39"/>
      <c r="BM452" s="39"/>
      <c r="BN452" s="39"/>
      <c r="BO452" s="39"/>
      <c r="BP452" s="39"/>
      <c r="BQ452" s="39"/>
      <c r="BR452" s="39"/>
      <c r="BS452" s="39"/>
    </row>
    <row r="453" spans="1:71" ht="15.75" customHeight="1" x14ac:dyDescent="0.25">
      <c r="A453" s="30"/>
      <c r="B453" s="31"/>
      <c r="C453" s="31"/>
      <c r="D453" s="37"/>
      <c r="E453" s="39"/>
      <c r="F453" s="31"/>
      <c r="G453" s="92"/>
      <c r="H453" s="39"/>
      <c r="I453" s="93"/>
      <c r="J453" s="39"/>
      <c r="K453" s="39"/>
      <c r="L453" s="41"/>
      <c r="M453" s="41"/>
      <c r="N453" s="41"/>
      <c r="O453" s="31"/>
      <c r="P453" s="39"/>
      <c r="Q453" s="39"/>
      <c r="R453" s="39"/>
      <c r="S453" s="39"/>
      <c r="T453" s="94"/>
      <c r="U453" s="39"/>
      <c r="V453" s="95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  <c r="AY453" s="39"/>
      <c r="AZ453" s="39"/>
      <c r="BA453" s="39"/>
      <c r="BB453" s="39"/>
      <c r="BC453" s="39"/>
      <c r="BD453" s="39"/>
      <c r="BE453" s="39"/>
      <c r="BF453" s="39"/>
      <c r="BG453" s="39"/>
      <c r="BH453" s="39"/>
      <c r="BI453" s="39"/>
      <c r="BJ453" s="39"/>
      <c r="BK453" s="39"/>
      <c r="BL453" s="39"/>
      <c r="BM453" s="39"/>
      <c r="BN453" s="39"/>
      <c r="BO453" s="39"/>
      <c r="BP453" s="39"/>
      <c r="BQ453" s="39"/>
      <c r="BR453" s="39"/>
      <c r="BS453" s="39"/>
    </row>
    <row r="454" spans="1:71" ht="15.75" customHeight="1" x14ac:dyDescent="0.25">
      <c r="A454" s="30"/>
      <c r="B454" s="31"/>
      <c r="C454" s="31"/>
      <c r="D454" s="37"/>
      <c r="E454" s="39"/>
      <c r="F454" s="31"/>
      <c r="G454" s="92"/>
      <c r="H454" s="39"/>
      <c r="I454" s="93"/>
      <c r="J454" s="39"/>
      <c r="K454" s="39"/>
      <c r="L454" s="41"/>
      <c r="M454" s="41"/>
      <c r="N454" s="41"/>
      <c r="O454" s="31"/>
      <c r="P454" s="39"/>
      <c r="Q454" s="39"/>
      <c r="R454" s="39"/>
      <c r="S454" s="39"/>
      <c r="T454" s="94"/>
      <c r="U454" s="39"/>
      <c r="V454" s="95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39"/>
      <c r="AZ454" s="39"/>
      <c r="BA454" s="39"/>
      <c r="BB454" s="39"/>
      <c r="BC454" s="39"/>
      <c r="BD454" s="39"/>
      <c r="BE454" s="39"/>
      <c r="BF454" s="39"/>
      <c r="BG454" s="39"/>
      <c r="BH454" s="39"/>
      <c r="BI454" s="39"/>
      <c r="BJ454" s="39"/>
      <c r="BK454" s="39"/>
      <c r="BL454" s="39"/>
      <c r="BM454" s="39"/>
      <c r="BN454" s="39"/>
      <c r="BO454" s="39"/>
      <c r="BP454" s="39"/>
      <c r="BQ454" s="39"/>
      <c r="BR454" s="39"/>
      <c r="BS454" s="39"/>
    </row>
    <row r="455" spans="1:71" ht="15.75" customHeight="1" x14ac:dyDescent="0.25">
      <c r="A455" s="30"/>
      <c r="B455" s="31"/>
      <c r="C455" s="31"/>
      <c r="D455" s="37"/>
      <c r="E455" s="39"/>
      <c r="F455" s="31"/>
      <c r="G455" s="92"/>
      <c r="H455" s="39"/>
      <c r="I455" s="93"/>
      <c r="J455" s="39"/>
      <c r="K455" s="39"/>
      <c r="L455" s="41"/>
      <c r="M455" s="41"/>
      <c r="N455" s="41"/>
      <c r="O455" s="31"/>
      <c r="P455" s="39"/>
      <c r="Q455" s="39"/>
      <c r="R455" s="39"/>
      <c r="S455" s="39"/>
      <c r="T455" s="94"/>
      <c r="U455" s="39"/>
      <c r="V455" s="95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  <c r="AY455" s="39"/>
      <c r="AZ455" s="39"/>
      <c r="BA455" s="39"/>
      <c r="BB455" s="39"/>
      <c r="BC455" s="39"/>
      <c r="BD455" s="39"/>
      <c r="BE455" s="39"/>
      <c r="BF455" s="39"/>
      <c r="BG455" s="39"/>
      <c r="BH455" s="39"/>
      <c r="BI455" s="39"/>
      <c r="BJ455" s="39"/>
      <c r="BK455" s="39"/>
      <c r="BL455" s="39"/>
      <c r="BM455" s="39"/>
      <c r="BN455" s="39"/>
      <c r="BO455" s="39"/>
      <c r="BP455" s="39"/>
      <c r="BQ455" s="39"/>
      <c r="BR455" s="39"/>
      <c r="BS455" s="39"/>
    </row>
    <row r="456" spans="1:71" ht="15.75" customHeight="1" x14ac:dyDescent="0.25">
      <c r="A456" s="30"/>
      <c r="B456" s="31"/>
      <c r="C456" s="31"/>
      <c r="D456" s="37"/>
      <c r="E456" s="39"/>
      <c r="F456" s="31"/>
      <c r="G456" s="92"/>
      <c r="H456" s="39"/>
      <c r="I456" s="93"/>
      <c r="J456" s="39"/>
      <c r="K456" s="39"/>
      <c r="L456" s="41"/>
      <c r="M456" s="41"/>
      <c r="N456" s="41"/>
      <c r="O456" s="31"/>
      <c r="P456" s="39"/>
      <c r="Q456" s="39"/>
      <c r="R456" s="39"/>
      <c r="S456" s="39"/>
      <c r="T456" s="94"/>
      <c r="U456" s="39"/>
      <c r="V456" s="95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  <c r="AY456" s="39"/>
      <c r="AZ456" s="39"/>
      <c r="BA456" s="39"/>
      <c r="BB456" s="39"/>
      <c r="BC456" s="39"/>
      <c r="BD456" s="39"/>
      <c r="BE456" s="39"/>
      <c r="BF456" s="39"/>
      <c r="BG456" s="39"/>
      <c r="BH456" s="39"/>
      <c r="BI456" s="39"/>
      <c r="BJ456" s="39"/>
      <c r="BK456" s="39"/>
      <c r="BL456" s="39"/>
      <c r="BM456" s="39"/>
      <c r="BN456" s="39"/>
      <c r="BO456" s="39"/>
      <c r="BP456" s="39"/>
      <c r="BQ456" s="39"/>
      <c r="BR456" s="39"/>
      <c r="BS456" s="39"/>
    </row>
    <row r="457" spans="1:71" ht="15.75" customHeight="1" x14ac:dyDescent="0.25">
      <c r="A457" s="30"/>
      <c r="B457" s="31"/>
      <c r="C457" s="31"/>
      <c r="D457" s="37"/>
      <c r="E457" s="39"/>
      <c r="F457" s="31"/>
      <c r="G457" s="92"/>
      <c r="H457" s="39"/>
      <c r="I457" s="93"/>
      <c r="J457" s="39"/>
      <c r="K457" s="39"/>
      <c r="L457" s="41"/>
      <c r="M457" s="41"/>
      <c r="N457" s="41"/>
      <c r="O457" s="31"/>
      <c r="P457" s="39"/>
      <c r="Q457" s="39"/>
      <c r="R457" s="39"/>
      <c r="S457" s="39"/>
      <c r="T457" s="94"/>
      <c r="U457" s="39"/>
      <c r="V457" s="95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  <c r="AY457" s="39"/>
      <c r="AZ457" s="39"/>
      <c r="BA457" s="39"/>
      <c r="BB457" s="39"/>
      <c r="BC457" s="39"/>
      <c r="BD457" s="39"/>
      <c r="BE457" s="39"/>
      <c r="BF457" s="39"/>
      <c r="BG457" s="39"/>
      <c r="BH457" s="39"/>
      <c r="BI457" s="39"/>
      <c r="BJ457" s="39"/>
      <c r="BK457" s="39"/>
      <c r="BL457" s="39"/>
      <c r="BM457" s="39"/>
      <c r="BN457" s="39"/>
      <c r="BO457" s="39"/>
      <c r="BP457" s="39"/>
      <c r="BQ457" s="39"/>
      <c r="BR457" s="39"/>
      <c r="BS457" s="39"/>
    </row>
    <row r="458" spans="1:71" ht="15.75" customHeight="1" x14ac:dyDescent="0.25">
      <c r="A458" s="30"/>
      <c r="B458" s="31"/>
      <c r="C458" s="31"/>
      <c r="D458" s="37"/>
      <c r="E458" s="39"/>
      <c r="F458" s="31"/>
      <c r="G458" s="92"/>
      <c r="H458" s="39"/>
      <c r="I458" s="93"/>
      <c r="J458" s="39"/>
      <c r="K458" s="39"/>
      <c r="L458" s="41"/>
      <c r="M458" s="41"/>
      <c r="N458" s="41"/>
      <c r="O458" s="31"/>
      <c r="P458" s="39"/>
      <c r="Q458" s="39"/>
      <c r="R458" s="39"/>
      <c r="S458" s="39"/>
      <c r="T458" s="94"/>
      <c r="U458" s="39"/>
      <c r="V458" s="95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  <c r="AY458" s="39"/>
      <c r="AZ458" s="39"/>
      <c r="BA458" s="39"/>
      <c r="BB458" s="39"/>
      <c r="BC458" s="39"/>
      <c r="BD458" s="39"/>
      <c r="BE458" s="39"/>
      <c r="BF458" s="39"/>
      <c r="BG458" s="39"/>
      <c r="BH458" s="39"/>
      <c r="BI458" s="39"/>
      <c r="BJ458" s="39"/>
      <c r="BK458" s="39"/>
      <c r="BL458" s="39"/>
      <c r="BM458" s="39"/>
      <c r="BN458" s="39"/>
      <c r="BO458" s="39"/>
      <c r="BP458" s="39"/>
      <c r="BQ458" s="39"/>
      <c r="BR458" s="39"/>
      <c r="BS458" s="39"/>
    </row>
    <row r="459" spans="1:71" ht="15.75" customHeight="1" x14ac:dyDescent="0.25">
      <c r="A459" s="30"/>
      <c r="B459" s="31"/>
      <c r="C459" s="31"/>
      <c r="D459" s="37"/>
      <c r="E459" s="39"/>
      <c r="F459" s="31"/>
      <c r="G459" s="92"/>
      <c r="H459" s="39"/>
      <c r="I459" s="93"/>
      <c r="J459" s="39"/>
      <c r="K459" s="39"/>
      <c r="L459" s="41"/>
      <c r="M459" s="41"/>
      <c r="N459" s="41"/>
      <c r="O459" s="31"/>
      <c r="P459" s="39"/>
      <c r="Q459" s="39"/>
      <c r="R459" s="39"/>
      <c r="S459" s="39"/>
      <c r="T459" s="94"/>
      <c r="U459" s="39"/>
      <c r="V459" s="95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  <c r="AY459" s="39"/>
      <c r="AZ459" s="39"/>
      <c r="BA459" s="39"/>
      <c r="BB459" s="39"/>
      <c r="BC459" s="39"/>
      <c r="BD459" s="39"/>
      <c r="BE459" s="39"/>
      <c r="BF459" s="39"/>
      <c r="BG459" s="39"/>
      <c r="BH459" s="39"/>
      <c r="BI459" s="39"/>
      <c r="BJ459" s="39"/>
      <c r="BK459" s="39"/>
      <c r="BL459" s="39"/>
      <c r="BM459" s="39"/>
      <c r="BN459" s="39"/>
      <c r="BO459" s="39"/>
      <c r="BP459" s="39"/>
      <c r="BQ459" s="39"/>
      <c r="BR459" s="39"/>
      <c r="BS459" s="39"/>
    </row>
    <row r="460" spans="1:71" ht="15.75" customHeight="1" x14ac:dyDescent="0.25">
      <c r="A460" s="30"/>
      <c r="B460" s="31"/>
      <c r="C460" s="31"/>
      <c r="D460" s="37"/>
      <c r="E460" s="39"/>
      <c r="F460" s="31"/>
      <c r="G460" s="92"/>
      <c r="H460" s="39"/>
      <c r="I460" s="93"/>
      <c r="J460" s="39"/>
      <c r="K460" s="39"/>
      <c r="L460" s="41"/>
      <c r="M460" s="41"/>
      <c r="N460" s="41"/>
      <c r="O460" s="31"/>
      <c r="P460" s="39"/>
      <c r="Q460" s="39"/>
      <c r="R460" s="39"/>
      <c r="S460" s="39"/>
      <c r="T460" s="94"/>
      <c r="U460" s="39"/>
      <c r="V460" s="95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  <c r="AY460" s="39"/>
      <c r="AZ460" s="39"/>
      <c r="BA460" s="39"/>
      <c r="BB460" s="39"/>
      <c r="BC460" s="39"/>
      <c r="BD460" s="39"/>
      <c r="BE460" s="39"/>
      <c r="BF460" s="39"/>
      <c r="BG460" s="39"/>
      <c r="BH460" s="39"/>
      <c r="BI460" s="39"/>
      <c r="BJ460" s="39"/>
      <c r="BK460" s="39"/>
      <c r="BL460" s="39"/>
      <c r="BM460" s="39"/>
      <c r="BN460" s="39"/>
      <c r="BO460" s="39"/>
      <c r="BP460" s="39"/>
      <c r="BQ460" s="39"/>
      <c r="BR460" s="39"/>
      <c r="BS460" s="39"/>
    </row>
    <row r="461" spans="1:71" ht="15.75" customHeight="1" x14ac:dyDescent="0.25">
      <c r="A461" s="30"/>
      <c r="B461" s="31"/>
      <c r="C461" s="31"/>
      <c r="D461" s="37"/>
      <c r="E461" s="39"/>
      <c r="F461" s="31"/>
      <c r="G461" s="92"/>
      <c r="H461" s="39"/>
      <c r="I461" s="93"/>
      <c r="J461" s="39"/>
      <c r="K461" s="39"/>
      <c r="L461" s="41"/>
      <c r="M461" s="41"/>
      <c r="N461" s="41"/>
      <c r="O461" s="31"/>
      <c r="P461" s="39"/>
      <c r="Q461" s="39"/>
      <c r="R461" s="39"/>
      <c r="S461" s="39"/>
      <c r="T461" s="94"/>
      <c r="U461" s="39"/>
      <c r="V461" s="95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  <c r="AW461" s="39"/>
      <c r="AX461" s="39"/>
      <c r="AY461" s="39"/>
      <c r="AZ461" s="39"/>
      <c r="BA461" s="39"/>
      <c r="BB461" s="39"/>
      <c r="BC461" s="39"/>
      <c r="BD461" s="39"/>
      <c r="BE461" s="39"/>
      <c r="BF461" s="39"/>
      <c r="BG461" s="39"/>
      <c r="BH461" s="39"/>
      <c r="BI461" s="39"/>
      <c r="BJ461" s="39"/>
      <c r="BK461" s="39"/>
      <c r="BL461" s="39"/>
      <c r="BM461" s="39"/>
      <c r="BN461" s="39"/>
      <c r="BO461" s="39"/>
      <c r="BP461" s="39"/>
      <c r="BQ461" s="39"/>
      <c r="BR461" s="39"/>
      <c r="BS461" s="39"/>
    </row>
    <row r="462" spans="1:71" ht="15.75" customHeight="1" x14ac:dyDescent="0.25">
      <c r="A462" s="30"/>
      <c r="B462" s="31"/>
      <c r="C462" s="31"/>
      <c r="D462" s="37"/>
      <c r="E462" s="39"/>
      <c r="F462" s="31"/>
      <c r="G462" s="92"/>
      <c r="H462" s="39"/>
      <c r="I462" s="93"/>
      <c r="J462" s="39"/>
      <c r="K462" s="39"/>
      <c r="L462" s="41"/>
      <c r="M462" s="41"/>
      <c r="N462" s="41"/>
      <c r="O462" s="31"/>
      <c r="P462" s="39"/>
      <c r="Q462" s="39"/>
      <c r="R462" s="39"/>
      <c r="S462" s="39"/>
      <c r="T462" s="94"/>
      <c r="U462" s="39"/>
      <c r="V462" s="95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  <c r="AY462" s="39"/>
      <c r="AZ462" s="39"/>
      <c r="BA462" s="39"/>
      <c r="BB462" s="39"/>
      <c r="BC462" s="39"/>
      <c r="BD462" s="39"/>
      <c r="BE462" s="39"/>
      <c r="BF462" s="39"/>
      <c r="BG462" s="39"/>
      <c r="BH462" s="39"/>
      <c r="BI462" s="39"/>
      <c r="BJ462" s="39"/>
      <c r="BK462" s="39"/>
      <c r="BL462" s="39"/>
      <c r="BM462" s="39"/>
      <c r="BN462" s="39"/>
      <c r="BO462" s="39"/>
      <c r="BP462" s="39"/>
      <c r="BQ462" s="39"/>
      <c r="BR462" s="39"/>
      <c r="BS462" s="39"/>
    </row>
    <row r="463" spans="1:71" ht="15.75" customHeight="1" x14ac:dyDescent="0.25">
      <c r="A463" s="30"/>
      <c r="B463" s="31"/>
      <c r="C463" s="31"/>
      <c r="D463" s="37"/>
      <c r="E463" s="39"/>
      <c r="F463" s="31"/>
      <c r="G463" s="92"/>
      <c r="H463" s="39"/>
      <c r="I463" s="93"/>
      <c r="J463" s="39"/>
      <c r="K463" s="39"/>
      <c r="L463" s="41"/>
      <c r="M463" s="41"/>
      <c r="N463" s="41"/>
      <c r="O463" s="31"/>
      <c r="P463" s="39"/>
      <c r="Q463" s="39"/>
      <c r="R463" s="39"/>
      <c r="S463" s="39"/>
      <c r="T463" s="94"/>
      <c r="U463" s="39"/>
      <c r="V463" s="95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  <c r="AW463" s="39"/>
      <c r="AX463" s="39"/>
      <c r="AY463" s="39"/>
      <c r="AZ463" s="39"/>
      <c r="BA463" s="39"/>
      <c r="BB463" s="39"/>
      <c r="BC463" s="39"/>
      <c r="BD463" s="39"/>
      <c r="BE463" s="39"/>
      <c r="BF463" s="39"/>
      <c r="BG463" s="39"/>
      <c r="BH463" s="39"/>
      <c r="BI463" s="39"/>
      <c r="BJ463" s="39"/>
      <c r="BK463" s="39"/>
      <c r="BL463" s="39"/>
      <c r="BM463" s="39"/>
      <c r="BN463" s="39"/>
      <c r="BO463" s="39"/>
      <c r="BP463" s="39"/>
      <c r="BQ463" s="39"/>
      <c r="BR463" s="39"/>
      <c r="BS463" s="39"/>
    </row>
    <row r="464" spans="1:71" ht="15.75" customHeight="1" x14ac:dyDescent="0.25">
      <c r="A464" s="30"/>
      <c r="B464" s="31"/>
      <c r="C464" s="31"/>
      <c r="D464" s="37"/>
      <c r="E464" s="39"/>
      <c r="F464" s="31"/>
      <c r="G464" s="92"/>
      <c r="H464" s="39"/>
      <c r="I464" s="93"/>
      <c r="J464" s="39"/>
      <c r="K464" s="39"/>
      <c r="L464" s="41"/>
      <c r="M464" s="41"/>
      <c r="N464" s="41"/>
      <c r="O464" s="31"/>
      <c r="P464" s="39"/>
      <c r="Q464" s="39"/>
      <c r="R464" s="39"/>
      <c r="S464" s="39"/>
      <c r="T464" s="94"/>
      <c r="U464" s="39"/>
      <c r="V464" s="95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  <c r="AY464" s="39"/>
      <c r="AZ464" s="39"/>
      <c r="BA464" s="39"/>
      <c r="BB464" s="39"/>
      <c r="BC464" s="39"/>
      <c r="BD464" s="39"/>
      <c r="BE464" s="39"/>
      <c r="BF464" s="39"/>
      <c r="BG464" s="39"/>
      <c r="BH464" s="39"/>
      <c r="BI464" s="39"/>
      <c r="BJ464" s="39"/>
      <c r="BK464" s="39"/>
      <c r="BL464" s="39"/>
      <c r="BM464" s="39"/>
      <c r="BN464" s="39"/>
      <c r="BO464" s="39"/>
      <c r="BP464" s="39"/>
      <c r="BQ464" s="39"/>
      <c r="BR464" s="39"/>
      <c r="BS464" s="39"/>
    </row>
    <row r="465" spans="1:71" ht="15.75" customHeight="1" x14ac:dyDescent="0.25">
      <c r="A465" s="30"/>
      <c r="B465" s="31"/>
      <c r="C465" s="31"/>
      <c r="D465" s="37"/>
      <c r="E465" s="39"/>
      <c r="F465" s="31"/>
      <c r="G465" s="92"/>
      <c r="H465" s="39"/>
      <c r="I465" s="93"/>
      <c r="J465" s="39"/>
      <c r="K465" s="39"/>
      <c r="L465" s="41"/>
      <c r="M465" s="41"/>
      <c r="N465" s="41"/>
      <c r="O465" s="31"/>
      <c r="P465" s="39"/>
      <c r="Q465" s="39"/>
      <c r="R465" s="39"/>
      <c r="S465" s="39"/>
      <c r="T465" s="94"/>
      <c r="U465" s="39"/>
      <c r="V465" s="95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  <c r="AY465" s="39"/>
      <c r="AZ465" s="39"/>
      <c r="BA465" s="39"/>
      <c r="BB465" s="39"/>
      <c r="BC465" s="39"/>
      <c r="BD465" s="39"/>
      <c r="BE465" s="39"/>
      <c r="BF465" s="39"/>
      <c r="BG465" s="39"/>
      <c r="BH465" s="39"/>
      <c r="BI465" s="39"/>
      <c r="BJ465" s="39"/>
      <c r="BK465" s="39"/>
      <c r="BL465" s="39"/>
      <c r="BM465" s="39"/>
      <c r="BN465" s="39"/>
      <c r="BO465" s="39"/>
      <c r="BP465" s="39"/>
      <c r="BQ465" s="39"/>
      <c r="BR465" s="39"/>
      <c r="BS465" s="39"/>
    </row>
    <row r="466" spans="1:71" ht="15.75" customHeight="1" x14ac:dyDescent="0.25">
      <c r="A466" s="30"/>
      <c r="B466" s="31"/>
      <c r="C466" s="31"/>
      <c r="D466" s="37"/>
      <c r="E466" s="39"/>
      <c r="F466" s="31"/>
      <c r="G466" s="92"/>
      <c r="H466" s="39"/>
      <c r="I466" s="93"/>
      <c r="J466" s="39"/>
      <c r="K466" s="39"/>
      <c r="L466" s="41"/>
      <c r="M466" s="41"/>
      <c r="N466" s="41"/>
      <c r="O466" s="31"/>
      <c r="P466" s="39"/>
      <c r="Q466" s="39"/>
      <c r="R466" s="39"/>
      <c r="S466" s="39"/>
      <c r="T466" s="94"/>
      <c r="U466" s="39"/>
      <c r="V466" s="95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  <c r="AY466" s="39"/>
      <c r="AZ466" s="39"/>
      <c r="BA466" s="39"/>
      <c r="BB466" s="39"/>
      <c r="BC466" s="39"/>
      <c r="BD466" s="39"/>
      <c r="BE466" s="39"/>
      <c r="BF466" s="39"/>
      <c r="BG466" s="39"/>
      <c r="BH466" s="39"/>
      <c r="BI466" s="39"/>
      <c r="BJ466" s="39"/>
      <c r="BK466" s="39"/>
      <c r="BL466" s="39"/>
      <c r="BM466" s="39"/>
      <c r="BN466" s="39"/>
      <c r="BO466" s="39"/>
      <c r="BP466" s="39"/>
      <c r="BQ466" s="39"/>
      <c r="BR466" s="39"/>
      <c r="BS466" s="39"/>
    </row>
    <row r="467" spans="1:71" ht="15.75" customHeight="1" x14ac:dyDescent="0.25">
      <c r="A467" s="30"/>
      <c r="B467" s="31"/>
      <c r="C467" s="31"/>
      <c r="D467" s="37"/>
      <c r="E467" s="39"/>
      <c r="F467" s="31"/>
      <c r="G467" s="92"/>
      <c r="H467" s="39"/>
      <c r="I467" s="93"/>
      <c r="J467" s="39"/>
      <c r="K467" s="39"/>
      <c r="L467" s="41"/>
      <c r="M467" s="41"/>
      <c r="N467" s="41"/>
      <c r="O467" s="31"/>
      <c r="P467" s="39"/>
      <c r="Q467" s="39"/>
      <c r="R467" s="39"/>
      <c r="S467" s="39"/>
      <c r="T467" s="94"/>
      <c r="U467" s="39"/>
      <c r="V467" s="95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  <c r="AY467" s="39"/>
      <c r="AZ467" s="39"/>
      <c r="BA467" s="39"/>
      <c r="BB467" s="39"/>
      <c r="BC467" s="39"/>
      <c r="BD467" s="39"/>
      <c r="BE467" s="39"/>
      <c r="BF467" s="39"/>
      <c r="BG467" s="39"/>
      <c r="BH467" s="39"/>
      <c r="BI467" s="39"/>
      <c r="BJ467" s="39"/>
      <c r="BK467" s="39"/>
      <c r="BL467" s="39"/>
      <c r="BM467" s="39"/>
      <c r="BN467" s="39"/>
      <c r="BO467" s="39"/>
      <c r="BP467" s="39"/>
      <c r="BQ467" s="39"/>
      <c r="BR467" s="39"/>
      <c r="BS467" s="39"/>
    </row>
    <row r="468" spans="1:71" ht="15.75" customHeight="1" x14ac:dyDescent="0.25">
      <c r="A468" s="30"/>
      <c r="B468" s="31"/>
      <c r="C468" s="31"/>
      <c r="D468" s="37"/>
      <c r="E468" s="39"/>
      <c r="F468" s="31"/>
      <c r="G468" s="92"/>
      <c r="H468" s="39"/>
      <c r="I468" s="93"/>
      <c r="J468" s="39"/>
      <c r="K468" s="39"/>
      <c r="L468" s="41"/>
      <c r="M468" s="41"/>
      <c r="N468" s="41"/>
      <c r="O468" s="31"/>
      <c r="P468" s="39"/>
      <c r="Q468" s="39"/>
      <c r="R468" s="39"/>
      <c r="S468" s="39"/>
      <c r="T468" s="94"/>
      <c r="U468" s="39"/>
      <c r="V468" s="95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  <c r="AY468" s="39"/>
      <c r="AZ468" s="39"/>
      <c r="BA468" s="39"/>
      <c r="BB468" s="39"/>
      <c r="BC468" s="39"/>
      <c r="BD468" s="39"/>
      <c r="BE468" s="39"/>
      <c r="BF468" s="39"/>
      <c r="BG468" s="39"/>
      <c r="BH468" s="39"/>
      <c r="BI468" s="39"/>
      <c r="BJ468" s="39"/>
      <c r="BK468" s="39"/>
      <c r="BL468" s="39"/>
      <c r="BM468" s="39"/>
      <c r="BN468" s="39"/>
      <c r="BO468" s="39"/>
      <c r="BP468" s="39"/>
      <c r="BQ468" s="39"/>
      <c r="BR468" s="39"/>
      <c r="BS468" s="39"/>
    </row>
    <row r="469" spans="1:71" ht="15.75" customHeight="1" x14ac:dyDescent="0.25">
      <c r="A469" s="30"/>
      <c r="B469" s="31"/>
      <c r="C469" s="31"/>
      <c r="D469" s="37"/>
      <c r="E469" s="39"/>
      <c r="F469" s="31"/>
      <c r="G469" s="92"/>
      <c r="H469" s="39"/>
      <c r="I469" s="93"/>
      <c r="J469" s="39"/>
      <c r="K469" s="39"/>
      <c r="L469" s="41"/>
      <c r="M469" s="41"/>
      <c r="N469" s="41"/>
      <c r="O469" s="31"/>
      <c r="P469" s="39"/>
      <c r="Q469" s="39"/>
      <c r="R469" s="39"/>
      <c r="S469" s="39"/>
      <c r="T469" s="94"/>
      <c r="U469" s="39"/>
      <c r="V469" s="95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  <c r="AY469" s="39"/>
      <c r="AZ469" s="39"/>
      <c r="BA469" s="39"/>
      <c r="BB469" s="39"/>
      <c r="BC469" s="39"/>
      <c r="BD469" s="39"/>
      <c r="BE469" s="39"/>
      <c r="BF469" s="39"/>
      <c r="BG469" s="39"/>
      <c r="BH469" s="39"/>
      <c r="BI469" s="39"/>
      <c r="BJ469" s="39"/>
      <c r="BK469" s="39"/>
      <c r="BL469" s="39"/>
      <c r="BM469" s="39"/>
      <c r="BN469" s="39"/>
      <c r="BO469" s="39"/>
      <c r="BP469" s="39"/>
      <c r="BQ469" s="39"/>
      <c r="BR469" s="39"/>
      <c r="BS469" s="39"/>
    </row>
    <row r="470" spans="1:71" ht="15.75" customHeight="1" x14ac:dyDescent="0.25">
      <c r="A470" s="30"/>
      <c r="B470" s="31"/>
      <c r="C470" s="31"/>
      <c r="D470" s="37"/>
      <c r="E470" s="39"/>
      <c r="F470" s="31"/>
      <c r="G470" s="92"/>
      <c r="H470" s="39"/>
      <c r="I470" s="93"/>
      <c r="J470" s="39"/>
      <c r="K470" s="39"/>
      <c r="L470" s="41"/>
      <c r="M470" s="41"/>
      <c r="N470" s="41"/>
      <c r="O470" s="31"/>
      <c r="P470" s="39"/>
      <c r="Q470" s="39"/>
      <c r="R470" s="39"/>
      <c r="S470" s="39"/>
      <c r="T470" s="94"/>
      <c r="U470" s="39"/>
      <c r="V470" s="95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  <c r="AY470" s="39"/>
      <c r="AZ470" s="39"/>
      <c r="BA470" s="39"/>
      <c r="BB470" s="39"/>
      <c r="BC470" s="39"/>
      <c r="BD470" s="39"/>
      <c r="BE470" s="39"/>
      <c r="BF470" s="39"/>
      <c r="BG470" s="39"/>
      <c r="BH470" s="39"/>
      <c r="BI470" s="39"/>
      <c r="BJ470" s="39"/>
      <c r="BK470" s="39"/>
      <c r="BL470" s="39"/>
      <c r="BM470" s="39"/>
      <c r="BN470" s="39"/>
      <c r="BO470" s="39"/>
      <c r="BP470" s="39"/>
      <c r="BQ470" s="39"/>
      <c r="BR470" s="39"/>
      <c r="BS470" s="39"/>
    </row>
    <row r="471" spans="1:71" ht="15.75" customHeight="1" x14ac:dyDescent="0.25">
      <c r="A471" s="30"/>
      <c r="B471" s="31"/>
      <c r="C471" s="31"/>
      <c r="D471" s="37"/>
      <c r="E471" s="39"/>
      <c r="F471" s="31"/>
      <c r="G471" s="92"/>
      <c r="H471" s="39"/>
      <c r="I471" s="93"/>
      <c r="J471" s="39"/>
      <c r="K471" s="39"/>
      <c r="L471" s="41"/>
      <c r="M471" s="41"/>
      <c r="N471" s="41"/>
      <c r="O471" s="31"/>
      <c r="P471" s="39"/>
      <c r="Q471" s="39"/>
      <c r="R471" s="39"/>
      <c r="S471" s="39"/>
      <c r="T471" s="94"/>
      <c r="U471" s="39"/>
      <c r="V471" s="95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  <c r="AY471" s="39"/>
      <c r="AZ471" s="39"/>
      <c r="BA471" s="39"/>
      <c r="BB471" s="39"/>
      <c r="BC471" s="39"/>
      <c r="BD471" s="39"/>
      <c r="BE471" s="39"/>
      <c r="BF471" s="39"/>
      <c r="BG471" s="39"/>
      <c r="BH471" s="39"/>
      <c r="BI471" s="39"/>
      <c r="BJ471" s="39"/>
      <c r="BK471" s="39"/>
      <c r="BL471" s="39"/>
      <c r="BM471" s="39"/>
      <c r="BN471" s="39"/>
      <c r="BO471" s="39"/>
      <c r="BP471" s="39"/>
      <c r="BQ471" s="39"/>
      <c r="BR471" s="39"/>
      <c r="BS471" s="39"/>
    </row>
    <row r="472" spans="1:71" ht="15.75" customHeight="1" x14ac:dyDescent="0.25">
      <c r="A472" s="30"/>
      <c r="B472" s="31"/>
      <c r="C472" s="31"/>
      <c r="D472" s="37"/>
      <c r="E472" s="39"/>
      <c r="F472" s="31"/>
      <c r="G472" s="92"/>
      <c r="H472" s="39"/>
      <c r="I472" s="93"/>
      <c r="J472" s="39"/>
      <c r="K472" s="39"/>
      <c r="L472" s="41"/>
      <c r="M472" s="41"/>
      <c r="N472" s="41"/>
      <c r="O472" s="31"/>
      <c r="P472" s="39"/>
      <c r="Q472" s="39"/>
      <c r="R472" s="39"/>
      <c r="S472" s="39"/>
      <c r="T472" s="94"/>
      <c r="U472" s="39"/>
      <c r="V472" s="95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  <c r="AY472" s="39"/>
      <c r="AZ472" s="39"/>
      <c r="BA472" s="39"/>
      <c r="BB472" s="39"/>
      <c r="BC472" s="39"/>
      <c r="BD472" s="39"/>
      <c r="BE472" s="39"/>
      <c r="BF472" s="39"/>
      <c r="BG472" s="39"/>
      <c r="BH472" s="39"/>
      <c r="BI472" s="39"/>
      <c r="BJ472" s="39"/>
      <c r="BK472" s="39"/>
      <c r="BL472" s="39"/>
      <c r="BM472" s="39"/>
      <c r="BN472" s="39"/>
      <c r="BO472" s="39"/>
      <c r="BP472" s="39"/>
      <c r="BQ472" s="39"/>
      <c r="BR472" s="39"/>
      <c r="BS472" s="39"/>
    </row>
    <row r="473" spans="1:71" ht="15.75" customHeight="1" x14ac:dyDescent="0.25">
      <c r="A473" s="30"/>
      <c r="B473" s="31"/>
      <c r="C473" s="31"/>
      <c r="D473" s="37"/>
      <c r="E473" s="39"/>
      <c r="F473" s="31"/>
      <c r="G473" s="92"/>
      <c r="H473" s="39"/>
      <c r="I473" s="93"/>
      <c r="J473" s="39"/>
      <c r="K473" s="39"/>
      <c r="L473" s="41"/>
      <c r="M473" s="41"/>
      <c r="N473" s="41"/>
      <c r="O473" s="31"/>
      <c r="P473" s="39"/>
      <c r="Q473" s="39"/>
      <c r="R473" s="39"/>
      <c r="S473" s="39"/>
      <c r="T473" s="94"/>
      <c r="U473" s="39"/>
      <c r="V473" s="95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  <c r="AY473" s="39"/>
      <c r="AZ473" s="39"/>
      <c r="BA473" s="39"/>
      <c r="BB473" s="39"/>
      <c r="BC473" s="39"/>
      <c r="BD473" s="39"/>
      <c r="BE473" s="39"/>
      <c r="BF473" s="39"/>
      <c r="BG473" s="39"/>
      <c r="BH473" s="39"/>
      <c r="BI473" s="39"/>
      <c r="BJ473" s="39"/>
      <c r="BK473" s="39"/>
      <c r="BL473" s="39"/>
      <c r="BM473" s="39"/>
      <c r="BN473" s="39"/>
      <c r="BO473" s="39"/>
      <c r="BP473" s="39"/>
      <c r="BQ473" s="39"/>
      <c r="BR473" s="39"/>
      <c r="BS473" s="39"/>
    </row>
    <row r="474" spans="1:71" ht="15.75" customHeight="1" x14ac:dyDescent="0.25">
      <c r="A474" s="30"/>
      <c r="B474" s="31"/>
      <c r="C474" s="31"/>
      <c r="D474" s="37"/>
      <c r="E474" s="39"/>
      <c r="F474" s="31"/>
      <c r="G474" s="92"/>
      <c r="H474" s="39"/>
      <c r="I474" s="93"/>
      <c r="J474" s="39"/>
      <c r="K474" s="39"/>
      <c r="L474" s="41"/>
      <c r="M474" s="41"/>
      <c r="N474" s="41"/>
      <c r="O474" s="31"/>
      <c r="P474" s="39"/>
      <c r="Q474" s="39"/>
      <c r="R474" s="39"/>
      <c r="S474" s="39"/>
      <c r="T474" s="94"/>
      <c r="U474" s="39"/>
      <c r="V474" s="95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  <c r="AY474" s="39"/>
      <c r="AZ474" s="39"/>
      <c r="BA474" s="39"/>
      <c r="BB474" s="39"/>
      <c r="BC474" s="39"/>
      <c r="BD474" s="39"/>
      <c r="BE474" s="39"/>
      <c r="BF474" s="39"/>
      <c r="BG474" s="39"/>
      <c r="BH474" s="39"/>
      <c r="BI474" s="39"/>
      <c r="BJ474" s="39"/>
      <c r="BK474" s="39"/>
      <c r="BL474" s="39"/>
      <c r="BM474" s="39"/>
      <c r="BN474" s="39"/>
      <c r="BO474" s="39"/>
      <c r="BP474" s="39"/>
      <c r="BQ474" s="39"/>
      <c r="BR474" s="39"/>
      <c r="BS474" s="39"/>
    </row>
    <row r="475" spans="1:71" ht="15.75" customHeight="1" x14ac:dyDescent="0.25">
      <c r="A475" s="30"/>
      <c r="B475" s="31"/>
      <c r="C475" s="31"/>
      <c r="D475" s="37"/>
      <c r="E475" s="39"/>
      <c r="F475" s="31"/>
      <c r="G475" s="92"/>
      <c r="H475" s="39"/>
      <c r="I475" s="93"/>
      <c r="J475" s="39"/>
      <c r="K475" s="39"/>
      <c r="L475" s="41"/>
      <c r="M475" s="41"/>
      <c r="N475" s="41"/>
      <c r="O475" s="31"/>
      <c r="P475" s="39"/>
      <c r="Q475" s="39"/>
      <c r="R475" s="39"/>
      <c r="S475" s="39"/>
      <c r="T475" s="94"/>
      <c r="U475" s="39"/>
      <c r="V475" s="95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  <c r="AY475" s="39"/>
      <c r="AZ475" s="39"/>
      <c r="BA475" s="39"/>
      <c r="BB475" s="39"/>
      <c r="BC475" s="39"/>
      <c r="BD475" s="39"/>
      <c r="BE475" s="39"/>
      <c r="BF475" s="39"/>
      <c r="BG475" s="39"/>
      <c r="BH475" s="39"/>
      <c r="BI475" s="39"/>
      <c r="BJ475" s="39"/>
      <c r="BK475" s="39"/>
      <c r="BL475" s="39"/>
      <c r="BM475" s="39"/>
      <c r="BN475" s="39"/>
      <c r="BO475" s="39"/>
      <c r="BP475" s="39"/>
      <c r="BQ475" s="39"/>
      <c r="BR475" s="39"/>
      <c r="BS475" s="39"/>
    </row>
    <row r="476" spans="1:71" ht="15.75" customHeight="1" x14ac:dyDescent="0.25">
      <c r="A476" s="30"/>
      <c r="B476" s="31"/>
      <c r="C476" s="31"/>
      <c r="D476" s="37"/>
      <c r="E476" s="39"/>
      <c r="F476" s="31"/>
      <c r="G476" s="92"/>
      <c r="H476" s="39"/>
      <c r="I476" s="93"/>
      <c r="J476" s="39"/>
      <c r="K476" s="39"/>
      <c r="L476" s="41"/>
      <c r="M476" s="41"/>
      <c r="N476" s="41"/>
      <c r="O476" s="31"/>
      <c r="P476" s="39"/>
      <c r="Q476" s="39"/>
      <c r="R476" s="39"/>
      <c r="S476" s="39"/>
      <c r="T476" s="94"/>
      <c r="U476" s="39"/>
      <c r="V476" s="95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  <c r="AY476" s="39"/>
      <c r="AZ476" s="39"/>
      <c r="BA476" s="39"/>
      <c r="BB476" s="39"/>
      <c r="BC476" s="39"/>
      <c r="BD476" s="39"/>
      <c r="BE476" s="39"/>
      <c r="BF476" s="39"/>
      <c r="BG476" s="39"/>
      <c r="BH476" s="39"/>
      <c r="BI476" s="39"/>
      <c r="BJ476" s="39"/>
      <c r="BK476" s="39"/>
      <c r="BL476" s="39"/>
      <c r="BM476" s="39"/>
      <c r="BN476" s="39"/>
      <c r="BO476" s="39"/>
      <c r="BP476" s="39"/>
      <c r="BQ476" s="39"/>
      <c r="BR476" s="39"/>
      <c r="BS476" s="39"/>
    </row>
    <row r="477" spans="1:71" ht="15.75" customHeight="1" x14ac:dyDescent="0.25">
      <c r="A477" s="30"/>
      <c r="B477" s="31"/>
      <c r="C477" s="31"/>
      <c r="D477" s="37"/>
      <c r="E477" s="39"/>
      <c r="F477" s="31"/>
      <c r="G477" s="92"/>
      <c r="H477" s="39"/>
      <c r="I477" s="93"/>
      <c r="J477" s="39"/>
      <c r="K477" s="39"/>
      <c r="L477" s="41"/>
      <c r="M477" s="41"/>
      <c r="N477" s="41"/>
      <c r="O477" s="31"/>
      <c r="P477" s="39"/>
      <c r="Q477" s="39"/>
      <c r="R477" s="39"/>
      <c r="S477" s="39"/>
      <c r="T477" s="94"/>
      <c r="U477" s="39"/>
      <c r="V477" s="95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  <c r="AY477" s="39"/>
      <c r="AZ477" s="39"/>
      <c r="BA477" s="39"/>
      <c r="BB477" s="39"/>
      <c r="BC477" s="39"/>
      <c r="BD477" s="39"/>
      <c r="BE477" s="39"/>
      <c r="BF477" s="39"/>
      <c r="BG477" s="39"/>
      <c r="BH477" s="39"/>
      <c r="BI477" s="39"/>
      <c r="BJ477" s="39"/>
      <c r="BK477" s="39"/>
      <c r="BL477" s="39"/>
      <c r="BM477" s="39"/>
      <c r="BN477" s="39"/>
      <c r="BO477" s="39"/>
      <c r="BP477" s="39"/>
      <c r="BQ477" s="39"/>
      <c r="BR477" s="39"/>
      <c r="BS477" s="39"/>
    </row>
    <row r="478" spans="1:71" ht="15.75" customHeight="1" x14ac:dyDescent="0.25">
      <c r="A478" s="30"/>
      <c r="B478" s="31"/>
      <c r="C478" s="31"/>
      <c r="D478" s="37"/>
      <c r="E478" s="39"/>
      <c r="F478" s="31"/>
      <c r="G478" s="92"/>
      <c r="H478" s="39"/>
      <c r="I478" s="93"/>
      <c r="J478" s="39"/>
      <c r="K478" s="39"/>
      <c r="L478" s="41"/>
      <c r="M478" s="41"/>
      <c r="N478" s="41"/>
      <c r="O478" s="31"/>
      <c r="P478" s="39"/>
      <c r="Q478" s="39"/>
      <c r="R478" s="39"/>
      <c r="S478" s="39"/>
      <c r="T478" s="94"/>
      <c r="U478" s="39"/>
      <c r="V478" s="95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  <c r="AY478" s="39"/>
      <c r="AZ478" s="39"/>
      <c r="BA478" s="39"/>
      <c r="BB478" s="39"/>
      <c r="BC478" s="39"/>
      <c r="BD478" s="39"/>
      <c r="BE478" s="39"/>
      <c r="BF478" s="39"/>
      <c r="BG478" s="39"/>
      <c r="BH478" s="39"/>
      <c r="BI478" s="39"/>
      <c r="BJ478" s="39"/>
      <c r="BK478" s="39"/>
      <c r="BL478" s="39"/>
      <c r="BM478" s="39"/>
      <c r="BN478" s="39"/>
      <c r="BO478" s="39"/>
      <c r="BP478" s="39"/>
      <c r="BQ478" s="39"/>
      <c r="BR478" s="39"/>
      <c r="BS478" s="39"/>
    </row>
    <row r="479" spans="1:71" ht="15.75" customHeight="1" x14ac:dyDescent="0.25">
      <c r="A479" s="30"/>
      <c r="B479" s="31"/>
      <c r="C479" s="31"/>
      <c r="D479" s="37"/>
      <c r="E479" s="39"/>
      <c r="F479" s="31"/>
      <c r="G479" s="92"/>
      <c r="H479" s="39"/>
      <c r="I479" s="93"/>
      <c r="J479" s="39"/>
      <c r="K479" s="39"/>
      <c r="L479" s="41"/>
      <c r="M479" s="41"/>
      <c r="N479" s="41"/>
      <c r="O479" s="31"/>
      <c r="P479" s="39"/>
      <c r="Q479" s="39"/>
      <c r="R479" s="39"/>
      <c r="S479" s="39"/>
      <c r="T479" s="94"/>
      <c r="U479" s="39"/>
      <c r="V479" s="95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  <c r="AY479" s="39"/>
      <c r="AZ479" s="39"/>
      <c r="BA479" s="39"/>
      <c r="BB479" s="39"/>
      <c r="BC479" s="39"/>
      <c r="BD479" s="39"/>
      <c r="BE479" s="39"/>
      <c r="BF479" s="39"/>
      <c r="BG479" s="39"/>
      <c r="BH479" s="39"/>
      <c r="BI479" s="39"/>
      <c r="BJ479" s="39"/>
      <c r="BK479" s="39"/>
      <c r="BL479" s="39"/>
      <c r="BM479" s="39"/>
      <c r="BN479" s="39"/>
      <c r="BO479" s="39"/>
      <c r="BP479" s="39"/>
      <c r="BQ479" s="39"/>
      <c r="BR479" s="39"/>
      <c r="BS479" s="39"/>
    </row>
    <row r="480" spans="1:71" ht="15.75" customHeight="1" x14ac:dyDescent="0.25">
      <c r="A480" s="30"/>
      <c r="B480" s="31"/>
      <c r="C480" s="31"/>
      <c r="D480" s="37"/>
      <c r="E480" s="39"/>
      <c r="F480" s="31"/>
      <c r="G480" s="92"/>
      <c r="H480" s="39"/>
      <c r="I480" s="93"/>
      <c r="J480" s="39"/>
      <c r="K480" s="39"/>
      <c r="L480" s="41"/>
      <c r="M480" s="41"/>
      <c r="N480" s="41"/>
      <c r="O480" s="31"/>
      <c r="P480" s="39"/>
      <c r="Q480" s="39"/>
      <c r="R480" s="39"/>
      <c r="S480" s="39"/>
      <c r="T480" s="94"/>
      <c r="U480" s="39"/>
      <c r="V480" s="95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  <c r="AY480" s="39"/>
      <c r="AZ480" s="39"/>
      <c r="BA480" s="39"/>
      <c r="BB480" s="39"/>
      <c r="BC480" s="39"/>
      <c r="BD480" s="39"/>
      <c r="BE480" s="39"/>
      <c r="BF480" s="39"/>
      <c r="BG480" s="39"/>
      <c r="BH480" s="39"/>
      <c r="BI480" s="39"/>
      <c r="BJ480" s="39"/>
      <c r="BK480" s="39"/>
      <c r="BL480" s="39"/>
      <c r="BM480" s="39"/>
      <c r="BN480" s="39"/>
      <c r="BO480" s="39"/>
      <c r="BP480" s="39"/>
      <c r="BQ480" s="39"/>
      <c r="BR480" s="39"/>
      <c r="BS480" s="39"/>
    </row>
    <row r="481" spans="1:71" ht="15.75" customHeight="1" x14ac:dyDescent="0.25">
      <c r="A481" s="30"/>
      <c r="B481" s="31"/>
      <c r="C481" s="31"/>
      <c r="D481" s="37"/>
      <c r="E481" s="39"/>
      <c r="F481" s="31"/>
      <c r="G481" s="92"/>
      <c r="H481" s="39"/>
      <c r="I481" s="93"/>
      <c r="J481" s="39"/>
      <c r="K481" s="39"/>
      <c r="L481" s="41"/>
      <c r="M481" s="41"/>
      <c r="N481" s="41"/>
      <c r="O481" s="31"/>
      <c r="P481" s="39"/>
      <c r="Q481" s="39"/>
      <c r="R481" s="39"/>
      <c r="S481" s="39"/>
      <c r="T481" s="94"/>
      <c r="U481" s="39"/>
      <c r="V481" s="95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  <c r="AY481" s="39"/>
      <c r="AZ481" s="39"/>
      <c r="BA481" s="39"/>
      <c r="BB481" s="39"/>
      <c r="BC481" s="39"/>
      <c r="BD481" s="39"/>
      <c r="BE481" s="39"/>
      <c r="BF481" s="39"/>
      <c r="BG481" s="39"/>
      <c r="BH481" s="39"/>
      <c r="BI481" s="39"/>
      <c r="BJ481" s="39"/>
      <c r="BK481" s="39"/>
      <c r="BL481" s="39"/>
      <c r="BM481" s="39"/>
      <c r="BN481" s="39"/>
      <c r="BO481" s="39"/>
      <c r="BP481" s="39"/>
      <c r="BQ481" s="39"/>
      <c r="BR481" s="39"/>
      <c r="BS481" s="39"/>
    </row>
    <row r="482" spans="1:71" ht="15.75" customHeight="1" x14ac:dyDescent="0.25">
      <c r="A482" s="30"/>
      <c r="B482" s="31"/>
      <c r="C482" s="31"/>
      <c r="D482" s="37"/>
      <c r="E482" s="39"/>
      <c r="F482" s="31"/>
      <c r="G482" s="92"/>
      <c r="H482" s="39"/>
      <c r="I482" s="93"/>
      <c r="J482" s="39"/>
      <c r="K482" s="39"/>
      <c r="L482" s="41"/>
      <c r="M482" s="41"/>
      <c r="N482" s="41"/>
      <c r="O482" s="31"/>
      <c r="P482" s="39"/>
      <c r="Q482" s="39"/>
      <c r="R482" s="39"/>
      <c r="S482" s="39"/>
      <c r="T482" s="94"/>
      <c r="U482" s="39"/>
      <c r="V482" s="95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  <c r="AY482" s="39"/>
      <c r="AZ482" s="39"/>
      <c r="BA482" s="39"/>
      <c r="BB482" s="39"/>
      <c r="BC482" s="39"/>
      <c r="BD482" s="39"/>
      <c r="BE482" s="39"/>
      <c r="BF482" s="39"/>
      <c r="BG482" s="39"/>
      <c r="BH482" s="39"/>
      <c r="BI482" s="39"/>
      <c r="BJ482" s="39"/>
      <c r="BK482" s="39"/>
      <c r="BL482" s="39"/>
      <c r="BM482" s="39"/>
      <c r="BN482" s="39"/>
      <c r="BO482" s="39"/>
      <c r="BP482" s="39"/>
      <c r="BQ482" s="39"/>
      <c r="BR482" s="39"/>
      <c r="BS482" s="39"/>
    </row>
    <row r="483" spans="1:71" ht="15.75" customHeight="1" x14ac:dyDescent="0.25">
      <c r="A483" s="30"/>
      <c r="B483" s="31"/>
      <c r="C483" s="31"/>
      <c r="D483" s="37"/>
      <c r="E483" s="39"/>
      <c r="F483" s="31"/>
      <c r="G483" s="92"/>
      <c r="H483" s="39"/>
      <c r="I483" s="93"/>
      <c r="J483" s="39"/>
      <c r="K483" s="39"/>
      <c r="L483" s="41"/>
      <c r="M483" s="41"/>
      <c r="N483" s="41"/>
      <c r="O483" s="31"/>
      <c r="P483" s="39"/>
      <c r="Q483" s="39"/>
      <c r="R483" s="39"/>
      <c r="S483" s="39"/>
      <c r="T483" s="94"/>
      <c r="U483" s="39"/>
      <c r="V483" s="95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  <c r="AY483" s="39"/>
      <c r="AZ483" s="39"/>
      <c r="BA483" s="39"/>
      <c r="BB483" s="39"/>
      <c r="BC483" s="39"/>
      <c r="BD483" s="39"/>
      <c r="BE483" s="39"/>
      <c r="BF483" s="39"/>
      <c r="BG483" s="39"/>
      <c r="BH483" s="39"/>
      <c r="BI483" s="39"/>
      <c r="BJ483" s="39"/>
      <c r="BK483" s="39"/>
      <c r="BL483" s="39"/>
      <c r="BM483" s="39"/>
      <c r="BN483" s="39"/>
      <c r="BO483" s="39"/>
      <c r="BP483" s="39"/>
      <c r="BQ483" s="39"/>
      <c r="BR483" s="39"/>
      <c r="BS483" s="39"/>
    </row>
    <row r="484" spans="1:71" ht="15.75" customHeight="1" x14ac:dyDescent="0.25">
      <c r="A484" s="30"/>
      <c r="B484" s="31"/>
      <c r="C484" s="31"/>
      <c r="D484" s="37"/>
      <c r="E484" s="39"/>
      <c r="F484" s="31"/>
      <c r="G484" s="92"/>
      <c r="H484" s="39"/>
      <c r="I484" s="93"/>
      <c r="J484" s="39"/>
      <c r="K484" s="39"/>
      <c r="L484" s="41"/>
      <c r="M484" s="41"/>
      <c r="N484" s="41"/>
      <c r="O484" s="31"/>
      <c r="P484" s="39"/>
      <c r="Q484" s="39"/>
      <c r="R484" s="39"/>
      <c r="S484" s="39"/>
      <c r="T484" s="94"/>
      <c r="U484" s="39"/>
      <c r="V484" s="95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  <c r="AY484" s="39"/>
      <c r="AZ484" s="39"/>
      <c r="BA484" s="39"/>
      <c r="BB484" s="39"/>
      <c r="BC484" s="39"/>
      <c r="BD484" s="39"/>
      <c r="BE484" s="39"/>
      <c r="BF484" s="39"/>
      <c r="BG484" s="39"/>
      <c r="BH484" s="39"/>
      <c r="BI484" s="39"/>
      <c r="BJ484" s="39"/>
      <c r="BK484" s="39"/>
      <c r="BL484" s="39"/>
      <c r="BM484" s="39"/>
      <c r="BN484" s="39"/>
      <c r="BO484" s="39"/>
      <c r="BP484" s="39"/>
      <c r="BQ484" s="39"/>
      <c r="BR484" s="39"/>
      <c r="BS484" s="39"/>
    </row>
    <row r="485" spans="1:71" ht="15.75" customHeight="1" x14ac:dyDescent="0.25">
      <c r="A485" s="30"/>
      <c r="B485" s="31"/>
      <c r="C485" s="31"/>
      <c r="D485" s="37"/>
      <c r="E485" s="39"/>
      <c r="F485" s="31"/>
      <c r="G485" s="92"/>
      <c r="H485" s="39"/>
      <c r="I485" s="93"/>
      <c r="J485" s="39"/>
      <c r="K485" s="39"/>
      <c r="L485" s="41"/>
      <c r="M485" s="41"/>
      <c r="N485" s="41"/>
      <c r="O485" s="31"/>
      <c r="P485" s="39"/>
      <c r="Q485" s="39"/>
      <c r="R485" s="39"/>
      <c r="S485" s="39"/>
      <c r="T485" s="94"/>
      <c r="U485" s="39"/>
      <c r="V485" s="95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39"/>
      <c r="AX485" s="39"/>
      <c r="AY485" s="39"/>
      <c r="AZ485" s="39"/>
      <c r="BA485" s="39"/>
      <c r="BB485" s="39"/>
      <c r="BC485" s="39"/>
      <c r="BD485" s="39"/>
      <c r="BE485" s="39"/>
      <c r="BF485" s="39"/>
      <c r="BG485" s="39"/>
      <c r="BH485" s="39"/>
      <c r="BI485" s="39"/>
      <c r="BJ485" s="39"/>
      <c r="BK485" s="39"/>
      <c r="BL485" s="39"/>
      <c r="BM485" s="39"/>
      <c r="BN485" s="39"/>
      <c r="BO485" s="39"/>
      <c r="BP485" s="39"/>
      <c r="BQ485" s="39"/>
      <c r="BR485" s="39"/>
      <c r="BS485" s="39"/>
    </row>
    <row r="486" spans="1:71" ht="15.75" customHeight="1" x14ac:dyDescent="0.25">
      <c r="A486" s="30"/>
      <c r="B486" s="31"/>
      <c r="C486" s="31"/>
      <c r="D486" s="37"/>
      <c r="E486" s="39"/>
      <c r="F486" s="31"/>
      <c r="G486" s="92"/>
      <c r="H486" s="39"/>
      <c r="I486" s="93"/>
      <c r="J486" s="39"/>
      <c r="K486" s="39"/>
      <c r="L486" s="41"/>
      <c r="M486" s="41"/>
      <c r="N486" s="41"/>
      <c r="O486" s="31"/>
      <c r="P486" s="39"/>
      <c r="Q486" s="39"/>
      <c r="R486" s="39"/>
      <c r="S486" s="39"/>
      <c r="T486" s="94"/>
      <c r="U486" s="39"/>
      <c r="V486" s="95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39"/>
      <c r="AX486" s="39"/>
      <c r="AY486" s="39"/>
      <c r="AZ486" s="39"/>
      <c r="BA486" s="39"/>
      <c r="BB486" s="39"/>
      <c r="BC486" s="39"/>
      <c r="BD486" s="39"/>
      <c r="BE486" s="39"/>
      <c r="BF486" s="39"/>
      <c r="BG486" s="39"/>
      <c r="BH486" s="39"/>
      <c r="BI486" s="39"/>
      <c r="BJ486" s="39"/>
      <c r="BK486" s="39"/>
      <c r="BL486" s="39"/>
      <c r="BM486" s="39"/>
      <c r="BN486" s="39"/>
      <c r="BO486" s="39"/>
      <c r="BP486" s="39"/>
      <c r="BQ486" s="39"/>
      <c r="BR486" s="39"/>
      <c r="BS486" s="39"/>
    </row>
    <row r="487" spans="1:71" ht="15.75" customHeight="1" x14ac:dyDescent="0.25">
      <c r="A487" s="30"/>
      <c r="B487" s="31"/>
      <c r="C487" s="31"/>
      <c r="D487" s="37"/>
      <c r="E487" s="39"/>
      <c r="F487" s="31"/>
      <c r="G487" s="92"/>
      <c r="H487" s="39"/>
      <c r="I487" s="93"/>
      <c r="J487" s="39"/>
      <c r="K487" s="39"/>
      <c r="L487" s="41"/>
      <c r="M487" s="41"/>
      <c r="N487" s="41"/>
      <c r="O487" s="31"/>
      <c r="P487" s="39"/>
      <c r="Q487" s="39"/>
      <c r="R487" s="39"/>
      <c r="S487" s="39"/>
      <c r="T487" s="94"/>
      <c r="U487" s="39"/>
      <c r="V487" s="95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  <c r="AY487" s="39"/>
      <c r="AZ487" s="39"/>
      <c r="BA487" s="39"/>
      <c r="BB487" s="39"/>
      <c r="BC487" s="39"/>
      <c r="BD487" s="39"/>
      <c r="BE487" s="39"/>
      <c r="BF487" s="39"/>
      <c r="BG487" s="39"/>
      <c r="BH487" s="39"/>
      <c r="BI487" s="39"/>
      <c r="BJ487" s="39"/>
      <c r="BK487" s="39"/>
      <c r="BL487" s="39"/>
      <c r="BM487" s="39"/>
      <c r="BN487" s="39"/>
      <c r="BO487" s="39"/>
      <c r="BP487" s="39"/>
      <c r="BQ487" s="39"/>
      <c r="BR487" s="39"/>
      <c r="BS487" s="39"/>
    </row>
    <row r="488" spans="1:71" ht="15.75" customHeight="1" x14ac:dyDescent="0.25">
      <c r="A488" s="30"/>
      <c r="B488" s="31"/>
      <c r="C488" s="31"/>
      <c r="D488" s="37"/>
      <c r="E488" s="39"/>
      <c r="F488" s="31"/>
      <c r="G488" s="92"/>
      <c r="H488" s="39"/>
      <c r="I488" s="93"/>
      <c r="J488" s="39"/>
      <c r="K488" s="39"/>
      <c r="L488" s="41"/>
      <c r="M488" s="41"/>
      <c r="N488" s="41"/>
      <c r="O488" s="31"/>
      <c r="P488" s="39"/>
      <c r="Q488" s="39"/>
      <c r="R488" s="39"/>
      <c r="S488" s="39"/>
      <c r="T488" s="94"/>
      <c r="U488" s="39"/>
      <c r="V488" s="95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  <c r="AY488" s="39"/>
      <c r="AZ488" s="39"/>
      <c r="BA488" s="39"/>
      <c r="BB488" s="39"/>
      <c r="BC488" s="39"/>
      <c r="BD488" s="39"/>
      <c r="BE488" s="39"/>
      <c r="BF488" s="39"/>
      <c r="BG488" s="39"/>
      <c r="BH488" s="39"/>
      <c r="BI488" s="39"/>
      <c r="BJ488" s="39"/>
      <c r="BK488" s="39"/>
      <c r="BL488" s="39"/>
      <c r="BM488" s="39"/>
      <c r="BN488" s="39"/>
      <c r="BO488" s="39"/>
      <c r="BP488" s="39"/>
      <c r="BQ488" s="39"/>
      <c r="BR488" s="39"/>
      <c r="BS488" s="39"/>
    </row>
    <row r="489" spans="1:71" ht="15.75" customHeight="1" x14ac:dyDescent="0.25">
      <c r="A489" s="30"/>
      <c r="B489" s="31"/>
      <c r="C489" s="31"/>
      <c r="D489" s="37"/>
      <c r="E489" s="39"/>
      <c r="F489" s="31"/>
      <c r="G489" s="92"/>
      <c r="H489" s="39"/>
      <c r="I489" s="93"/>
      <c r="J489" s="39"/>
      <c r="K489" s="39"/>
      <c r="L489" s="41"/>
      <c r="M489" s="41"/>
      <c r="N489" s="41"/>
      <c r="O489" s="31"/>
      <c r="P489" s="39"/>
      <c r="Q489" s="39"/>
      <c r="R489" s="39"/>
      <c r="S489" s="39"/>
      <c r="T489" s="94"/>
      <c r="U489" s="39"/>
      <c r="V489" s="95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39"/>
      <c r="AX489" s="39"/>
      <c r="AY489" s="39"/>
      <c r="AZ489" s="39"/>
      <c r="BA489" s="39"/>
      <c r="BB489" s="39"/>
      <c r="BC489" s="39"/>
      <c r="BD489" s="39"/>
      <c r="BE489" s="39"/>
      <c r="BF489" s="39"/>
      <c r="BG489" s="39"/>
      <c r="BH489" s="39"/>
      <c r="BI489" s="39"/>
      <c r="BJ489" s="39"/>
      <c r="BK489" s="39"/>
      <c r="BL489" s="39"/>
      <c r="BM489" s="39"/>
      <c r="BN489" s="39"/>
      <c r="BO489" s="39"/>
      <c r="BP489" s="39"/>
      <c r="BQ489" s="39"/>
      <c r="BR489" s="39"/>
      <c r="BS489" s="39"/>
    </row>
    <row r="490" spans="1:71" ht="15.75" customHeight="1" x14ac:dyDescent="0.25">
      <c r="A490" s="30"/>
      <c r="B490" s="31"/>
      <c r="C490" s="31"/>
      <c r="D490" s="37"/>
      <c r="E490" s="39"/>
      <c r="F490" s="31"/>
      <c r="G490" s="92"/>
      <c r="H490" s="39"/>
      <c r="I490" s="93"/>
      <c r="J490" s="39"/>
      <c r="K490" s="39"/>
      <c r="L490" s="41"/>
      <c r="M490" s="41"/>
      <c r="N490" s="41"/>
      <c r="O490" s="31"/>
      <c r="P490" s="39"/>
      <c r="Q490" s="39"/>
      <c r="R490" s="39"/>
      <c r="S490" s="39"/>
      <c r="T490" s="94"/>
      <c r="U490" s="39"/>
      <c r="V490" s="95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  <c r="AW490" s="39"/>
      <c r="AX490" s="39"/>
      <c r="AY490" s="39"/>
      <c r="AZ490" s="39"/>
      <c r="BA490" s="39"/>
      <c r="BB490" s="39"/>
      <c r="BC490" s="39"/>
      <c r="BD490" s="39"/>
      <c r="BE490" s="39"/>
      <c r="BF490" s="39"/>
      <c r="BG490" s="39"/>
      <c r="BH490" s="39"/>
      <c r="BI490" s="39"/>
      <c r="BJ490" s="39"/>
      <c r="BK490" s="39"/>
      <c r="BL490" s="39"/>
      <c r="BM490" s="39"/>
      <c r="BN490" s="39"/>
      <c r="BO490" s="39"/>
      <c r="BP490" s="39"/>
      <c r="BQ490" s="39"/>
      <c r="BR490" s="39"/>
      <c r="BS490" s="39"/>
    </row>
    <row r="491" spans="1:71" ht="15.75" customHeight="1" x14ac:dyDescent="0.25">
      <c r="A491" s="30"/>
      <c r="B491" s="31"/>
      <c r="C491" s="31"/>
      <c r="D491" s="37"/>
      <c r="E491" s="39"/>
      <c r="F491" s="31"/>
      <c r="G491" s="92"/>
      <c r="H491" s="39"/>
      <c r="I491" s="93"/>
      <c r="J491" s="39"/>
      <c r="K491" s="39"/>
      <c r="L491" s="41"/>
      <c r="M491" s="41"/>
      <c r="N491" s="41"/>
      <c r="O491" s="31"/>
      <c r="P491" s="39"/>
      <c r="Q491" s="39"/>
      <c r="R491" s="39"/>
      <c r="S491" s="39"/>
      <c r="T491" s="94"/>
      <c r="U491" s="39"/>
      <c r="V491" s="95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39"/>
      <c r="AX491" s="39"/>
      <c r="AY491" s="39"/>
      <c r="AZ491" s="39"/>
      <c r="BA491" s="39"/>
      <c r="BB491" s="39"/>
      <c r="BC491" s="39"/>
      <c r="BD491" s="39"/>
      <c r="BE491" s="39"/>
      <c r="BF491" s="39"/>
      <c r="BG491" s="39"/>
      <c r="BH491" s="39"/>
      <c r="BI491" s="39"/>
      <c r="BJ491" s="39"/>
      <c r="BK491" s="39"/>
      <c r="BL491" s="39"/>
      <c r="BM491" s="39"/>
      <c r="BN491" s="39"/>
      <c r="BO491" s="39"/>
      <c r="BP491" s="39"/>
      <c r="BQ491" s="39"/>
      <c r="BR491" s="39"/>
      <c r="BS491" s="39"/>
    </row>
    <row r="492" spans="1:71" ht="15.75" customHeight="1" x14ac:dyDescent="0.25">
      <c r="A492" s="30"/>
      <c r="B492" s="31"/>
      <c r="C492" s="31"/>
      <c r="D492" s="37"/>
      <c r="E492" s="39"/>
      <c r="F492" s="31"/>
      <c r="G492" s="92"/>
      <c r="H492" s="39"/>
      <c r="I492" s="93"/>
      <c r="J492" s="39"/>
      <c r="K492" s="39"/>
      <c r="L492" s="41"/>
      <c r="M492" s="41"/>
      <c r="N492" s="41"/>
      <c r="O492" s="31"/>
      <c r="P492" s="39"/>
      <c r="Q492" s="39"/>
      <c r="R492" s="39"/>
      <c r="S492" s="39"/>
      <c r="T492" s="94"/>
      <c r="U492" s="39"/>
      <c r="V492" s="95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  <c r="AY492" s="39"/>
      <c r="AZ492" s="39"/>
      <c r="BA492" s="39"/>
      <c r="BB492" s="39"/>
      <c r="BC492" s="39"/>
      <c r="BD492" s="39"/>
      <c r="BE492" s="39"/>
      <c r="BF492" s="39"/>
      <c r="BG492" s="39"/>
      <c r="BH492" s="39"/>
      <c r="BI492" s="39"/>
      <c r="BJ492" s="39"/>
      <c r="BK492" s="39"/>
      <c r="BL492" s="39"/>
      <c r="BM492" s="39"/>
      <c r="BN492" s="39"/>
      <c r="BO492" s="39"/>
      <c r="BP492" s="39"/>
      <c r="BQ492" s="39"/>
      <c r="BR492" s="39"/>
      <c r="BS492" s="39"/>
    </row>
    <row r="493" spans="1:71" ht="15.75" customHeight="1" x14ac:dyDescent="0.25">
      <c r="A493" s="30"/>
      <c r="B493" s="31"/>
      <c r="C493" s="31"/>
      <c r="D493" s="37"/>
      <c r="E493" s="39"/>
      <c r="F493" s="31"/>
      <c r="G493" s="92"/>
      <c r="H493" s="39"/>
      <c r="I493" s="93"/>
      <c r="J493" s="39"/>
      <c r="K493" s="39"/>
      <c r="L493" s="41"/>
      <c r="M493" s="41"/>
      <c r="N493" s="41"/>
      <c r="O493" s="31"/>
      <c r="P493" s="39"/>
      <c r="Q493" s="39"/>
      <c r="R493" s="39"/>
      <c r="S493" s="39"/>
      <c r="T493" s="94"/>
      <c r="U493" s="39"/>
      <c r="V493" s="95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  <c r="AY493" s="39"/>
      <c r="AZ493" s="39"/>
      <c r="BA493" s="39"/>
      <c r="BB493" s="39"/>
      <c r="BC493" s="39"/>
      <c r="BD493" s="39"/>
      <c r="BE493" s="39"/>
      <c r="BF493" s="39"/>
      <c r="BG493" s="39"/>
      <c r="BH493" s="39"/>
      <c r="BI493" s="39"/>
      <c r="BJ493" s="39"/>
      <c r="BK493" s="39"/>
      <c r="BL493" s="39"/>
      <c r="BM493" s="39"/>
      <c r="BN493" s="39"/>
      <c r="BO493" s="39"/>
      <c r="BP493" s="39"/>
      <c r="BQ493" s="39"/>
      <c r="BR493" s="39"/>
      <c r="BS493" s="39"/>
    </row>
    <row r="494" spans="1:71" ht="15.75" customHeight="1" x14ac:dyDescent="0.25">
      <c r="A494" s="30"/>
      <c r="B494" s="31"/>
      <c r="C494" s="31"/>
      <c r="D494" s="37"/>
      <c r="E494" s="39"/>
      <c r="F494" s="31"/>
      <c r="G494" s="92"/>
      <c r="H494" s="39"/>
      <c r="I494" s="93"/>
      <c r="J494" s="39"/>
      <c r="K494" s="39"/>
      <c r="L494" s="41"/>
      <c r="M494" s="41"/>
      <c r="N494" s="41"/>
      <c r="O494" s="31"/>
      <c r="P494" s="39"/>
      <c r="Q494" s="39"/>
      <c r="R494" s="39"/>
      <c r="S494" s="39"/>
      <c r="T494" s="94"/>
      <c r="U494" s="39"/>
      <c r="V494" s="95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  <c r="AY494" s="39"/>
      <c r="AZ494" s="39"/>
      <c r="BA494" s="39"/>
      <c r="BB494" s="39"/>
      <c r="BC494" s="39"/>
      <c r="BD494" s="39"/>
      <c r="BE494" s="39"/>
      <c r="BF494" s="39"/>
      <c r="BG494" s="39"/>
      <c r="BH494" s="39"/>
      <c r="BI494" s="39"/>
      <c r="BJ494" s="39"/>
      <c r="BK494" s="39"/>
      <c r="BL494" s="39"/>
      <c r="BM494" s="39"/>
      <c r="BN494" s="39"/>
      <c r="BO494" s="39"/>
      <c r="BP494" s="39"/>
      <c r="BQ494" s="39"/>
      <c r="BR494" s="39"/>
      <c r="BS494" s="39"/>
    </row>
    <row r="495" spans="1:71" ht="15.75" customHeight="1" x14ac:dyDescent="0.25">
      <c r="A495" s="30"/>
      <c r="B495" s="31"/>
      <c r="C495" s="31"/>
      <c r="D495" s="37"/>
      <c r="E495" s="39"/>
      <c r="F495" s="31"/>
      <c r="G495" s="92"/>
      <c r="H495" s="39"/>
      <c r="I495" s="93"/>
      <c r="J495" s="39"/>
      <c r="K495" s="39"/>
      <c r="L495" s="41"/>
      <c r="M495" s="41"/>
      <c r="N495" s="41"/>
      <c r="O495" s="31"/>
      <c r="P495" s="39"/>
      <c r="Q495" s="39"/>
      <c r="R495" s="39"/>
      <c r="S495" s="39"/>
      <c r="T495" s="94"/>
      <c r="U495" s="39"/>
      <c r="V495" s="95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  <c r="AY495" s="39"/>
      <c r="AZ495" s="39"/>
      <c r="BA495" s="39"/>
      <c r="BB495" s="39"/>
      <c r="BC495" s="39"/>
      <c r="BD495" s="39"/>
      <c r="BE495" s="39"/>
      <c r="BF495" s="39"/>
      <c r="BG495" s="39"/>
      <c r="BH495" s="39"/>
      <c r="BI495" s="39"/>
      <c r="BJ495" s="39"/>
      <c r="BK495" s="39"/>
      <c r="BL495" s="39"/>
      <c r="BM495" s="39"/>
      <c r="BN495" s="39"/>
      <c r="BO495" s="39"/>
      <c r="BP495" s="39"/>
      <c r="BQ495" s="39"/>
      <c r="BR495" s="39"/>
      <c r="BS495" s="39"/>
    </row>
    <row r="496" spans="1:71" ht="15.75" customHeight="1" x14ac:dyDescent="0.25">
      <c r="A496" s="30"/>
      <c r="B496" s="31"/>
      <c r="C496" s="31"/>
      <c r="D496" s="37"/>
      <c r="E496" s="39"/>
      <c r="F496" s="31"/>
      <c r="G496" s="92"/>
      <c r="H496" s="39"/>
      <c r="I496" s="93"/>
      <c r="J496" s="39"/>
      <c r="K496" s="39"/>
      <c r="L496" s="41"/>
      <c r="M496" s="41"/>
      <c r="N496" s="41"/>
      <c r="O496" s="31"/>
      <c r="P496" s="39"/>
      <c r="Q496" s="39"/>
      <c r="R496" s="39"/>
      <c r="S496" s="39"/>
      <c r="T496" s="94"/>
      <c r="U496" s="39"/>
      <c r="V496" s="95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  <c r="AY496" s="39"/>
      <c r="AZ496" s="39"/>
      <c r="BA496" s="39"/>
      <c r="BB496" s="39"/>
      <c r="BC496" s="39"/>
      <c r="BD496" s="39"/>
      <c r="BE496" s="39"/>
      <c r="BF496" s="39"/>
      <c r="BG496" s="39"/>
      <c r="BH496" s="39"/>
      <c r="BI496" s="39"/>
      <c r="BJ496" s="39"/>
      <c r="BK496" s="39"/>
      <c r="BL496" s="39"/>
      <c r="BM496" s="39"/>
      <c r="BN496" s="39"/>
      <c r="BO496" s="39"/>
      <c r="BP496" s="39"/>
      <c r="BQ496" s="39"/>
      <c r="BR496" s="39"/>
      <c r="BS496" s="39"/>
    </row>
    <row r="497" spans="1:71" ht="15.75" customHeight="1" x14ac:dyDescent="0.25">
      <c r="A497" s="30"/>
      <c r="B497" s="31"/>
      <c r="C497" s="31"/>
      <c r="D497" s="37"/>
      <c r="E497" s="39"/>
      <c r="F497" s="31"/>
      <c r="G497" s="92"/>
      <c r="H497" s="39"/>
      <c r="I497" s="93"/>
      <c r="J497" s="39"/>
      <c r="K497" s="39"/>
      <c r="L497" s="41"/>
      <c r="M497" s="41"/>
      <c r="N497" s="41"/>
      <c r="O497" s="31"/>
      <c r="P497" s="39"/>
      <c r="Q497" s="39"/>
      <c r="R497" s="39"/>
      <c r="S497" s="39"/>
      <c r="T497" s="94"/>
      <c r="U497" s="39"/>
      <c r="V497" s="95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  <c r="AY497" s="39"/>
      <c r="AZ497" s="39"/>
      <c r="BA497" s="39"/>
      <c r="BB497" s="39"/>
      <c r="BC497" s="39"/>
      <c r="BD497" s="39"/>
      <c r="BE497" s="39"/>
      <c r="BF497" s="39"/>
      <c r="BG497" s="39"/>
      <c r="BH497" s="39"/>
      <c r="BI497" s="39"/>
      <c r="BJ497" s="39"/>
      <c r="BK497" s="39"/>
      <c r="BL497" s="39"/>
      <c r="BM497" s="39"/>
      <c r="BN497" s="39"/>
      <c r="BO497" s="39"/>
      <c r="BP497" s="39"/>
      <c r="BQ497" s="39"/>
      <c r="BR497" s="39"/>
      <c r="BS497" s="39"/>
    </row>
    <row r="498" spans="1:71" ht="15.75" customHeight="1" x14ac:dyDescent="0.25">
      <c r="A498" s="30"/>
      <c r="B498" s="31"/>
      <c r="C498" s="31"/>
      <c r="D498" s="37"/>
      <c r="E498" s="39"/>
      <c r="F498" s="31"/>
      <c r="G498" s="92"/>
      <c r="H498" s="39"/>
      <c r="I498" s="93"/>
      <c r="J498" s="39"/>
      <c r="K498" s="39"/>
      <c r="L498" s="41"/>
      <c r="M498" s="41"/>
      <c r="N498" s="41"/>
      <c r="O498" s="31"/>
      <c r="P498" s="39"/>
      <c r="Q498" s="39"/>
      <c r="R498" s="39"/>
      <c r="S498" s="39"/>
      <c r="T498" s="94"/>
      <c r="U498" s="39"/>
      <c r="V498" s="95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  <c r="AY498" s="39"/>
      <c r="AZ498" s="39"/>
      <c r="BA498" s="39"/>
      <c r="BB498" s="39"/>
      <c r="BC498" s="39"/>
      <c r="BD498" s="39"/>
      <c r="BE498" s="39"/>
      <c r="BF498" s="39"/>
      <c r="BG498" s="39"/>
      <c r="BH498" s="39"/>
      <c r="BI498" s="39"/>
      <c r="BJ498" s="39"/>
      <c r="BK498" s="39"/>
      <c r="BL498" s="39"/>
      <c r="BM498" s="39"/>
      <c r="BN498" s="39"/>
      <c r="BO498" s="39"/>
      <c r="BP498" s="39"/>
      <c r="BQ498" s="39"/>
      <c r="BR498" s="39"/>
      <c r="BS498" s="39"/>
    </row>
    <row r="499" spans="1:71" ht="15.75" customHeight="1" x14ac:dyDescent="0.25">
      <c r="A499" s="30"/>
      <c r="B499" s="31"/>
      <c r="C499" s="31"/>
      <c r="D499" s="37"/>
      <c r="E499" s="39"/>
      <c r="F499" s="31"/>
      <c r="G499" s="92"/>
      <c r="H499" s="39"/>
      <c r="I499" s="93"/>
      <c r="J499" s="39"/>
      <c r="K499" s="39"/>
      <c r="L499" s="41"/>
      <c r="M499" s="41"/>
      <c r="N499" s="41"/>
      <c r="O499" s="31"/>
      <c r="P499" s="39"/>
      <c r="Q499" s="39"/>
      <c r="R499" s="39"/>
      <c r="S499" s="39"/>
      <c r="T499" s="94"/>
      <c r="U499" s="39"/>
      <c r="V499" s="95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  <c r="AY499" s="39"/>
      <c r="AZ499" s="39"/>
      <c r="BA499" s="39"/>
      <c r="BB499" s="39"/>
      <c r="BC499" s="39"/>
      <c r="BD499" s="39"/>
      <c r="BE499" s="39"/>
      <c r="BF499" s="39"/>
      <c r="BG499" s="39"/>
      <c r="BH499" s="39"/>
      <c r="BI499" s="39"/>
      <c r="BJ499" s="39"/>
      <c r="BK499" s="39"/>
      <c r="BL499" s="39"/>
      <c r="BM499" s="39"/>
      <c r="BN499" s="39"/>
      <c r="BO499" s="39"/>
      <c r="BP499" s="39"/>
      <c r="BQ499" s="39"/>
      <c r="BR499" s="39"/>
      <c r="BS499" s="39"/>
    </row>
    <row r="500" spans="1:71" ht="15.75" customHeight="1" x14ac:dyDescent="0.25">
      <c r="A500" s="30"/>
      <c r="B500" s="31"/>
      <c r="C500" s="31"/>
      <c r="D500" s="37"/>
      <c r="E500" s="39"/>
      <c r="F500" s="31"/>
      <c r="G500" s="92"/>
      <c r="H500" s="39"/>
      <c r="I500" s="93"/>
      <c r="J500" s="39"/>
      <c r="K500" s="39"/>
      <c r="L500" s="41"/>
      <c r="M500" s="41"/>
      <c r="N500" s="41"/>
      <c r="O500" s="31"/>
      <c r="P500" s="39"/>
      <c r="Q500" s="39"/>
      <c r="R500" s="39"/>
      <c r="S500" s="39"/>
      <c r="T500" s="94"/>
      <c r="U500" s="39"/>
      <c r="V500" s="95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  <c r="AY500" s="39"/>
      <c r="AZ500" s="39"/>
      <c r="BA500" s="39"/>
      <c r="BB500" s="39"/>
      <c r="BC500" s="39"/>
      <c r="BD500" s="39"/>
      <c r="BE500" s="39"/>
      <c r="BF500" s="39"/>
      <c r="BG500" s="39"/>
      <c r="BH500" s="39"/>
      <c r="BI500" s="39"/>
      <c r="BJ500" s="39"/>
      <c r="BK500" s="39"/>
      <c r="BL500" s="39"/>
      <c r="BM500" s="39"/>
      <c r="BN500" s="39"/>
      <c r="BO500" s="39"/>
      <c r="BP500" s="39"/>
      <c r="BQ500" s="39"/>
      <c r="BR500" s="39"/>
      <c r="BS500" s="39"/>
    </row>
    <row r="501" spans="1:71" ht="15.75" customHeight="1" x14ac:dyDescent="0.25">
      <c r="A501" s="30"/>
      <c r="B501" s="31"/>
      <c r="C501" s="31"/>
      <c r="D501" s="37"/>
      <c r="E501" s="39"/>
      <c r="F501" s="31"/>
      <c r="G501" s="92"/>
      <c r="H501" s="39"/>
      <c r="I501" s="93"/>
      <c r="J501" s="39"/>
      <c r="K501" s="39"/>
      <c r="L501" s="41"/>
      <c r="M501" s="41"/>
      <c r="N501" s="41"/>
      <c r="O501" s="31"/>
      <c r="P501" s="39"/>
      <c r="Q501" s="39"/>
      <c r="R501" s="39"/>
      <c r="S501" s="39"/>
      <c r="T501" s="94"/>
      <c r="U501" s="39"/>
      <c r="V501" s="95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  <c r="AY501" s="39"/>
      <c r="AZ501" s="39"/>
      <c r="BA501" s="39"/>
      <c r="BB501" s="39"/>
      <c r="BC501" s="39"/>
      <c r="BD501" s="39"/>
      <c r="BE501" s="39"/>
      <c r="BF501" s="39"/>
      <c r="BG501" s="39"/>
      <c r="BH501" s="39"/>
      <c r="BI501" s="39"/>
      <c r="BJ501" s="39"/>
      <c r="BK501" s="39"/>
      <c r="BL501" s="39"/>
      <c r="BM501" s="39"/>
      <c r="BN501" s="39"/>
      <c r="BO501" s="39"/>
      <c r="BP501" s="39"/>
      <c r="BQ501" s="39"/>
      <c r="BR501" s="39"/>
      <c r="BS501" s="39"/>
    </row>
    <row r="502" spans="1:71" ht="15.75" customHeight="1" x14ac:dyDescent="0.25">
      <c r="A502" s="30"/>
      <c r="B502" s="31"/>
      <c r="C502" s="31"/>
      <c r="D502" s="37"/>
      <c r="E502" s="39"/>
      <c r="F502" s="31"/>
      <c r="G502" s="92"/>
      <c r="H502" s="39"/>
      <c r="I502" s="93"/>
      <c r="J502" s="39"/>
      <c r="K502" s="39"/>
      <c r="L502" s="41"/>
      <c r="M502" s="41"/>
      <c r="N502" s="41"/>
      <c r="O502" s="31"/>
      <c r="P502" s="39"/>
      <c r="Q502" s="39"/>
      <c r="R502" s="39"/>
      <c r="S502" s="39"/>
      <c r="T502" s="94"/>
      <c r="U502" s="39"/>
      <c r="V502" s="95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  <c r="AY502" s="39"/>
      <c r="AZ502" s="39"/>
      <c r="BA502" s="39"/>
      <c r="BB502" s="39"/>
      <c r="BC502" s="39"/>
      <c r="BD502" s="39"/>
      <c r="BE502" s="39"/>
      <c r="BF502" s="39"/>
      <c r="BG502" s="39"/>
      <c r="BH502" s="39"/>
      <c r="BI502" s="39"/>
      <c r="BJ502" s="39"/>
      <c r="BK502" s="39"/>
      <c r="BL502" s="39"/>
      <c r="BM502" s="39"/>
      <c r="BN502" s="39"/>
      <c r="BO502" s="39"/>
      <c r="BP502" s="39"/>
      <c r="BQ502" s="39"/>
      <c r="BR502" s="39"/>
      <c r="BS502" s="39"/>
    </row>
    <row r="503" spans="1:71" ht="15.75" customHeight="1" x14ac:dyDescent="0.25">
      <c r="A503" s="30"/>
      <c r="B503" s="31"/>
      <c r="C503" s="31"/>
      <c r="D503" s="37"/>
      <c r="E503" s="39"/>
      <c r="F503" s="31"/>
      <c r="G503" s="92"/>
      <c r="H503" s="39"/>
      <c r="I503" s="93"/>
      <c r="J503" s="39"/>
      <c r="K503" s="39"/>
      <c r="L503" s="41"/>
      <c r="M503" s="41"/>
      <c r="N503" s="41"/>
      <c r="O503" s="31"/>
      <c r="P503" s="39"/>
      <c r="Q503" s="39"/>
      <c r="R503" s="39"/>
      <c r="S503" s="39"/>
      <c r="T503" s="94"/>
      <c r="U503" s="39"/>
      <c r="V503" s="95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  <c r="AY503" s="39"/>
      <c r="AZ503" s="39"/>
      <c r="BA503" s="39"/>
      <c r="BB503" s="39"/>
      <c r="BC503" s="39"/>
      <c r="BD503" s="39"/>
      <c r="BE503" s="39"/>
      <c r="BF503" s="39"/>
      <c r="BG503" s="39"/>
      <c r="BH503" s="39"/>
      <c r="BI503" s="39"/>
      <c r="BJ503" s="39"/>
      <c r="BK503" s="39"/>
      <c r="BL503" s="39"/>
      <c r="BM503" s="39"/>
      <c r="BN503" s="39"/>
      <c r="BO503" s="39"/>
      <c r="BP503" s="39"/>
      <c r="BQ503" s="39"/>
      <c r="BR503" s="39"/>
      <c r="BS503" s="39"/>
    </row>
    <row r="504" spans="1:71" ht="15.75" customHeight="1" x14ac:dyDescent="0.25">
      <c r="A504" s="30"/>
      <c r="B504" s="31"/>
      <c r="C504" s="31"/>
      <c r="D504" s="37"/>
      <c r="E504" s="39"/>
      <c r="F504" s="31"/>
      <c r="G504" s="92"/>
      <c r="H504" s="39"/>
      <c r="I504" s="93"/>
      <c r="J504" s="39"/>
      <c r="K504" s="39"/>
      <c r="L504" s="41"/>
      <c r="M504" s="41"/>
      <c r="N504" s="41"/>
      <c r="O504" s="31"/>
      <c r="P504" s="39"/>
      <c r="Q504" s="39"/>
      <c r="R504" s="39"/>
      <c r="S504" s="39"/>
      <c r="T504" s="94"/>
      <c r="U504" s="39"/>
      <c r="V504" s="95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  <c r="AY504" s="39"/>
      <c r="AZ504" s="39"/>
      <c r="BA504" s="39"/>
      <c r="BB504" s="39"/>
      <c r="BC504" s="39"/>
      <c r="BD504" s="39"/>
      <c r="BE504" s="39"/>
      <c r="BF504" s="39"/>
      <c r="BG504" s="39"/>
      <c r="BH504" s="39"/>
      <c r="BI504" s="39"/>
      <c r="BJ504" s="39"/>
      <c r="BK504" s="39"/>
      <c r="BL504" s="39"/>
      <c r="BM504" s="39"/>
      <c r="BN504" s="39"/>
      <c r="BO504" s="39"/>
      <c r="BP504" s="39"/>
      <c r="BQ504" s="39"/>
      <c r="BR504" s="39"/>
      <c r="BS504" s="39"/>
    </row>
    <row r="505" spans="1:71" ht="15.75" customHeight="1" x14ac:dyDescent="0.25">
      <c r="A505" s="30"/>
      <c r="B505" s="31"/>
      <c r="C505" s="31"/>
      <c r="D505" s="37"/>
      <c r="E505" s="39"/>
      <c r="F505" s="31"/>
      <c r="G505" s="92"/>
      <c r="H505" s="39"/>
      <c r="I505" s="93"/>
      <c r="J505" s="39"/>
      <c r="K505" s="39"/>
      <c r="L505" s="41"/>
      <c r="M505" s="41"/>
      <c r="N505" s="41"/>
      <c r="O505" s="31"/>
      <c r="P505" s="39"/>
      <c r="Q505" s="39"/>
      <c r="R505" s="39"/>
      <c r="S505" s="39"/>
      <c r="T505" s="94"/>
      <c r="U505" s="39"/>
      <c r="V505" s="95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  <c r="AY505" s="39"/>
      <c r="AZ505" s="39"/>
      <c r="BA505" s="39"/>
      <c r="BB505" s="39"/>
      <c r="BC505" s="39"/>
      <c r="BD505" s="39"/>
      <c r="BE505" s="39"/>
      <c r="BF505" s="39"/>
      <c r="BG505" s="39"/>
      <c r="BH505" s="39"/>
      <c r="BI505" s="39"/>
      <c r="BJ505" s="39"/>
      <c r="BK505" s="39"/>
      <c r="BL505" s="39"/>
      <c r="BM505" s="39"/>
      <c r="BN505" s="39"/>
      <c r="BO505" s="39"/>
      <c r="BP505" s="39"/>
      <c r="BQ505" s="39"/>
      <c r="BR505" s="39"/>
      <c r="BS505" s="39"/>
    </row>
    <row r="506" spans="1:71" ht="15.75" customHeight="1" x14ac:dyDescent="0.25">
      <c r="A506" s="30"/>
      <c r="B506" s="31"/>
      <c r="C506" s="31"/>
      <c r="D506" s="37"/>
      <c r="E506" s="39"/>
      <c r="F506" s="31"/>
      <c r="G506" s="92"/>
      <c r="H506" s="39"/>
      <c r="I506" s="93"/>
      <c r="J506" s="39"/>
      <c r="K506" s="39"/>
      <c r="L506" s="41"/>
      <c r="M506" s="41"/>
      <c r="N506" s="41"/>
      <c r="O506" s="31"/>
      <c r="P506" s="39"/>
      <c r="Q506" s="39"/>
      <c r="R506" s="39"/>
      <c r="S506" s="39"/>
      <c r="T506" s="94"/>
      <c r="U506" s="39"/>
      <c r="V506" s="95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39"/>
      <c r="AX506" s="39"/>
      <c r="AY506" s="39"/>
      <c r="AZ506" s="39"/>
      <c r="BA506" s="39"/>
      <c r="BB506" s="39"/>
      <c r="BC506" s="39"/>
      <c r="BD506" s="39"/>
      <c r="BE506" s="39"/>
      <c r="BF506" s="39"/>
      <c r="BG506" s="39"/>
      <c r="BH506" s="39"/>
      <c r="BI506" s="39"/>
      <c r="BJ506" s="39"/>
      <c r="BK506" s="39"/>
      <c r="BL506" s="39"/>
      <c r="BM506" s="39"/>
      <c r="BN506" s="39"/>
      <c r="BO506" s="39"/>
      <c r="BP506" s="39"/>
      <c r="BQ506" s="39"/>
      <c r="BR506" s="39"/>
      <c r="BS506" s="39"/>
    </row>
    <row r="507" spans="1:71" ht="15.75" customHeight="1" x14ac:dyDescent="0.25">
      <c r="A507" s="30"/>
      <c r="B507" s="31"/>
      <c r="C507" s="31"/>
      <c r="D507" s="37"/>
      <c r="E507" s="39"/>
      <c r="F507" s="31"/>
      <c r="G507" s="92"/>
      <c r="H507" s="39"/>
      <c r="I507" s="93"/>
      <c r="J507" s="39"/>
      <c r="K507" s="39"/>
      <c r="L507" s="41"/>
      <c r="M507" s="41"/>
      <c r="N507" s="41"/>
      <c r="O507" s="31"/>
      <c r="P507" s="39"/>
      <c r="Q507" s="39"/>
      <c r="R507" s="39"/>
      <c r="S507" s="39"/>
      <c r="T507" s="94"/>
      <c r="U507" s="39"/>
      <c r="V507" s="95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  <c r="AY507" s="39"/>
      <c r="AZ507" s="39"/>
      <c r="BA507" s="39"/>
      <c r="BB507" s="39"/>
      <c r="BC507" s="39"/>
      <c r="BD507" s="39"/>
      <c r="BE507" s="39"/>
      <c r="BF507" s="39"/>
      <c r="BG507" s="39"/>
      <c r="BH507" s="39"/>
      <c r="BI507" s="39"/>
      <c r="BJ507" s="39"/>
      <c r="BK507" s="39"/>
      <c r="BL507" s="39"/>
      <c r="BM507" s="39"/>
      <c r="BN507" s="39"/>
      <c r="BO507" s="39"/>
      <c r="BP507" s="39"/>
      <c r="BQ507" s="39"/>
      <c r="BR507" s="39"/>
      <c r="BS507" s="39"/>
    </row>
    <row r="508" spans="1:71" ht="15.75" customHeight="1" x14ac:dyDescent="0.25">
      <c r="A508" s="30"/>
      <c r="B508" s="31"/>
      <c r="C508" s="31"/>
      <c r="D508" s="37"/>
      <c r="E508" s="39"/>
      <c r="F508" s="31"/>
      <c r="G508" s="92"/>
      <c r="H508" s="39"/>
      <c r="I508" s="93"/>
      <c r="J508" s="39"/>
      <c r="K508" s="39"/>
      <c r="L508" s="41"/>
      <c r="M508" s="41"/>
      <c r="N508" s="41"/>
      <c r="O508" s="31"/>
      <c r="P508" s="39"/>
      <c r="Q508" s="39"/>
      <c r="R508" s="39"/>
      <c r="S508" s="39"/>
      <c r="T508" s="94"/>
      <c r="U508" s="39"/>
      <c r="V508" s="95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39"/>
      <c r="AX508" s="39"/>
      <c r="AY508" s="39"/>
      <c r="AZ508" s="39"/>
      <c r="BA508" s="39"/>
      <c r="BB508" s="39"/>
      <c r="BC508" s="39"/>
      <c r="BD508" s="39"/>
      <c r="BE508" s="39"/>
      <c r="BF508" s="39"/>
      <c r="BG508" s="39"/>
      <c r="BH508" s="39"/>
      <c r="BI508" s="39"/>
      <c r="BJ508" s="39"/>
      <c r="BK508" s="39"/>
      <c r="BL508" s="39"/>
      <c r="BM508" s="39"/>
      <c r="BN508" s="39"/>
      <c r="BO508" s="39"/>
      <c r="BP508" s="39"/>
      <c r="BQ508" s="39"/>
      <c r="BR508" s="39"/>
      <c r="BS508" s="39"/>
    </row>
    <row r="509" spans="1:71" ht="15.75" customHeight="1" x14ac:dyDescent="0.25">
      <c r="A509" s="30"/>
      <c r="B509" s="31"/>
      <c r="C509" s="31"/>
      <c r="D509" s="37"/>
      <c r="E509" s="39"/>
      <c r="F509" s="31"/>
      <c r="G509" s="92"/>
      <c r="H509" s="39"/>
      <c r="I509" s="93"/>
      <c r="J509" s="39"/>
      <c r="K509" s="39"/>
      <c r="L509" s="41"/>
      <c r="M509" s="41"/>
      <c r="N509" s="41"/>
      <c r="O509" s="31"/>
      <c r="P509" s="39"/>
      <c r="Q509" s="39"/>
      <c r="R509" s="39"/>
      <c r="S509" s="39"/>
      <c r="T509" s="94"/>
      <c r="U509" s="39"/>
      <c r="V509" s="95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  <c r="AY509" s="39"/>
      <c r="AZ509" s="39"/>
      <c r="BA509" s="39"/>
      <c r="BB509" s="39"/>
      <c r="BC509" s="39"/>
      <c r="BD509" s="39"/>
      <c r="BE509" s="39"/>
      <c r="BF509" s="39"/>
      <c r="BG509" s="39"/>
      <c r="BH509" s="39"/>
      <c r="BI509" s="39"/>
      <c r="BJ509" s="39"/>
      <c r="BK509" s="39"/>
      <c r="BL509" s="39"/>
      <c r="BM509" s="39"/>
      <c r="BN509" s="39"/>
      <c r="BO509" s="39"/>
      <c r="BP509" s="39"/>
      <c r="BQ509" s="39"/>
      <c r="BR509" s="39"/>
      <c r="BS509" s="39"/>
    </row>
    <row r="510" spans="1:71" ht="15.75" customHeight="1" x14ac:dyDescent="0.25">
      <c r="A510" s="30"/>
      <c r="B510" s="31"/>
      <c r="C510" s="31"/>
      <c r="D510" s="37"/>
      <c r="E510" s="39"/>
      <c r="F510" s="31"/>
      <c r="G510" s="92"/>
      <c r="H510" s="39"/>
      <c r="I510" s="93"/>
      <c r="J510" s="39"/>
      <c r="K510" s="39"/>
      <c r="L510" s="41"/>
      <c r="M510" s="41"/>
      <c r="N510" s="41"/>
      <c r="O510" s="31"/>
      <c r="P510" s="39"/>
      <c r="Q510" s="39"/>
      <c r="R510" s="39"/>
      <c r="S510" s="39"/>
      <c r="T510" s="94"/>
      <c r="U510" s="39"/>
      <c r="V510" s="95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  <c r="AY510" s="39"/>
      <c r="AZ510" s="39"/>
      <c r="BA510" s="39"/>
      <c r="BB510" s="39"/>
      <c r="BC510" s="39"/>
      <c r="BD510" s="39"/>
      <c r="BE510" s="39"/>
      <c r="BF510" s="39"/>
      <c r="BG510" s="39"/>
      <c r="BH510" s="39"/>
      <c r="BI510" s="39"/>
      <c r="BJ510" s="39"/>
      <c r="BK510" s="39"/>
      <c r="BL510" s="39"/>
      <c r="BM510" s="39"/>
      <c r="BN510" s="39"/>
      <c r="BO510" s="39"/>
      <c r="BP510" s="39"/>
      <c r="BQ510" s="39"/>
      <c r="BR510" s="39"/>
      <c r="BS510" s="39"/>
    </row>
    <row r="511" spans="1:71" ht="15.75" customHeight="1" x14ac:dyDescent="0.25">
      <c r="A511" s="30"/>
      <c r="B511" s="31"/>
      <c r="C511" s="31"/>
      <c r="D511" s="37"/>
      <c r="E511" s="39"/>
      <c r="F511" s="31"/>
      <c r="G511" s="92"/>
      <c r="H511" s="39"/>
      <c r="I511" s="93"/>
      <c r="J511" s="39"/>
      <c r="K511" s="39"/>
      <c r="L511" s="41"/>
      <c r="M511" s="41"/>
      <c r="N511" s="41"/>
      <c r="O511" s="31"/>
      <c r="P511" s="39"/>
      <c r="Q511" s="39"/>
      <c r="R511" s="39"/>
      <c r="S511" s="39"/>
      <c r="T511" s="94"/>
      <c r="U511" s="39"/>
      <c r="V511" s="95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  <c r="AK511" s="39"/>
      <c r="AL511" s="39"/>
      <c r="AM511" s="39"/>
      <c r="AN511" s="39"/>
      <c r="AO511" s="39"/>
      <c r="AP511" s="39"/>
      <c r="AQ511" s="39"/>
      <c r="AR511" s="39"/>
      <c r="AS511" s="39"/>
      <c r="AT511" s="39"/>
      <c r="AU511" s="39"/>
      <c r="AV511" s="39"/>
      <c r="AW511" s="39"/>
      <c r="AX511" s="39"/>
      <c r="AY511" s="39"/>
      <c r="AZ511" s="39"/>
      <c r="BA511" s="39"/>
      <c r="BB511" s="39"/>
      <c r="BC511" s="39"/>
      <c r="BD511" s="39"/>
      <c r="BE511" s="39"/>
      <c r="BF511" s="39"/>
      <c r="BG511" s="39"/>
      <c r="BH511" s="39"/>
      <c r="BI511" s="39"/>
      <c r="BJ511" s="39"/>
      <c r="BK511" s="39"/>
      <c r="BL511" s="39"/>
      <c r="BM511" s="39"/>
      <c r="BN511" s="39"/>
      <c r="BO511" s="39"/>
      <c r="BP511" s="39"/>
      <c r="BQ511" s="39"/>
      <c r="BR511" s="39"/>
      <c r="BS511" s="39"/>
    </row>
    <row r="512" spans="1:71" ht="15.75" customHeight="1" x14ac:dyDescent="0.25">
      <c r="A512" s="30"/>
      <c r="B512" s="31"/>
      <c r="C512" s="31"/>
      <c r="D512" s="37"/>
      <c r="E512" s="39"/>
      <c r="F512" s="31"/>
      <c r="G512" s="92"/>
      <c r="H512" s="39"/>
      <c r="I512" s="93"/>
      <c r="J512" s="39"/>
      <c r="K512" s="39"/>
      <c r="L512" s="41"/>
      <c r="M512" s="41"/>
      <c r="N512" s="41"/>
      <c r="O512" s="31"/>
      <c r="P512" s="39"/>
      <c r="Q512" s="39"/>
      <c r="R512" s="39"/>
      <c r="S512" s="39"/>
      <c r="T512" s="94"/>
      <c r="U512" s="39"/>
      <c r="V512" s="95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  <c r="AT512" s="39"/>
      <c r="AU512" s="39"/>
      <c r="AV512" s="39"/>
      <c r="AW512" s="39"/>
      <c r="AX512" s="39"/>
      <c r="AY512" s="39"/>
      <c r="AZ512" s="39"/>
      <c r="BA512" s="39"/>
      <c r="BB512" s="39"/>
      <c r="BC512" s="39"/>
      <c r="BD512" s="39"/>
      <c r="BE512" s="39"/>
      <c r="BF512" s="39"/>
      <c r="BG512" s="39"/>
      <c r="BH512" s="39"/>
      <c r="BI512" s="39"/>
      <c r="BJ512" s="39"/>
      <c r="BK512" s="39"/>
      <c r="BL512" s="39"/>
      <c r="BM512" s="39"/>
      <c r="BN512" s="39"/>
      <c r="BO512" s="39"/>
      <c r="BP512" s="39"/>
      <c r="BQ512" s="39"/>
      <c r="BR512" s="39"/>
      <c r="BS512" s="39"/>
    </row>
    <row r="513" spans="1:71" ht="15.75" customHeight="1" x14ac:dyDescent="0.25">
      <c r="A513" s="30"/>
      <c r="B513" s="31"/>
      <c r="C513" s="31"/>
      <c r="D513" s="37"/>
      <c r="E513" s="39"/>
      <c r="F513" s="31"/>
      <c r="G513" s="92"/>
      <c r="H513" s="39"/>
      <c r="I513" s="93"/>
      <c r="J513" s="39"/>
      <c r="K513" s="39"/>
      <c r="L513" s="41"/>
      <c r="M513" s="41"/>
      <c r="N513" s="41"/>
      <c r="O513" s="31"/>
      <c r="P513" s="39"/>
      <c r="Q513" s="39"/>
      <c r="R513" s="39"/>
      <c r="S513" s="39"/>
      <c r="T513" s="94"/>
      <c r="U513" s="39"/>
      <c r="V513" s="95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  <c r="AT513" s="39"/>
      <c r="AU513" s="39"/>
      <c r="AV513" s="39"/>
      <c r="AW513" s="39"/>
      <c r="AX513" s="39"/>
      <c r="AY513" s="39"/>
      <c r="AZ513" s="39"/>
      <c r="BA513" s="39"/>
      <c r="BB513" s="39"/>
      <c r="BC513" s="39"/>
      <c r="BD513" s="39"/>
      <c r="BE513" s="39"/>
      <c r="BF513" s="39"/>
      <c r="BG513" s="39"/>
      <c r="BH513" s="39"/>
      <c r="BI513" s="39"/>
      <c r="BJ513" s="39"/>
      <c r="BK513" s="39"/>
      <c r="BL513" s="39"/>
      <c r="BM513" s="39"/>
      <c r="BN513" s="39"/>
      <c r="BO513" s="39"/>
      <c r="BP513" s="39"/>
      <c r="BQ513" s="39"/>
      <c r="BR513" s="39"/>
      <c r="BS513" s="39"/>
    </row>
    <row r="514" spans="1:71" ht="15.75" customHeight="1" x14ac:dyDescent="0.25">
      <c r="A514" s="30"/>
      <c r="B514" s="31"/>
      <c r="C514" s="31"/>
      <c r="D514" s="37"/>
      <c r="E514" s="39"/>
      <c r="F514" s="31"/>
      <c r="G514" s="92"/>
      <c r="H514" s="39"/>
      <c r="I514" s="93"/>
      <c r="J514" s="39"/>
      <c r="K514" s="39"/>
      <c r="L514" s="41"/>
      <c r="M514" s="41"/>
      <c r="N514" s="41"/>
      <c r="O514" s="31"/>
      <c r="P514" s="39"/>
      <c r="Q514" s="39"/>
      <c r="R514" s="39"/>
      <c r="S514" s="39"/>
      <c r="T514" s="94"/>
      <c r="U514" s="39"/>
      <c r="V514" s="95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9"/>
      <c r="AW514" s="39"/>
      <c r="AX514" s="39"/>
      <c r="AY514" s="39"/>
      <c r="AZ514" s="39"/>
      <c r="BA514" s="39"/>
      <c r="BB514" s="39"/>
      <c r="BC514" s="39"/>
      <c r="BD514" s="39"/>
      <c r="BE514" s="39"/>
      <c r="BF514" s="39"/>
      <c r="BG514" s="39"/>
      <c r="BH514" s="39"/>
      <c r="BI514" s="39"/>
      <c r="BJ514" s="39"/>
      <c r="BK514" s="39"/>
      <c r="BL514" s="39"/>
      <c r="BM514" s="39"/>
      <c r="BN514" s="39"/>
      <c r="BO514" s="39"/>
      <c r="BP514" s="39"/>
      <c r="BQ514" s="39"/>
      <c r="BR514" s="39"/>
      <c r="BS514" s="39"/>
    </row>
    <row r="515" spans="1:71" ht="15.75" customHeight="1" x14ac:dyDescent="0.25">
      <c r="A515" s="30"/>
      <c r="B515" s="31"/>
      <c r="C515" s="31"/>
      <c r="D515" s="37"/>
      <c r="E515" s="39"/>
      <c r="F515" s="31"/>
      <c r="G515" s="92"/>
      <c r="H515" s="39"/>
      <c r="I515" s="93"/>
      <c r="J515" s="39"/>
      <c r="K515" s="39"/>
      <c r="L515" s="41"/>
      <c r="M515" s="41"/>
      <c r="N515" s="41"/>
      <c r="O515" s="31"/>
      <c r="P515" s="39"/>
      <c r="Q515" s="39"/>
      <c r="R515" s="39"/>
      <c r="S515" s="39"/>
      <c r="T515" s="94"/>
      <c r="U515" s="39"/>
      <c r="V515" s="95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39"/>
      <c r="AX515" s="39"/>
      <c r="AY515" s="39"/>
      <c r="AZ515" s="39"/>
      <c r="BA515" s="39"/>
      <c r="BB515" s="39"/>
      <c r="BC515" s="39"/>
      <c r="BD515" s="39"/>
      <c r="BE515" s="39"/>
      <c r="BF515" s="39"/>
      <c r="BG515" s="39"/>
      <c r="BH515" s="39"/>
      <c r="BI515" s="39"/>
      <c r="BJ515" s="39"/>
      <c r="BK515" s="39"/>
      <c r="BL515" s="39"/>
      <c r="BM515" s="39"/>
      <c r="BN515" s="39"/>
      <c r="BO515" s="39"/>
      <c r="BP515" s="39"/>
      <c r="BQ515" s="39"/>
      <c r="BR515" s="39"/>
      <c r="BS515" s="39"/>
    </row>
    <row r="516" spans="1:71" ht="15.75" customHeight="1" x14ac:dyDescent="0.25">
      <c r="A516" s="30"/>
      <c r="B516" s="31"/>
      <c r="C516" s="31"/>
      <c r="D516" s="37"/>
      <c r="E516" s="39"/>
      <c r="F516" s="31"/>
      <c r="G516" s="92"/>
      <c r="H516" s="39"/>
      <c r="I516" s="93"/>
      <c r="J516" s="39"/>
      <c r="K516" s="39"/>
      <c r="L516" s="41"/>
      <c r="M516" s="41"/>
      <c r="N516" s="41"/>
      <c r="O516" s="31"/>
      <c r="P516" s="39"/>
      <c r="Q516" s="39"/>
      <c r="R516" s="39"/>
      <c r="S516" s="39"/>
      <c r="T516" s="94"/>
      <c r="U516" s="39"/>
      <c r="V516" s="95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39"/>
      <c r="AX516" s="39"/>
      <c r="AY516" s="39"/>
      <c r="AZ516" s="39"/>
      <c r="BA516" s="39"/>
      <c r="BB516" s="39"/>
      <c r="BC516" s="39"/>
      <c r="BD516" s="39"/>
      <c r="BE516" s="39"/>
      <c r="BF516" s="39"/>
      <c r="BG516" s="39"/>
      <c r="BH516" s="39"/>
      <c r="BI516" s="39"/>
      <c r="BJ516" s="39"/>
      <c r="BK516" s="39"/>
      <c r="BL516" s="39"/>
      <c r="BM516" s="39"/>
      <c r="BN516" s="39"/>
      <c r="BO516" s="39"/>
      <c r="BP516" s="39"/>
      <c r="BQ516" s="39"/>
      <c r="BR516" s="39"/>
      <c r="BS516" s="39"/>
    </row>
    <row r="517" spans="1:71" ht="15.75" customHeight="1" x14ac:dyDescent="0.25">
      <c r="A517" s="30"/>
      <c r="B517" s="31"/>
      <c r="C517" s="31"/>
      <c r="D517" s="37"/>
      <c r="E517" s="39"/>
      <c r="F517" s="31"/>
      <c r="G517" s="92"/>
      <c r="H517" s="39"/>
      <c r="I517" s="93"/>
      <c r="J517" s="39"/>
      <c r="K517" s="39"/>
      <c r="L517" s="41"/>
      <c r="M517" s="41"/>
      <c r="N517" s="41"/>
      <c r="O517" s="31"/>
      <c r="P517" s="39"/>
      <c r="Q517" s="39"/>
      <c r="R517" s="39"/>
      <c r="S517" s="39"/>
      <c r="T517" s="94"/>
      <c r="U517" s="39"/>
      <c r="V517" s="95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  <c r="AT517" s="39"/>
      <c r="AU517" s="39"/>
      <c r="AV517" s="39"/>
      <c r="AW517" s="39"/>
      <c r="AX517" s="39"/>
      <c r="AY517" s="39"/>
      <c r="AZ517" s="39"/>
      <c r="BA517" s="39"/>
      <c r="BB517" s="39"/>
      <c r="BC517" s="39"/>
      <c r="BD517" s="39"/>
      <c r="BE517" s="39"/>
      <c r="BF517" s="39"/>
      <c r="BG517" s="39"/>
      <c r="BH517" s="39"/>
      <c r="BI517" s="39"/>
      <c r="BJ517" s="39"/>
      <c r="BK517" s="39"/>
      <c r="BL517" s="39"/>
      <c r="BM517" s="39"/>
      <c r="BN517" s="39"/>
      <c r="BO517" s="39"/>
      <c r="BP517" s="39"/>
      <c r="BQ517" s="39"/>
      <c r="BR517" s="39"/>
      <c r="BS517" s="39"/>
    </row>
    <row r="518" spans="1:71" ht="15.75" customHeight="1" x14ac:dyDescent="0.25">
      <c r="A518" s="30"/>
      <c r="B518" s="31"/>
      <c r="C518" s="31"/>
      <c r="D518" s="37"/>
      <c r="E518" s="39"/>
      <c r="F518" s="31"/>
      <c r="G518" s="92"/>
      <c r="H518" s="39"/>
      <c r="I518" s="93"/>
      <c r="J518" s="39"/>
      <c r="K518" s="39"/>
      <c r="L518" s="41"/>
      <c r="M518" s="41"/>
      <c r="N518" s="41"/>
      <c r="O518" s="31"/>
      <c r="P518" s="39"/>
      <c r="Q518" s="39"/>
      <c r="R518" s="39"/>
      <c r="S518" s="39"/>
      <c r="T518" s="94"/>
      <c r="U518" s="39"/>
      <c r="V518" s="95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  <c r="AT518" s="39"/>
      <c r="AU518" s="39"/>
      <c r="AV518" s="39"/>
      <c r="AW518" s="39"/>
      <c r="AX518" s="39"/>
      <c r="AY518" s="39"/>
      <c r="AZ518" s="39"/>
      <c r="BA518" s="39"/>
      <c r="BB518" s="39"/>
      <c r="BC518" s="39"/>
      <c r="BD518" s="39"/>
      <c r="BE518" s="39"/>
      <c r="BF518" s="39"/>
      <c r="BG518" s="39"/>
      <c r="BH518" s="39"/>
      <c r="BI518" s="39"/>
      <c r="BJ518" s="39"/>
      <c r="BK518" s="39"/>
      <c r="BL518" s="39"/>
      <c r="BM518" s="39"/>
      <c r="BN518" s="39"/>
      <c r="BO518" s="39"/>
      <c r="BP518" s="39"/>
      <c r="BQ518" s="39"/>
      <c r="BR518" s="39"/>
      <c r="BS518" s="39"/>
    </row>
    <row r="519" spans="1:71" ht="15.75" customHeight="1" x14ac:dyDescent="0.25">
      <c r="A519" s="30"/>
      <c r="B519" s="31"/>
      <c r="C519" s="31"/>
      <c r="D519" s="37"/>
      <c r="E519" s="39"/>
      <c r="F519" s="31"/>
      <c r="G519" s="92"/>
      <c r="H519" s="39"/>
      <c r="I519" s="93"/>
      <c r="J519" s="39"/>
      <c r="K519" s="39"/>
      <c r="L519" s="41"/>
      <c r="M519" s="41"/>
      <c r="N519" s="41"/>
      <c r="O519" s="31"/>
      <c r="P519" s="39"/>
      <c r="Q519" s="39"/>
      <c r="R519" s="39"/>
      <c r="S519" s="39"/>
      <c r="T519" s="94"/>
      <c r="U519" s="39"/>
      <c r="V519" s="95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  <c r="AT519" s="39"/>
      <c r="AU519" s="39"/>
      <c r="AV519" s="39"/>
      <c r="AW519" s="39"/>
      <c r="AX519" s="39"/>
      <c r="AY519" s="39"/>
      <c r="AZ519" s="39"/>
      <c r="BA519" s="39"/>
      <c r="BB519" s="39"/>
      <c r="BC519" s="39"/>
      <c r="BD519" s="39"/>
      <c r="BE519" s="39"/>
      <c r="BF519" s="39"/>
      <c r="BG519" s="39"/>
      <c r="BH519" s="39"/>
      <c r="BI519" s="39"/>
      <c r="BJ519" s="39"/>
      <c r="BK519" s="39"/>
      <c r="BL519" s="39"/>
      <c r="BM519" s="39"/>
      <c r="BN519" s="39"/>
      <c r="BO519" s="39"/>
      <c r="BP519" s="39"/>
      <c r="BQ519" s="39"/>
      <c r="BR519" s="39"/>
      <c r="BS519" s="39"/>
    </row>
    <row r="520" spans="1:71" ht="15.75" customHeight="1" x14ac:dyDescent="0.25">
      <c r="A520" s="30"/>
      <c r="B520" s="31"/>
      <c r="C520" s="31"/>
      <c r="D520" s="37"/>
      <c r="E520" s="39"/>
      <c r="F520" s="31"/>
      <c r="G520" s="92"/>
      <c r="H520" s="39"/>
      <c r="I520" s="93"/>
      <c r="J520" s="39"/>
      <c r="K520" s="39"/>
      <c r="L520" s="41"/>
      <c r="M520" s="41"/>
      <c r="N520" s="41"/>
      <c r="O520" s="31"/>
      <c r="P520" s="39"/>
      <c r="Q520" s="39"/>
      <c r="R520" s="39"/>
      <c r="S520" s="39"/>
      <c r="T520" s="94"/>
      <c r="U520" s="39"/>
      <c r="V520" s="95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  <c r="AT520" s="39"/>
      <c r="AU520" s="39"/>
      <c r="AV520" s="39"/>
      <c r="AW520" s="39"/>
      <c r="AX520" s="39"/>
      <c r="AY520" s="39"/>
      <c r="AZ520" s="39"/>
      <c r="BA520" s="39"/>
      <c r="BB520" s="39"/>
      <c r="BC520" s="39"/>
      <c r="BD520" s="39"/>
      <c r="BE520" s="39"/>
      <c r="BF520" s="39"/>
      <c r="BG520" s="39"/>
      <c r="BH520" s="39"/>
      <c r="BI520" s="39"/>
      <c r="BJ520" s="39"/>
      <c r="BK520" s="39"/>
      <c r="BL520" s="39"/>
      <c r="BM520" s="39"/>
      <c r="BN520" s="39"/>
      <c r="BO520" s="39"/>
      <c r="BP520" s="39"/>
      <c r="BQ520" s="39"/>
      <c r="BR520" s="39"/>
      <c r="BS520" s="39"/>
    </row>
    <row r="521" spans="1:71" ht="15.75" customHeight="1" x14ac:dyDescent="0.25">
      <c r="A521" s="30"/>
      <c r="B521" s="31"/>
      <c r="C521" s="31"/>
      <c r="D521" s="37"/>
      <c r="E521" s="39"/>
      <c r="F521" s="31"/>
      <c r="G521" s="92"/>
      <c r="H521" s="39"/>
      <c r="I521" s="93"/>
      <c r="J521" s="39"/>
      <c r="K521" s="39"/>
      <c r="L521" s="41"/>
      <c r="M521" s="41"/>
      <c r="N521" s="41"/>
      <c r="O521" s="31"/>
      <c r="P521" s="39"/>
      <c r="Q521" s="39"/>
      <c r="R521" s="39"/>
      <c r="S521" s="39"/>
      <c r="T521" s="94"/>
      <c r="U521" s="39"/>
      <c r="V521" s="95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  <c r="AY521" s="39"/>
      <c r="AZ521" s="39"/>
      <c r="BA521" s="39"/>
      <c r="BB521" s="39"/>
      <c r="BC521" s="39"/>
      <c r="BD521" s="39"/>
      <c r="BE521" s="39"/>
      <c r="BF521" s="39"/>
      <c r="BG521" s="39"/>
      <c r="BH521" s="39"/>
      <c r="BI521" s="39"/>
      <c r="BJ521" s="39"/>
      <c r="BK521" s="39"/>
      <c r="BL521" s="39"/>
      <c r="BM521" s="39"/>
      <c r="BN521" s="39"/>
      <c r="BO521" s="39"/>
      <c r="BP521" s="39"/>
      <c r="BQ521" s="39"/>
      <c r="BR521" s="39"/>
      <c r="BS521" s="39"/>
    </row>
    <row r="522" spans="1:71" ht="15.75" customHeight="1" x14ac:dyDescent="0.25">
      <c r="A522" s="30"/>
      <c r="B522" s="31"/>
      <c r="C522" s="31"/>
      <c r="D522" s="37"/>
      <c r="E522" s="39"/>
      <c r="F522" s="31"/>
      <c r="G522" s="92"/>
      <c r="H522" s="39"/>
      <c r="I522" s="93"/>
      <c r="J522" s="39"/>
      <c r="K522" s="39"/>
      <c r="L522" s="41"/>
      <c r="M522" s="41"/>
      <c r="N522" s="41"/>
      <c r="O522" s="31"/>
      <c r="P522" s="39"/>
      <c r="Q522" s="39"/>
      <c r="R522" s="39"/>
      <c r="S522" s="39"/>
      <c r="T522" s="94"/>
      <c r="U522" s="39"/>
      <c r="V522" s="95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  <c r="AY522" s="39"/>
      <c r="AZ522" s="39"/>
      <c r="BA522" s="39"/>
      <c r="BB522" s="39"/>
      <c r="BC522" s="39"/>
      <c r="BD522" s="39"/>
      <c r="BE522" s="39"/>
      <c r="BF522" s="39"/>
      <c r="BG522" s="39"/>
      <c r="BH522" s="39"/>
      <c r="BI522" s="39"/>
      <c r="BJ522" s="39"/>
      <c r="BK522" s="39"/>
      <c r="BL522" s="39"/>
      <c r="BM522" s="39"/>
      <c r="BN522" s="39"/>
      <c r="BO522" s="39"/>
      <c r="BP522" s="39"/>
      <c r="BQ522" s="39"/>
      <c r="BR522" s="39"/>
      <c r="BS522" s="39"/>
    </row>
    <row r="523" spans="1:71" ht="15.75" customHeight="1" x14ac:dyDescent="0.25">
      <c r="A523" s="30"/>
      <c r="B523" s="31"/>
      <c r="C523" s="31"/>
      <c r="D523" s="37"/>
      <c r="E523" s="39"/>
      <c r="F523" s="31"/>
      <c r="G523" s="92"/>
      <c r="H523" s="39"/>
      <c r="I523" s="93"/>
      <c r="J523" s="39"/>
      <c r="K523" s="39"/>
      <c r="L523" s="41"/>
      <c r="M523" s="41"/>
      <c r="N523" s="41"/>
      <c r="O523" s="31"/>
      <c r="P523" s="39"/>
      <c r="Q523" s="39"/>
      <c r="R523" s="39"/>
      <c r="S523" s="39"/>
      <c r="T523" s="94"/>
      <c r="U523" s="39"/>
      <c r="V523" s="95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  <c r="AY523" s="39"/>
      <c r="AZ523" s="39"/>
      <c r="BA523" s="39"/>
      <c r="BB523" s="39"/>
      <c r="BC523" s="39"/>
      <c r="BD523" s="39"/>
      <c r="BE523" s="39"/>
      <c r="BF523" s="39"/>
      <c r="BG523" s="39"/>
      <c r="BH523" s="39"/>
      <c r="BI523" s="39"/>
      <c r="BJ523" s="39"/>
      <c r="BK523" s="39"/>
      <c r="BL523" s="39"/>
      <c r="BM523" s="39"/>
      <c r="BN523" s="39"/>
      <c r="BO523" s="39"/>
      <c r="BP523" s="39"/>
      <c r="BQ523" s="39"/>
      <c r="BR523" s="39"/>
      <c r="BS523" s="39"/>
    </row>
    <row r="524" spans="1:71" ht="15.75" customHeight="1" x14ac:dyDescent="0.25">
      <c r="A524" s="30"/>
      <c r="B524" s="31"/>
      <c r="C524" s="31"/>
      <c r="D524" s="37"/>
      <c r="E524" s="39"/>
      <c r="F524" s="31"/>
      <c r="G524" s="92"/>
      <c r="H524" s="39"/>
      <c r="I524" s="93"/>
      <c r="J524" s="39"/>
      <c r="K524" s="39"/>
      <c r="L524" s="41"/>
      <c r="M524" s="41"/>
      <c r="N524" s="41"/>
      <c r="O524" s="31"/>
      <c r="P524" s="39"/>
      <c r="Q524" s="39"/>
      <c r="R524" s="39"/>
      <c r="S524" s="39"/>
      <c r="T524" s="94"/>
      <c r="U524" s="39"/>
      <c r="V524" s="95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  <c r="AW524" s="39"/>
      <c r="AX524" s="39"/>
      <c r="AY524" s="39"/>
      <c r="AZ524" s="39"/>
      <c r="BA524" s="39"/>
      <c r="BB524" s="39"/>
      <c r="BC524" s="39"/>
      <c r="BD524" s="39"/>
      <c r="BE524" s="39"/>
      <c r="BF524" s="39"/>
      <c r="BG524" s="39"/>
      <c r="BH524" s="39"/>
      <c r="BI524" s="39"/>
      <c r="BJ524" s="39"/>
      <c r="BK524" s="39"/>
      <c r="BL524" s="39"/>
      <c r="BM524" s="39"/>
      <c r="BN524" s="39"/>
      <c r="BO524" s="39"/>
      <c r="BP524" s="39"/>
      <c r="BQ524" s="39"/>
      <c r="BR524" s="39"/>
      <c r="BS524" s="39"/>
    </row>
    <row r="525" spans="1:71" ht="15.75" customHeight="1" x14ac:dyDescent="0.25">
      <c r="A525" s="30"/>
      <c r="B525" s="31"/>
      <c r="C525" s="31"/>
      <c r="D525" s="37"/>
      <c r="E525" s="39"/>
      <c r="F525" s="31"/>
      <c r="G525" s="92"/>
      <c r="H525" s="39"/>
      <c r="I525" s="93"/>
      <c r="J525" s="39"/>
      <c r="K525" s="39"/>
      <c r="L525" s="41"/>
      <c r="M525" s="41"/>
      <c r="N525" s="41"/>
      <c r="O525" s="31"/>
      <c r="P525" s="39"/>
      <c r="Q525" s="39"/>
      <c r="R525" s="39"/>
      <c r="S525" s="39"/>
      <c r="T525" s="94"/>
      <c r="U525" s="39"/>
      <c r="V525" s="95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  <c r="AY525" s="39"/>
      <c r="AZ525" s="39"/>
      <c r="BA525" s="39"/>
      <c r="BB525" s="39"/>
      <c r="BC525" s="39"/>
      <c r="BD525" s="39"/>
      <c r="BE525" s="39"/>
      <c r="BF525" s="39"/>
      <c r="BG525" s="39"/>
      <c r="BH525" s="39"/>
      <c r="BI525" s="39"/>
      <c r="BJ525" s="39"/>
      <c r="BK525" s="39"/>
      <c r="BL525" s="39"/>
      <c r="BM525" s="39"/>
      <c r="BN525" s="39"/>
      <c r="BO525" s="39"/>
      <c r="BP525" s="39"/>
      <c r="BQ525" s="39"/>
      <c r="BR525" s="39"/>
      <c r="BS525" s="39"/>
    </row>
    <row r="526" spans="1:71" ht="15.75" customHeight="1" x14ac:dyDescent="0.25">
      <c r="A526" s="30"/>
      <c r="B526" s="31"/>
      <c r="C526" s="31"/>
      <c r="D526" s="37"/>
      <c r="E526" s="39"/>
      <c r="F526" s="31"/>
      <c r="G526" s="92"/>
      <c r="H526" s="39"/>
      <c r="I526" s="93"/>
      <c r="J526" s="39"/>
      <c r="K526" s="39"/>
      <c r="L526" s="41"/>
      <c r="M526" s="41"/>
      <c r="N526" s="41"/>
      <c r="O526" s="31"/>
      <c r="P526" s="39"/>
      <c r="Q526" s="39"/>
      <c r="R526" s="39"/>
      <c r="S526" s="39"/>
      <c r="T526" s="94"/>
      <c r="U526" s="39"/>
      <c r="V526" s="95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  <c r="AW526" s="39"/>
      <c r="AX526" s="39"/>
      <c r="AY526" s="39"/>
      <c r="AZ526" s="39"/>
      <c r="BA526" s="39"/>
      <c r="BB526" s="39"/>
      <c r="BC526" s="39"/>
      <c r="BD526" s="39"/>
      <c r="BE526" s="39"/>
      <c r="BF526" s="39"/>
      <c r="BG526" s="39"/>
      <c r="BH526" s="39"/>
      <c r="BI526" s="39"/>
      <c r="BJ526" s="39"/>
      <c r="BK526" s="39"/>
      <c r="BL526" s="39"/>
      <c r="BM526" s="39"/>
      <c r="BN526" s="39"/>
      <c r="BO526" s="39"/>
      <c r="BP526" s="39"/>
      <c r="BQ526" s="39"/>
      <c r="BR526" s="39"/>
      <c r="BS526" s="39"/>
    </row>
    <row r="527" spans="1:71" ht="15.75" customHeight="1" x14ac:dyDescent="0.25">
      <c r="A527" s="30"/>
      <c r="B527" s="31"/>
      <c r="C527" s="31"/>
      <c r="D527" s="37"/>
      <c r="E527" s="39"/>
      <c r="F527" s="31"/>
      <c r="G527" s="92"/>
      <c r="H527" s="39"/>
      <c r="I527" s="93"/>
      <c r="J527" s="39"/>
      <c r="K527" s="39"/>
      <c r="L527" s="41"/>
      <c r="M527" s="41"/>
      <c r="N527" s="41"/>
      <c r="O527" s="31"/>
      <c r="P527" s="39"/>
      <c r="Q527" s="39"/>
      <c r="R527" s="39"/>
      <c r="S527" s="39"/>
      <c r="T527" s="94"/>
      <c r="U527" s="39"/>
      <c r="V527" s="95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39"/>
      <c r="AM527" s="39"/>
      <c r="AN527" s="39"/>
      <c r="AO527" s="39"/>
      <c r="AP527" s="39"/>
      <c r="AQ527" s="39"/>
      <c r="AR527" s="39"/>
      <c r="AS527" s="39"/>
      <c r="AT527" s="39"/>
      <c r="AU527" s="39"/>
      <c r="AV527" s="39"/>
      <c r="AW527" s="39"/>
      <c r="AX527" s="39"/>
      <c r="AY527" s="39"/>
      <c r="AZ527" s="39"/>
      <c r="BA527" s="39"/>
      <c r="BB527" s="39"/>
      <c r="BC527" s="39"/>
      <c r="BD527" s="39"/>
      <c r="BE527" s="39"/>
      <c r="BF527" s="39"/>
      <c r="BG527" s="39"/>
      <c r="BH527" s="39"/>
      <c r="BI527" s="39"/>
      <c r="BJ527" s="39"/>
      <c r="BK527" s="39"/>
      <c r="BL527" s="39"/>
      <c r="BM527" s="39"/>
      <c r="BN527" s="39"/>
      <c r="BO527" s="39"/>
      <c r="BP527" s="39"/>
      <c r="BQ527" s="39"/>
      <c r="BR527" s="39"/>
      <c r="BS527" s="39"/>
    </row>
    <row r="528" spans="1:71" ht="15.75" customHeight="1" x14ac:dyDescent="0.25">
      <c r="A528" s="30"/>
      <c r="B528" s="31"/>
      <c r="C528" s="31"/>
      <c r="D528" s="37"/>
      <c r="E528" s="39"/>
      <c r="F528" s="31"/>
      <c r="G528" s="92"/>
      <c r="H528" s="39"/>
      <c r="I528" s="93"/>
      <c r="J528" s="39"/>
      <c r="K528" s="39"/>
      <c r="L528" s="41"/>
      <c r="M528" s="41"/>
      <c r="N528" s="41"/>
      <c r="O528" s="31"/>
      <c r="P528" s="39"/>
      <c r="Q528" s="39"/>
      <c r="R528" s="39"/>
      <c r="S528" s="39"/>
      <c r="T528" s="94"/>
      <c r="U528" s="39"/>
      <c r="V528" s="95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  <c r="AY528" s="39"/>
      <c r="AZ528" s="39"/>
      <c r="BA528" s="39"/>
      <c r="BB528" s="39"/>
      <c r="BC528" s="39"/>
      <c r="BD528" s="39"/>
      <c r="BE528" s="39"/>
      <c r="BF528" s="39"/>
      <c r="BG528" s="39"/>
      <c r="BH528" s="39"/>
      <c r="BI528" s="39"/>
      <c r="BJ528" s="39"/>
      <c r="BK528" s="39"/>
      <c r="BL528" s="39"/>
      <c r="BM528" s="39"/>
      <c r="BN528" s="39"/>
      <c r="BO528" s="39"/>
      <c r="BP528" s="39"/>
      <c r="BQ528" s="39"/>
      <c r="BR528" s="39"/>
      <c r="BS528" s="39"/>
    </row>
    <row r="529" spans="1:71" ht="15.75" customHeight="1" x14ac:dyDescent="0.25">
      <c r="A529" s="30"/>
      <c r="B529" s="31"/>
      <c r="C529" s="31"/>
      <c r="D529" s="37"/>
      <c r="E529" s="39"/>
      <c r="F529" s="31"/>
      <c r="G529" s="92"/>
      <c r="H529" s="39"/>
      <c r="I529" s="93"/>
      <c r="J529" s="39"/>
      <c r="K529" s="39"/>
      <c r="L529" s="41"/>
      <c r="M529" s="41"/>
      <c r="N529" s="41"/>
      <c r="O529" s="31"/>
      <c r="P529" s="39"/>
      <c r="Q529" s="39"/>
      <c r="R529" s="39"/>
      <c r="S529" s="39"/>
      <c r="T529" s="94"/>
      <c r="U529" s="39"/>
      <c r="V529" s="95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  <c r="AY529" s="39"/>
      <c r="AZ529" s="39"/>
      <c r="BA529" s="39"/>
      <c r="BB529" s="39"/>
      <c r="BC529" s="39"/>
      <c r="BD529" s="39"/>
      <c r="BE529" s="39"/>
      <c r="BF529" s="39"/>
      <c r="BG529" s="39"/>
      <c r="BH529" s="39"/>
      <c r="BI529" s="39"/>
      <c r="BJ529" s="39"/>
      <c r="BK529" s="39"/>
      <c r="BL529" s="39"/>
      <c r="BM529" s="39"/>
      <c r="BN529" s="39"/>
      <c r="BO529" s="39"/>
      <c r="BP529" s="39"/>
      <c r="BQ529" s="39"/>
      <c r="BR529" s="39"/>
      <c r="BS529" s="39"/>
    </row>
    <row r="530" spans="1:71" ht="15.75" customHeight="1" x14ac:dyDescent="0.25">
      <c r="A530" s="30"/>
      <c r="B530" s="31"/>
      <c r="C530" s="31"/>
      <c r="D530" s="37"/>
      <c r="E530" s="39"/>
      <c r="F530" s="31"/>
      <c r="G530" s="92"/>
      <c r="H530" s="39"/>
      <c r="I530" s="93"/>
      <c r="J530" s="39"/>
      <c r="K530" s="39"/>
      <c r="L530" s="41"/>
      <c r="M530" s="41"/>
      <c r="N530" s="41"/>
      <c r="O530" s="31"/>
      <c r="P530" s="39"/>
      <c r="Q530" s="39"/>
      <c r="R530" s="39"/>
      <c r="S530" s="39"/>
      <c r="T530" s="94"/>
      <c r="U530" s="39"/>
      <c r="V530" s="95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  <c r="AY530" s="39"/>
      <c r="AZ530" s="39"/>
      <c r="BA530" s="39"/>
      <c r="BB530" s="39"/>
      <c r="BC530" s="39"/>
      <c r="BD530" s="39"/>
      <c r="BE530" s="39"/>
      <c r="BF530" s="39"/>
      <c r="BG530" s="39"/>
      <c r="BH530" s="39"/>
      <c r="BI530" s="39"/>
      <c r="BJ530" s="39"/>
      <c r="BK530" s="39"/>
      <c r="BL530" s="39"/>
      <c r="BM530" s="39"/>
      <c r="BN530" s="39"/>
      <c r="BO530" s="39"/>
      <c r="BP530" s="39"/>
      <c r="BQ530" s="39"/>
      <c r="BR530" s="39"/>
      <c r="BS530" s="39"/>
    </row>
    <row r="531" spans="1:71" ht="15.75" customHeight="1" x14ac:dyDescent="0.25">
      <c r="A531" s="30"/>
      <c r="B531" s="31"/>
      <c r="C531" s="31"/>
      <c r="D531" s="37"/>
      <c r="E531" s="39"/>
      <c r="F531" s="31"/>
      <c r="G531" s="92"/>
      <c r="H531" s="39"/>
      <c r="I531" s="93"/>
      <c r="J531" s="39"/>
      <c r="K531" s="39"/>
      <c r="L531" s="41"/>
      <c r="M531" s="41"/>
      <c r="N531" s="41"/>
      <c r="O531" s="31"/>
      <c r="P531" s="39"/>
      <c r="Q531" s="39"/>
      <c r="R531" s="39"/>
      <c r="S531" s="39"/>
      <c r="T531" s="94"/>
      <c r="U531" s="39"/>
      <c r="V531" s="95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  <c r="AY531" s="39"/>
      <c r="AZ531" s="39"/>
      <c r="BA531" s="39"/>
      <c r="BB531" s="39"/>
      <c r="BC531" s="39"/>
      <c r="BD531" s="39"/>
      <c r="BE531" s="39"/>
      <c r="BF531" s="39"/>
      <c r="BG531" s="39"/>
      <c r="BH531" s="39"/>
      <c r="BI531" s="39"/>
      <c r="BJ531" s="39"/>
      <c r="BK531" s="39"/>
      <c r="BL531" s="39"/>
      <c r="BM531" s="39"/>
      <c r="BN531" s="39"/>
      <c r="BO531" s="39"/>
      <c r="BP531" s="39"/>
      <c r="BQ531" s="39"/>
      <c r="BR531" s="39"/>
      <c r="BS531" s="39"/>
    </row>
    <row r="532" spans="1:71" ht="15.75" customHeight="1" x14ac:dyDescent="0.25">
      <c r="A532" s="30"/>
      <c r="B532" s="31"/>
      <c r="C532" s="31"/>
      <c r="D532" s="37"/>
      <c r="E532" s="39"/>
      <c r="F532" s="31"/>
      <c r="G532" s="92"/>
      <c r="H532" s="39"/>
      <c r="I532" s="93"/>
      <c r="J532" s="39"/>
      <c r="K532" s="39"/>
      <c r="L532" s="41"/>
      <c r="M532" s="41"/>
      <c r="N532" s="41"/>
      <c r="O532" s="31"/>
      <c r="P532" s="39"/>
      <c r="Q532" s="39"/>
      <c r="R532" s="39"/>
      <c r="S532" s="39"/>
      <c r="T532" s="94"/>
      <c r="U532" s="39"/>
      <c r="V532" s="95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9"/>
      <c r="AW532" s="39"/>
      <c r="AX532" s="39"/>
      <c r="AY532" s="39"/>
      <c r="AZ532" s="39"/>
      <c r="BA532" s="39"/>
      <c r="BB532" s="39"/>
      <c r="BC532" s="39"/>
      <c r="BD532" s="39"/>
      <c r="BE532" s="39"/>
      <c r="BF532" s="39"/>
      <c r="BG532" s="39"/>
      <c r="BH532" s="39"/>
      <c r="BI532" s="39"/>
      <c r="BJ532" s="39"/>
      <c r="BK532" s="39"/>
      <c r="BL532" s="39"/>
      <c r="BM532" s="39"/>
      <c r="BN532" s="39"/>
      <c r="BO532" s="39"/>
      <c r="BP532" s="39"/>
      <c r="BQ532" s="39"/>
      <c r="BR532" s="39"/>
      <c r="BS532" s="39"/>
    </row>
    <row r="533" spans="1:71" ht="15.75" customHeight="1" x14ac:dyDescent="0.25">
      <c r="A533" s="30"/>
      <c r="B533" s="31"/>
      <c r="C533" s="31"/>
      <c r="D533" s="37"/>
      <c r="E533" s="39"/>
      <c r="F533" s="31"/>
      <c r="G533" s="92"/>
      <c r="H533" s="39"/>
      <c r="I533" s="93"/>
      <c r="J533" s="39"/>
      <c r="K533" s="39"/>
      <c r="L533" s="41"/>
      <c r="M533" s="41"/>
      <c r="N533" s="41"/>
      <c r="O533" s="31"/>
      <c r="P533" s="39"/>
      <c r="Q533" s="39"/>
      <c r="R533" s="39"/>
      <c r="S533" s="39"/>
      <c r="T533" s="94"/>
      <c r="U533" s="39"/>
      <c r="V533" s="95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  <c r="AY533" s="39"/>
      <c r="AZ533" s="39"/>
      <c r="BA533" s="39"/>
      <c r="BB533" s="39"/>
      <c r="BC533" s="39"/>
      <c r="BD533" s="39"/>
      <c r="BE533" s="39"/>
      <c r="BF533" s="39"/>
      <c r="BG533" s="39"/>
      <c r="BH533" s="39"/>
      <c r="BI533" s="39"/>
      <c r="BJ533" s="39"/>
      <c r="BK533" s="39"/>
      <c r="BL533" s="39"/>
      <c r="BM533" s="39"/>
      <c r="BN533" s="39"/>
      <c r="BO533" s="39"/>
      <c r="BP533" s="39"/>
      <c r="BQ533" s="39"/>
      <c r="BR533" s="39"/>
      <c r="BS533" s="39"/>
    </row>
    <row r="534" spans="1:71" ht="15.75" customHeight="1" x14ac:dyDescent="0.25">
      <c r="A534" s="30"/>
      <c r="B534" s="31"/>
      <c r="C534" s="31"/>
      <c r="D534" s="37"/>
      <c r="E534" s="39"/>
      <c r="F534" s="31"/>
      <c r="G534" s="92"/>
      <c r="H534" s="39"/>
      <c r="I534" s="93"/>
      <c r="J534" s="39"/>
      <c r="K534" s="39"/>
      <c r="L534" s="41"/>
      <c r="M534" s="41"/>
      <c r="N534" s="41"/>
      <c r="O534" s="31"/>
      <c r="P534" s="39"/>
      <c r="Q534" s="39"/>
      <c r="R534" s="39"/>
      <c r="S534" s="39"/>
      <c r="T534" s="94"/>
      <c r="U534" s="39"/>
      <c r="V534" s="95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  <c r="AY534" s="39"/>
      <c r="AZ534" s="39"/>
      <c r="BA534" s="39"/>
      <c r="BB534" s="39"/>
      <c r="BC534" s="39"/>
      <c r="BD534" s="39"/>
      <c r="BE534" s="39"/>
      <c r="BF534" s="39"/>
      <c r="BG534" s="39"/>
      <c r="BH534" s="39"/>
      <c r="BI534" s="39"/>
      <c r="BJ534" s="39"/>
      <c r="BK534" s="39"/>
      <c r="BL534" s="39"/>
      <c r="BM534" s="39"/>
      <c r="BN534" s="39"/>
      <c r="BO534" s="39"/>
      <c r="BP534" s="39"/>
      <c r="BQ534" s="39"/>
      <c r="BR534" s="39"/>
      <c r="BS534" s="39"/>
    </row>
    <row r="535" spans="1:71" ht="15.75" customHeight="1" x14ac:dyDescent="0.25">
      <c r="A535" s="30"/>
      <c r="B535" s="31"/>
      <c r="C535" s="31"/>
      <c r="D535" s="37"/>
      <c r="E535" s="39"/>
      <c r="F535" s="31"/>
      <c r="G535" s="92"/>
      <c r="H535" s="39"/>
      <c r="I535" s="93"/>
      <c r="J535" s="39"/>
      <c r="K535" s="39"/>
      <c r="L535" s="41"/>
      <c r="M535" s="41"/>
      <c r="N535" s="41"/>
      <c r="O535" s="31"/>
      <c r="P535" s="39"/>
      <c r="Q535" s="39"/>
      <c r="R535" s="39"/>
      <c r="S535" s="39"/>
      <c r="T535" s="94"/>
      <c r="U535" s="39"/>
      <c r="V535" s="95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  <c r="AY535" s="39"/>
      <c r="AZ535" s="39"/>
      <c r="BA535" s="39"/>
      <c r="BB535" s="39"/>
      <c r="BC535" s="39"/>
      <c r="BD535" s="39"/>
      <c r="BE535" s="39"/>
      <c r="BF535" s="39"/>
      <c r="BG535" s="39"/>
      <c r="BH535" s="39"/>
      <c r="BI535" s="39"/>
      <c r="BJ535" s="39"/>
      <c r="BK535" s="39"/>
      <c r="BL535" s="39"/>
      <c r="BM535" s="39"/>
      <c r="BN535" s="39"/>
      <c r="BO535" s="39"/>
      <c r="BP535" s="39"/>
      <c r="BQ535" s="39"/>
      <c r="BR535" s="39"/>
      <c r="BS535" s="39"/>
    </row>
    <row r="536" spans="1:71" ht="15.75" customHeight="1" x14ac:dyDescent="0.25">
      <c r="A536" s="30"/>
      <c r="B536" s="31"/>
      <c r="C536" s="31"/>
      <c r="D536" s="37"/>
      <c r="E536" s="39"/>
      <c r="F536" s="31"/>
      <c r="G536" s="92"/>
      <c r="H536" s="39"/>
      <c r="I536" s="93"/>
      <c r="J536" s="39"/>
      <c r="K536" s="39"/>
      <c r="L536" s="41"/>
      <c r="M536" s="41"/>
      <c r="N536" s="41"/>
      <c r="O536" s="31"/>
      <c r="P536" s="39"/>
      <c r="Q536" s="39"/>
      <c r="R536" s="39"/>
      <c r="S536" s="39"/>
      <c r="T536" s="94"/>
      <c r="U536" s="39"/>
      <c r="V536" s="95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  <c r="AY536" s="39"/>
      <c r="AZ536" s="39"/>
      <c r="BA536" s="39"/>
      <c r="BB536" s="39"/>
      <c r="BC536" s="39"/>
      <c r="BD536" s="39"/>
      <c r="BE536" s="39"/>
      <c r="BF536" s="39"/>
      <c r="BG536" s="39"/>
      <c r="BH536" s="39"/>
      <c r="BI536" s="39"/>
      <c r="BJ536" s="39"/>
      <c r="BK536" s="39"/>
      <c r="BL536" s="39"/>
      <c r="BM536" s="39"/>
      <c r="BN536" s="39"/>
      <c r="BO536" s="39"/>
      <c r="BP536" s="39"/>
      <c r="BQ536" s="39"/>
      <c r="BR536" s="39"/>
      <c r="BS536" s="39"/>
    </row>
    <row r="537" spans="1:71" ht="15.75" customHeight="1" x14ac:dyDescent="0.25">
      <c r="A537" s="30"/>
      <c r="B537" s="31"/>
      <c r="C537" s="31"/>
      <c r="D537" s="37"/>
      <c r="E537" s="39"/>
      <c r="F537" s="31"/>
      <c r="G537" s="92"/>
      <c r="H537" s="39"/>
      <c r="I537" s="93"/>
      <c r="J537" s="39"/>
      <c r="K537" s="39"/>
      <c r="L537" s="41"/>
      <c r="M537" s="41"/>
      <c r="N537" s="41"/>
      <c r="O537" s="31"/>
      <c r="P537" s="39"/>
      <c r="Q537" s="39"/>
      <c r="R537" s="39"/>
      <c r="S537" s="39"/>
      <c r="T537" s="94"/>
      <c r="U537" s="39"/>
      <c r="V537" s="95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  <c r="AY537" s="39"/>
      <c r="AZ537" s="39"/>
      <c r="BA537" s="39"/>
      <c r="BB537" s="39"/>
      <c r="BC537" s="39"/>
      <c r="BD537" s="39"/>
      <c r="BE537" s="39"/>
      <c r="BF537" s="39"/>
      <c r="BG537" s="39"/>
      <c r="BH537" s="39"/>
      <c r="BI537" s="39"/>
      <c r="BJ537" s="39"/>
      <c r="BK537" s="39"/>
      <c r="BL537" s="39"/>
      <c r="BM537" s="39"/>
      <c r="BN537" s="39"/>
      <c r="BO537" s="39"/>
      <c r="BP537" s="39"/>
      <c r="BQ537" s="39"/>
      <c r="BR537" s="39"/>
      <c r="BS537" s="39"/>
    </row>
    <row r="538" spans="1:71" ht="15.75" customHeight="1" x14ac:dyDescent="0.25">
      <c r="A538" s="30"/>
      <c r="B538" s="31"/>
      <c r="C538" s="31"/>
      <c r="D538" s="37"/>
      <c r="E538" s="39"/>
      <c r="F538" s="31"/>
      <c r="G538" s="92"/>
      <c r="H538" s="39"/>
      <c r="I538" s="93"/>
      <c r="J538" s="39"/>
      <c r="K538" s="39"/>
      <c r="L538" s="41"/>
      <c r="M538" s="41"/>
      <c r="N538" s="41"/>
      <c r="O538" s="31"/>
      <c r="P538" s="39"/>
      <c r="Q538" s="39"/>
      <c r="R538" s="39"/>
      <c r="S538" s="39"/>
      <c r="T538" s="94"/>
      <c r="U538" s="39"/>
      <c r="V538" s="95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  <c r="AY538" s="39"/>
      <c r="AZ538" s="39"/>
      <c r="BA538" s="39"/>
      <c r="BB538" s="39"/>
      <c r="BC538" s="39"/>
      <c r="BD538" s="39"/>
      <c r="BE538" s="39"/>
      <c r="BF538" s="39"/>
      <c r="BG538" s="39"/>
      <c r="BH538" s="39"/>
      <c r="BI538" s="39"/>
      <c r="BJ538" s="39"/>
      <c r="BK538" s="39"/>
      <c r="BL538" s="39"/>
      <c r="BM538" s="39"/>
      <c r="BN538" s="39"/>
      <c r="BO538" s="39"/>
      <c r="BP538" s="39"/>
      <c r="BQ538" s="39"/>
      <c r="BR538" s="39"/>
      <c r="BS538" s="39"/>
    </row>
    <row r="539" spans="1:71" ht="15.75" customHeight="1" x14ac:dyDescent="0.25">
      <c r="A539" s="30"/>
      <c r="B539" s="31"/>
      <c r="C539" s="31"/>
      <c r="D539" s="37"/>
      <c r="E539" s="39"/>
      <c r="F539" s="31"/>
      <c r="G539" s="92"/>
      <c r="H539" s="39"/>
      <c r="I539" s="93"/>
      <c r="J539" s="39"/>
      <c r="K539" s="39"/>
      <c r="L539" s="41"/>
      <c r="M539" s="41"/>
      <c r="N539" s="41"/>
      <c r="O539" s="31"/>
      <c r="P539" s="39"/>
      <c r="Q539" s="39"/>
      <c r="R539" s="39"/>
      <c r="S539" s="39"/>
      <c r="T539" s="94"/>
      <c r="U539" s="39"/>
      <c r="V539" s="95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  <c r="AY539" s="39"/>
      <c r="AZ539" s="39"/>
      <c r="BA539" s="39"/>
      <c r="BB539" s="39"/>
      <c r="BC539" s="39"/>
      <c r="BD539" s="39"/>
      <c r="BE539" s="39"/>
      <c r="BF539" s="39"/>
      <c r="BG539" s="39"/>
      <c r="BH539" s="39"/>
      <c r="BI539" s="39"/>
      <c r="BJ539" s="39"/>
      <c r="BK539" s="39"/>
      <c r="BL539" s="39"/>
      <c r="BM539" s="39"/>
      <c r="BN539" s="39"/>
      <c r="BO539" s="39"/>
      <c r="BP539" s="39"/>
      <c r="BQ539" s="39"/>
      <c r="BR539" s="39"/>
      <c r="BS539" s="39"/>
    </row>
    <row r="540" spans="1:71" ht="15.75" customHeight="1" x14ac:dyDescent="0.25">
      <c r="A540" s="30"/>
      <c r="B540" s="31"/>
      <c r="C540" s="31"/>
      <c r="D540" s="37"/>
      <c r="E540" s="39"/>
      <c r="F540" s="31"/>
      <c r="G540" s="92"/>
      <c r="H540" s="39"/>
      <c r="I540" s="93"/>
      <c r="J540" s="39"/>
      <c r="K540" s="39"/>
      <c r="L540" s="41"/>
      <c r="M540" s="41"/>
      <c r="N540" s="41"/>
      <c r="O540" s="31"/>
      <c r="P540" s="39"/>
      <c r="Q540" s="39"/>
      <c r="R540" s="39"/>
      <c r="S540" s="39"/>
      <c r="T540" s="94"/>
      <c r="U540" s="39"/>
      <c r="V540" s="95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  <c r="AY540" s="39"/>
      <c r="AZ540" s="39"/>
      <c r="BA540" s="39"/>
      <c r="BB540" s="39"/>
      <c r="BC540" s="39"/>
      <c r="BD540" s="39"/>
      <c r="BE540" s="39"/>
      <c r="BF540" s="39"/>
      <c r="BG540" s="39"/>
      <c r="BH540" s="39"/>
      <c r="BI540" s="39"/>
      <c r="BJ540" s="39"/>
      <c r="BK540" s="39"/>
      <c r="BL540" s="39"/>
      <c r="BM540" s="39"/>
      <c r="BN540" s="39"/>
      <c r="BO540" s="39"/>
      <c r="BP540" s="39"/>
      <c r="BQ540" s="39"/>
      <c r="BR540" s="39"/>
      <c r="BS540" s="39"/>
    </row>
    <row r="541" spans="1:71" ht="15.75" customHeight="1" x14ac:dyDescent="0.25">
      <c r="A541" s="30"/>
      <c r="B541" s="31"/>
      <c r="C541" s="31"/>
      <c r="D541" s="37"/>
      <c r="E541" s="39"/>
      <c r="F541" s="31"/>
      <c r="G541" s="92"/>
      <c r="H541" s="39"/>
      <c r="I541" s="93"/>
      <c r="J541" s="39"/>
      <c r="K541" s="39"/>
      <c r="L541" s="41"/>
      <c r="M541" s="41"/>
      <c r="N541" s="41"/>
      <c r="O541" s="31"/>
      <c r="P541" s="39"/>
      <c r="Q541" s="39"/>
      <c r="R541" s="39"/>
      <c r="S541" s="39"/>
      <c r="T541" s="94"/>
      <c r="U541" s="39"/>
      <c r="V541" s="95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  <c r="AW541" s="39"/>
      <c r="AX541" s="39"/>
      <c r="AY541" s="39"/>
      <c r="AZ541" s="39"/>
      <c r="BA541" s="39"/>
      <c r="BB541" s="39"/>
      <c r="BC541" s="39"/>
      <c r="BD541" s="39"/>
      <c r="BE541" s="39"/>
      <c r="BF541" s="39"/>
      <c r="BG541" s="39"/>
      <c r="BH541" s="39"/>
      <c r="BI541" s="39"/>
      <c r="BJ541" s="39"/>
      <c r="BK541" s="39"/>
      <c r="BL541" s="39"/>
      <c r="BM541" s="39"/>
      <c r="BN541" s="39"/>
      <c r="BO541" s="39"/>
      <c r="BP541" s="39"/>
      <c r="BQ541" s="39"/>
      <c r="BR541" s="39"/>
      <c r="BS541" s="39"/>
    </row>
    <row r="542" spans="1:71" ht="15.75" customHeight="1" x14ac:dyDescent="0.25">
      <c r="A542" s="30"/>
      <c r="B542" s="31"/>
      <c r="C542" s="31"/>
      <c r="D542" s="37"/>
      <c r="E542" s="39"/>
      <c r="F542" s="31"/>
      <c r="G542" s="92"/>
      <c r="H542" s="39"/>
      <c r="I542" s="93"/>
      <c r="J542" s="39"/>
      <c r="K542" s="39"/>
      <c r="L542" s="41"/>
      <c r="M542" s="41"/>
      <c r="N542" s="41"/>
      <c r="O542" s="31"/>
      <c r="P542" s="39"/>
      <c r="Q542" s="39"/>
      <c r="R542" s="39"/>
      <c r="S542" s="39"/>
      <c r="T542" s="94"/>
      <c r="U542" s="39"/>
      <c r="V542" s="95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  <c r="AT542" s="39"/>
      <c r="AU542" s="39"/>
      <c r="AV542" s="39"/>
      <c r="AW542" s="39"/>
      <c r="AX542" s="39"/>
      <c r="AY542" s="39"/>
      <c r="AZ542" s="39"/>
      <c r="BA542" s="39"/>
      <c r="BB542" s="39"/>
      <c r="BC542" s="39"/>
      <c r="BD542" s="39"/>
      <c r="BE542" s="39"/>
      <c r="BF542" s="39"/>
      <c r="BG542" s="39"/>
      <c r="BH542" s="39"/>
      <c r="BI542" s="39"/>
      <c r="BJ542" s="39"/>
      <c r="BK542" s="39"/>
      <c r="BL542" s="39"/>
      <c r="BM542" s="39"/>
      <c r="BN542" s="39"/>
      <c r="BO542" s="39"/>
      <c r="BP542" s="39"/>
      <c r="BQ542" s="39"/>
      <c r="BR542" s="39"/>
      <c r="BS542" s="39"/>
    </row>
    <row r="543" spans="1:71" ht="15.75" customHeight="1" x14ac:dyDescent="0.25">
      <c r="A543" s="30"/>
      <c r="B543" s="31"/>
      <c r="C543" s="31"/>
      <c r="D543" s="37"/>
      <c r="E543" s="39"/>
      <c r="F543" s="31"/>
      <c r="G543" s="92"/>
      <c r="H543" s="39"/>
      <c r="I543" s="93"/>
      <c r="J543" s="39"/>
      <c r="K543" s="39"/>
      <c r="L543" s="41"/>
      <c r="M543" s="41"/>
      <c r="N543" s="41"/>
      <c r="O543" s="31"/>
      <c r="P543" s="39"/>
      <c r="Q543" s="39"/>
      <c r="R543" s="39"/>
      <c r="S543" s="39"/>
      <c r="T543" s="94"/>
      <c r="U543" s="39"/>
      <c r="V543" s="95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  <c r="AY543" s="39"/>
      <c r="AZ543" s="39"/>
      <c r="BA543" s="39"/>
      <c r="BB543" s="39"/>
      <c r="BC543" s="39"/>
      <c r="BD543" s="39"/>
      <c r="BE543" s="39"/>
      <c r="BF543" s="39"/>
      <c r="BG543" s="39"/>
      <c r="BH543" s="39"/>
      <c r="BI543" s="39"/>
      <c r="BJ543" s="39"/>
      <c r="BK543" s="39"/>
      <c r="BL543" s="39"/>
      <c r="BM543" s="39"/>
      <c r="BN543" s="39"/>
      <c r="BO543" s="39"/>
      <c r="BP543" s="39"/>
      <c r="BQ543" s="39"/>
      <c r="BR543" s="39"/>
      <c r="BS543" s="39"/>
    </row>
    <row r="544" spans="1:71" ht="15.75" customHeight="1" x14ac:dyDescent="0.25">
      <c r="A544" s="30"/>
      <c r="B544" s="31"/>
      <c r="C544" s="31"/>
      <c r="D544" s="37"/>
      <c r="E544" s="39"/>
      <c r="F544" s="31"/>
      <c r="G544" s="92"/>
      <c r="H544" s="39"/>
      <c r="I544" s="93"/>
      <c r="J544" s="39"/>
      <c r="K544" s="39"/>
      <c r="L544" s="41"/>
      <c r="M544" s="41"/>
      <c r="N544" s="41"/>
      <c r="O544" s="31"/>
      <c r="P544" s="39"/>
      <c r="Q544" s="39"/>
      <c r="R544" s="39"/>
      <c r="S544" s="39"/>
      <c r="T544" s="94"/>
      <c r="U544" s="39"/>
      <c r="V544" s="95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  <c r="AY544" s="39"/>
      <c r="AZ544" s="39"/>
      <c r="BA544" s="39"/>
      <c r="BB544" s="39"/>
      <c r="BC544" s="39"/>
      <c r="BD544" s="39"/>
      <c r="BE544" s="39"/>
      <c r="BF544" s="39"/>
      <c r="BG544" s="39"/>
      <c r="BH544" s="39"/>
      <c r="BI544" s="39"/>
      <c r="BJ544" s="39"/>
      <c r="BK544" s="39"/>
      <c r="BL544" s="39"/>
      <c r="BM544" s="39"/>
      <c r="BN544" s="39"/>
      <c r="BO544" s="39"/>
      <c r="BP544" s="39"/>
      <c r="BQ544" s="39"/>
      <c r="BR544" s="39"/>
      <c r="BS544" s="39"/>
    </row>
    <row r="545" spans="1:71" ht="15.75" customHeight="1" x14ac:dyDescent="0.25">
      <c r="A545" s="30"/>
      <c r="B545" s="31"/>
      <c r="C545" s="31"/>
      <c r="D545" s="37"/>
      <c r="E545" s="39"/>
      <c r="F545" s="31"/>
      <c r="G545" s="92"/>
      <c r="H545" s="39"/>
      <c r="I545" s="93"/>
      <c r="J545" s="39"/>
      <c r="K545" s="39"/>
      <c r="L545" s="41"/>
      <c r="M545" s="41"/>
      <c r="N545" s="41"/>
      <c r="O545" s="31"/>
      <c r="P545" s="39"/>
      <c r="Q545" s="39"/>
      <c r="R545" s="39"/>
      <c r="S545" s="39"/>
      <c r="T545" s="94"/>
      <c r="U545" s="39"/>
      <c r="V545" s="95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/>
      <c r="AU545" s="39"/>
      <c r="AV545" s="39"/>
      <c r="AW545" s="39"/>
      <c r="AX545" s="39"/>
      <c r="AY545" s="39"/>
      <c r="AZ545" s="39"/>
      <c r="BA545" s="39"/>
      <c r="BB545" s="39"/>
      <c r="BC545" s="39"/>
      <c r="BD545" s="39"/>
      <c r="BE545" s="39"/>
      <c r="BF545" s="39"/>
      <c r="BG545" s="39"/>
      <c r="BH545" s="39"/>
      <c r="BI545" s="39"/>
      <c r="BJ545" s="39"/>
      <c r="BK545" s="39"/>
      <c r="BL545" s="39"/>
      <c r="BM545" s="39"/>
      <c r="BN545" s="39"/>
      <c r="BO545" s="39"/>
      <c r="BP545" s="39"/>
      <c r="BQ545" s="39"/>
      <c r="BR545" s="39"/>
      <c r="BS545" s="39"/>
    </row>
    <row r="546" spans="1:71" ht="15.75" customHeight="1" x14ac:dyDescent="0.25">
      <c r="A546" s="30"/>
      <c r="B546" s="31"/>
      <c r="C546" s="31"/>
      <c r="D546" s="37"/>
      <c r="E546" s="39"/>
      <c r="F546" s="31"/>
      <c r="G546" s="92"/>
      <c r="H546" s="39"/>
      <c r="I546" s="93"/>
      <c r="J546" s="39"/>
      <c r="K546" s="39"/>
      <c r="L546" s="41"/>
      <c r="M546" s="41"/>
      <c r="N546" s="41"/>
      <c r="O546" s="31"/>
      <c r="P546" s="39"/>
      <c r="Q546" s="39"/>
      <c r="R546" s="39"/>
      <c r="S546" s="39"/>
      <c r="T546" s="94"/>
      <c r="U546" s="39"/>
      <c r="V546" s="95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  <c r="AT546" s="39"/>
      <c r="AU546" s="39"/>
      <c r="AV546" s="39"/>
      <c r="AW546" s="39"/>
      <c r="AX546" s="39"/>
      <c r="AY546" s="39"/>
      <c r="AZ546" s="39"/>
      <c r="BA546" s="39"/>
      <c r="BB546" s="39"/>
      <c r="BC546" s="39"/>
      <c r="BD546" s="39"/>
      <c r="BE546" s="39"/>
      <c r="BF546" s="39"/>
      <c r="BG546" s="39"/>
      <c r="BH546" s="39"/>
      <c r="BI546" s="39"/>
      <c r="BJ546" s="39"/>
      <c r="BK546" s="39"/>
      <c r="BL546" s="39"/>
      <c r="BM546" s="39"/>
      <c r="BN546" s="39"/>
      <c r="BO546" s="39"/>
      <c r="BP546" s="39"/>
      <c r="BQ546" s="39"/>
      <c r="BR546" s="39"/>
      <c r="BS546" s="39"/>
    </row>
    <row r="547" spans="1:71" ht="15.75" customHeight="1" x14ac:dyDescent="0.25">
      <c r="A547" s="30"/>
      <c r="B547" s="31"/>
      <c r="C547" s="31"/>
      <c r="D547" s="37"/>
      <c r="E547" s="39"/>
      <c r="F547" s="31"/>
      <c r="G547" s="92"/>
      <c r="H547" s="39"/>
      <c r="I547" s="93"/>
      <c r="J547" s="39"/>
      <c r="K547" s="39"/>
      <c r="L547" s="41"/>
      <c r="M547" s="41"/>
      <c r="N547" s="41"/>
      <c r="O547" s="31"/>
      <c r="P547" s="39"/>
      <c r="Q547" s="39"/>
      <c r="R547" s="39"/>
      <c r="S547" s="39"/>
      <c r="T547" s="94"/>
      <c r="U547" s="39"/>
      <c r="V547" s="95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39"/>
      <c r="AX547" s="39"/>
      <c r="AY547" s="39"/>
      <c r="AZ547" s="39"/>
      <c r="BA547" s="39"/>
      <c r="BB547" s="39"/>
      <c r="BC547" s="39"/>
      <c r="BD547" s="39"/>
      <c r="BE547" s="39"/>
      <c r="BF547" s="39"/>
      <c r="BG547" s="39"/>
      <c r="BH547" s="39"/>
      <c r="BI547" s="39"/>
      <c r="BJ547" s="39"/>
      <c r="BK547" s="39"/>
      <c r="BL547" s="39"/>
      <c r="BM547" s="39"/>
      <c r="BN547" s="39"/>
      <c r="BO547" s="39"/>
      <c r="BP547" s="39"/>
      <c r="BQ547" s="39"/>
      <c r="BR547" s="39"/>
      <c r="BS547" s="39"/>
    </row>
    <row r="548" spans="1:71" ht="15.75" customHeight="1" x14ac:dyDescent="0.25">
      <c r="A548" s="30"/>
      <c r="B548" s="31"/>
      <c r="C548" s="31"/>
      <c r="D548" s="37"/>
      <c r="E548" s="39"/>
      <c r="F548" s="31"/>
      <c r="G548" s="92"/>
      <c r="H548" s="39"/>
      <c r="I548" s="93"/>
      <c r="J548" s="39"/>
      <c r="K548" s="39"/>
      <c r="L548" s="41"/>
      <c r="M548" s="41"/>
      <c r="N548" s="41"/>
      <c r="O548" s="31"/>
      <c r="P548" s="39"/>
      <c r="Q548" s="39"/>
      <c r="R548" s="39"/>
      <c r="S548" s="39"/>
      <c r="T548" s="94"/>
      <c r="U548" s="39"/>
      <c r="V548" s="95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  <c r="AY548" s="39"/>
      <c r="AZ548" s="39"/>
      <c r="BA548" s="39"/>
      <c r="BB548" s="39"/>
      <c r="BC548" s="39"/>
      <c r="BD548" s="39"/>
      <c r="BE548" s="39"/>
      <c r="BF548" s="39"/>
      <c r="BG548" s="39"/>
      <c r="BH548" s="39"/>
      <c r="BI548" s="39"/>
      <c r="BJ548" s="39"/>
      <c r="BK548" s="39"/>
      <c r="BL548" s="39"/>
      <c r="BM548" s="39"/>
      <c r="BN548" s="39"/>
      <c r="BO548" s="39"/>
      <c r="BP548" s="39"/>
      <c r="BQ548" s="39"/>
      <c r="BR548" s="39"/>
      <c r="BS548" s="39"/>
    </row>
    <row r="549" spans="1:71" ht="15.75" customHeight="1" x14ac:dyDescent="0.25">
      <c r="A549" s="30"/>
      <c r="B549" s="31"/>
      <c r="C549" s="31"/>
      <c r="D549" s="37"/>
      <c r="E549" s="39"/>
      <c r="F549" s="31"/>
      <c r="G549" s="92"/>
      <c r="H549" s="39"/>
      <c r="I549" s="93"/>
      <c r="J549" s="39"/>
      <c r="K549" s="39"/>
      <c r="L549" s="41"/>
      <c r="M549" s="41"/>
      <c r="N549" s="41"/>
      <c r="O549" s="31"/>
      <c r="P549" s="39"/>
      <c r="Q549" s="39"/>
      <c r="R549" s="39"/>
      <c r="S549" s="39"/>
      <c r="T549" s="94"/>
      <c r="U549" s="39"/>
      <c r="V549" s="95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  <c r="AY549" s="39"/>
      <c r="AZ549" s="39"/>
      <c r="BA549" s="39"/>
      <c r="BB549" s="39"/>
      <c r="BC549" s="39"/>
      <c r="BD549" s="39"/>
      <c r="BE549" s="39"/>
      <c r="BF549" s="39"/>
      <c r="BG549" s="39"/>
      <c r="BH549" s="39"/>
      <c r="BI549" s="39"/>
      <c r="BJ549" s="39"/>
      <c r="BK549" s="39"/>
      <c r="BL549" s="39"/>
      <c r="BM549" s="39"/>
      <c r="BN549" s="39"/>
      <c r="BO549" s="39"/>
      <c r="BP549" s="39"/>
      <c r="BQ549" s="39"/>
      <c r="BR549" s="39"/>
      <c r="BS549" s="39"/>
    </row>
    <row r="550" spans="1:71" ht="15.75" customHeight="1" x14ac:dyDescent="0.25">
      <c r="A550" s="30"/>
      <c r="B550" s="31"/>
      <c r="C550" s="31"/>
      <c r="D550" s="37"/>
      <c r="E550" s="39"/>
      <c r="F550" s="31"/>
      <c r="G550" s="92"/>
      <c r="H550" s="39"/>
      <c r="I550" s="93"/>
      <c r="J550" s="39"/>
      <c r="K550" s="39"/>
      <c r="L550" s="41"/>
      <c r="M550" s="41"/>
      <c r="N550" s="41"/>
      <c r="O550" s="31"/>
      <c r="P550" s="39"/>
      <c r="Q550" s="39"/>
      <c r="R550" s="39"/>
      <c r="S550" s="39"/>
      <c r="T550" s="94"/>
      <c r="U550" s="39"/>
      <c r="V550" s="95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  <c r="AY550" s="39"/>
      <c r="AZ550" s="39"/>
      <c r="BA550" s="39"/>
      <c r="BB550" s="39"/>
      <c r="BC550" s="39"/>
      <c r="BD550" s="39"/>
      <c r="BE550" s="39"/>
      <c r="BF550" s="39"/>
      <c r="BG550" s="39"/>
      <c r="BH550" s="39"/>
      <c r="BI550" s="39"/>
      <c r="BJ550" s="39"/>
      <c r="BK550" s="39"/>
      <c r="BL550" s="39"/>
      <c r="BM550" s="39"/>
      <c r="BN550" s="39"/>
      <c r="BO550" s="39"/>
      <c r="BP550" s="39"/>
      <c r="BQ550" s="39"/>
      <c r="BR550" s="39"/>
      <c r="BS550" s="39"/>
    </row>
    <row r="551" spans="1:71" ht="15.75" customHeight="1" x14ac:dyDescent="0.25">
      <c r="A551" s="30"/>
      <c r="B551" s="31"/>
      <c r="C551" s="31"/>
      <c r="D551" s="37"/>
      <c r="E551" s="39"/>
      <c r="F551" s="31"/>
      <c r="G551" s="92"/>
      <c r="H551" s="39"/>
      <c r="I551" s="93"/>
      <c r="J551" s="39"/>
      <c r="K551" s="39"/>
      <c r="L551" s="41"/>
      <c r="M551" s="41"/>
      <c r="N551" s="41"/>
      <c r="O551" s="31"/>
      <c r="P551" s="39"/>
      <c r="Q551" s="39"/>
      <c r="R551" s="39"/>
      <c r="S551" s="39"/>
      <c r="T551" s="94"/>
      <c r="U551" s="39"/>
      <c r="V551" s="95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  <c r="AY551" s="39"/>
      <c r="AZ551" s="39"/>
      <c r="BA551" s="39"/>
      <c r="BB551" s="39"/>
      <c r="BC551" s="39"/>
      <c r="BD551" s="39"/>
      <c r="BE551" s="39"/>
      <c r="BF551" s="39"/>
      <c r="BG551" s="39"/>
      <c r="BH551" s="39"/>
      <c r="BI551" s="39"/>
      <c r="BJ551" s="39"/>
      <c r="BK551" s="39"/>
      <c r="BL551" s="39"/>
      <c r="BM551" s="39"/>
      <c r="BN551" s="39"/>
      <c r="BO551" s="39"/>
      <c r="BP551" s="39"/>
      <c r="BQ551" s="39"/>
      <c r="BR551" s="39"/>
      <c r="BS551" s="39"/>
    </row>
    <row r="552" spans="1:71" ht="15.75" customHeight="1" x14ac:dyDescent="0.25">
      <c r="A552" s="30"/>
      <c r="B552" s="31"/>
      <c r="C552" s="31"/>
      <c r="D552" s="37"/>
      <c r="E552" s="39"/>
      <c r="F552" s="31"/>
      <c r="G552" s="92"/>
      <c r="H552" s="39"/>
      <c r="I552" s="93"/>
      <c r="J552" s="39"/>
      <c r="K552" s="39"/>
      <c r="L552" s="41"/>
      <c r="M552" s="41"/>
      <c r="N552" s="41"/>
      <c r="O552" s="31"/>
      <c r="P552" s="39"/>
      <c r="Q552" s="39"/>
      <c r="R552" s="39"/>
      <c r="S552" s="39"/>
      <c r="T552" s="94"/>
      <c r="U552" s="39"/>
      <c r="V552" s="95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  <c r="AY552" s="39"/>
      <c r="AZ552" s="39"/>
      <c r="BA552" s="39"/>
      <c r="BB552" s="39"/>
      <c r="BC552" s="39"/>
      <c r="BD552" s="39"/>
      <c r="BE552" s="39"/>
      <c r="BF552" s="39"/>
      <c r="BG552" s="39"/>
      <c r="BH552" s="39"/>
      <c r="BI552" s="39"/>
      <c r="BJ552" s="39"/>
      <c r="BK552" s="39"/>
      <c r="BL552" s="39"/>
      <c r="BM552" s="39"/>
      <c r="BN552" s="39"/>
      <c r="BO552" s="39"/>
      <c r="BP552" s="39"/>
      <c r="BQ552" s="39"/>
      <c r="BR552" s="39"/>
      <c r="BS552" s="39"/>
    </row>
    <row r="553" spans="1:71" ht="15.75" customHeight="1" x14ac:dyDescent="0.25">
      <c r="A553" s="30"/>
      <c r="B553" s="31"/>
      <c r="C553" s="31"/>
      <c r="D553" s="37"/>
      <c r="E553" s="39"/>
      <c r="F553" s="31"/>
      <c r="G553" s="92"/>
      <c r="H553" s="39"/>
      <c r="I553" s="93"/>
      <c r="J553" s="39"/>
      <c r="K553" s="39"/>
      <c r="L553" s="41"/>
      <c r="M553" s="41"/>
      <c r="N553" s="41"/>
      <c r="O553" s="31"/>
      <c r="P553" s="39"/>
      <c r="Q553" s="39"/>
      <c r="R553" s="39"/>
      <c r="S553" s="39"/>
      <c r="T553" s="94"/>
      <c r="U553" s="39"/>
      <c r="V553" s="95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  <c r="AY553" s="39"/>
      <c r="AZ553" s="39"/>
      <c r="BA553" s="39"/>
      <c r="BB553" s="39"/>
      <c r="BC553" s="39"/>
      <c r="BD553" s="39"/>
      <c r="BE553" s="39"/>
      <c r="BF553" s="39"/>
      <c r="BG553" s="39"/>
      <c r="BH553" s="39"/>
      <c r="BI553" s="39"/>
      <c r="BJ553" s="39"/>
      <c r="BK553" s="39"/>
      <c r="BL553" s="39"/>
      <c r="BM553" s="39"/>
      <c r="BN553" s="39"/>
      <c r="BO553" s="39"/>
      <c r="BP553" s="39"/>
      <c r="BQ553" s="39"/>
      <c r="BR553" s="39"/>
      <c r="BS553" s="39"/>
    </row>
    <row r="554" spans="1:71" ht="15.75" customHeight="1" x14ac:dyDescent="0.25">
      <c r="A554" s="30"/>
      <c r="B554" s="31"/>
      <c r="C554" s="31"/>
      <c r="D554" s="37"/>
      <c r="E554" s="39"/>
      <c r="F554" s="31"/>
      <c r="G554" s="92"/>
      <c r="H554" s="39"/>
      <c r="I554" s="93"/>
      <c r="J554" s="39"/>
      <c r="K554" s="39"/>
      <c r="L554" s="41"/>
      <c r="M554" s="41"/>
      <c r="N554" s="41"/>
      <c r="O554" s="31"/>
      <c r="P554" s="39"/>
      <c r="Q554" s="39"/>
      <c r="R554" s="39"/>
      <c r="S554" s="39"/>
      <c r="T554" s="94"/>
      <c r="U554" s="39"/>
      <c r="V554" s="95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  <c r="AY554" s="39"/>
      <c r="AZ554" s="39"/>
      <c r="BA554" s="39"/>
      <c r="BB554" s="39"/>
      <c r="BC554" s="39"/>
      <c r="BD554" s="39"/>
      <c r="BE554" s="39"/>
      <c r="BF554" s="39"/>
      <c r="BG554" s="39"/>
      <c r="BH554" s="39"/>
      <c r="BI554" s="39"/>
      <c r="BJ554" s="39"/>
      <c r="BK554" s="39"/>
      <c r="BL554" s="39"/>
      <c r="BM554" s="39"/>
      <c r="BN554" s="39"/>
      <c r="BO554" s="39"/>
      <c r="BP554" s="39"/>
      <c r="BQ554" s="39"/>
      <c r="BR554" s="39"/>
      <c r="BS554" s="39"/>
    </row>
    <row r="555" spans="1:71" ht="15.75" customHeight="1" x14ac:dyDescent="0.25">
      <c r="A555" s="30"/>
      <c r="B555" s="31"/>
      <c r="C555" s="31"/>
      <c r="D555" s="37"/>
      <c r="E555" s="39"/>
      <c r="F555" s="31"/>
      <c r="G555" s="92"/>
      <c r="H555" s="39"/>
      <c r="I555" s="93"/>
      <c r="J555" s="39"/>
      <c r="K555" s="39"/>
      <c r="L555" s="41"/>
      <c r="M555" s="41"/>
      <c r="N555" s="41"/>
      <c r="O555" s="31"/>
      <c r="P555" s="39"/>
      <c r="Q555" s="39"/>
      <c r="R555" s="39"/>
      <c r="S555" s="39"/>
      <c r="T555" s="94"/>
      <c r="U555" s="39"/>
      <c r="V555" s="95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  <c r="AY555" s="39"/>
      <c r="AZ555" s="39"/>
      <c r="BA555" s="39"/>
      <c r="BB555" s="39"/>
      <c r="BC555" s="39"/>
      <c r="BD555" s="39"/>
      <c r="BE555" s="39"/>
      <c r="BF555" s="39"/>
      <c r="BG555" s="39"/>
      <c r="BH555" s="39"/>
      <c r="BI555" s="39"/>
      <c r="BJ555" s="39"/>
      <c r="BK555" s="39"/>
      <c r="BL555" s="39"/>
      <c r="BM555" s="39"/>
      <c r="BN555" s="39"/>
      <c r="BO555" s="39"/>
      <c r="BP555" s="39"/>
      <c r="BQ555" s="39"/>
      <c r="BR555" s="39"/>
      <c r="BS555" s="39"/>
    </row>
    <row r="556" spans="1:71" ht="15.75" customHeight="1" x14ac:dyDescent="0.25">
      <c r="A556" s="30"/>
      <c r="B556" s="31"/>
      <c r="C556" s="31"/>
      <c r="D556" s="37"/>
      <c r="E556" s="39"/>
      <c r="F556" s="31"/>
      <c r="G556" s="92"/>
      <c r="H556" s="39"/>
      <c r="I556" s="93"/>
      <c r="J556" s="39"/>
      <c r="K556" s="39"/>
      <c r="L556" s="41"/>
      <c r="M556" s="41"/>
      <c r="N556" s="41"/>
      <c r="O556" s="31"/>
      <c r="P556" s="39"/>
      <c r="Q556" s="39"/>
      <c r="R556" s="39"/>
      <c r="S556" s="39"/>
      <c r="T556" s="94"/>
      <c r="U556" s="39"/>
      <c r="V556" s="95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  <c r="AY556" s="39"/>
      <c r="AZ556" s="39"/>
      <c r="BA556" s="39"/>
      <c r="BB556" s="39"/>
      <c r="BC556" s="39"/>
      <c r="BD556" s="39"/>
      <c r="BE556" s="39"/>
      <c r="BF556" s="39"/>
      <c r="BG556" s="39"/>
      <c r="BH556" s="39"/>
      <c r="BI556" s="39"/>
      <c r="BJ556" s="39"/>
      <c r="BK556" s="39"/>
      <c r="BL556" s="39"/>
      <c r="BM556" s="39"/>
      <c r="BN556" s="39"/>
      <c r="BO556" s="39"/>
      <c r="BP556" s="39"/>
      <c r="BQ556" s="39"/>
      <c r="BR556" s="39"/>
      <c r="BS556" s="39"/>
    </row>
    <row r="557" spans="1:71" ht="15.75" customHeight="1" x14ac:dyDescent="0.25">
      <c r="A557" s="30"/>
      <c r="B557" s="31"/>
      <c r="C557" s="31"/>
      <c r="D557" s="37"/>
      <c r="E557" s="39"/>
      <c r="F557" s="31"/>
      <c r="G557" s="92"/>
      <c r="H557" s="39"/>
      <c r="I557" s="93"/>
      <c r="J557" s="39"/>
      <c r="K557" s="39"/>
      <c r="L557" s="41"/>
      <c r="M557" s="41"/>
      <c r="N557" s="41"/>
      <c r="O557" s="31"/>
      <c r="P557" s="39"/>
      <c r="Q557" s="39"/>
      <c r="R557" s="39"/>
      <c r="S557" s="39"/>
      <c r="T557" s="94"/>
      <c r="U557" s="39"/>
      <c r="V557" s="95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  <c r="AY557" s="39"/>
      <c r="AZ557" s="39"/>
      <c r="BA557" s="39"/>
      <c r="BB557" s="39"/>
      <c r="BC557" s="39"/>
      <c r="BD557" s="39"/>
      <c r="BE557" s="39"/>
      <c r="BF557" s="39"/>
      <c r="BG557" s="39"/>
      <c r="BH557" s="39"/>
      <c r="BI557" s="39"/>
      <c r="BJ557" s="39"/>
      <c r="BK557" s="39"/>
      <c r="BL557" s="39"/>
      <c r="BM557" s="39"/>
      <c r="BN557" s="39"/>
      <c r="BO557" s="39"/>
      <c r="BP557" s="39"/>
      <c r="BQ557" s="39"/>
      <c r="BR557" s="39"/>
      <c r="BS557" s="39"/>
    </row>
    <row r="558" spans="1:71" ht="15.75" customHeight="1" x14ac:dyDescent="0.25">
      <c r="A558" s="30"/>
      <c r="B558" s="31"/>
      <c r="C558" s="31"/>
      <c r="D558" s="37"/>
      <c r="E558" s="39"/>
      <c r="F558" s="31"/>
      <c r="G558" s="92"/>
      <c r="H558" s="39"/>
      <c r="I558" s="93"/>
      <c r="J558" s="39"/>
      <c r="K558" s="39"/>
      <c r="L558" s="41"/>
      <c r="M558" s="41"/>
      <c r="N558" s="41"/>
      <c r="O558" s="31"/>
      <c r="P558" s="39"/>
      <c r="Q558" s="39"/>
      <c r="R558" s="39"/>
      <c r="S558" s="39"/>
      <c r="T558" s="94"/>
      <c r="U558" s="39"/>
      <c r="V558" s="95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  <c r="AY558" s="39"/>
      <c r="AZ558" s="39"/>
      <c r="BA558" s="39"/>
      <c r="BB558" s="39"/>
      <c r="BC558" s="39"/>
      <c r="BD558" s="39"/>
      <c r="BE558" s="39"/>
      <c r="BF558" s="39"/>
      <c r="BG558" s="39"/>
      <c r="BH558" s="39"/>
      <c r="BI558" s="39"/>
      <c r="BJ558" s="39"/>
      <c r="BK558" s="39"/>
      <c r="BL558" s="39"/>
      <c r="BM558" s="39"/>
      <c r="BN558" s="39"/>
      <c r="BO558" s="39"/>
      <c r="BP558" s="39"/>
      <c r="BQ558" s="39"/>
      <c r="BR558" s="39"/>
      <c r="BS558" s="39"/>
    </row>
    <row r="559" spans="1:71" ht="15.75" customHeight="1" x14ac:dyDescent="0.25">
      <c r="A559" s="30"/>
      <c r="B559" s="31"/>
      <c r="C559" s="31"/>
      <c r="D559" s="37"/>
      <c r="E559" s="39"/>
      <c r="F559" s="31"/>
      <c r="G559" s="92"/>
      <c r="H559" s="39"/>
      <c r="I559" s="93"/>
      <c r="J559" s="39"/>
      <c r="K559" s="39"/>
      <c r="L559" s="41"/>
      <c r="M559" s="41"/>
      <c r="N559" s="41"/>
      <c r="O559" s="31"/>
      <c r="P559" s="39"/>
      <c r="Q559" s="39"/>
      <c r="R559" s="39"/>
      <c r="S559" s="39"/>
      <c r="T559" s="94"/>
      <c r="U559" s="39"/>
      <c r="V559" s="95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  <c r="AY559" s="39"/>
      <c r="AZ559" s="39"/>
      <c r="BA559" s="39"/>
      <c r="BB559" s="39"/>
      <c r="BC559" s="39"/>
      <c r="BD559" s="39"/>
      <c r="BE559" s="39"/>
      <c r="BF559" s="39"/>
      <c r="BG559" s="39"/>
      <c r="BH559" s="39"/>
      <c r="BI559" s="39"/>
      <c r="BJ559" s="39"/>
      <c r="BK559" s="39"/>
      <c r="BL559" s="39"/>
      <c r="BM559" s="39"/>
      <c r="BN559" s="39"/>
      <c r="BO559" s="39"/>
      <c r="BP559" s="39"/>
      <c r="BQ559" s="39"/>
      <c r="BR559" s="39"/>
      <c r="BS559" s="39"/>
    </row>
    <row r="560" spans="1:71" ht="15.75" customHeight="1" x14ac:dyDescent="0.25">
      <c r="A560" s="30"/>
      <c r="B560" s="31"/>
      <c r="C560" s="31"/>
      <c r="D560" s="37"/>
      <c r="E560" s="39"/>
      <c r="F560" s="31"/>
      <c r="G560" s="92"/>
      <c r="H560" s="39"/>
      <c r="I560" s="93"/>
      <c r="J560" s="39"/>
      <c r="K560" s="39"/>
      <c r="L560" s="41"/>
      <c r="M560" s="41"/>
      <c r="N560" s="41"/>
      <c r="O560" s="31"/>
      <c r="P560" s="39"/>
      <c r="Q560" s="39"/>
      <c r="R560" s="39"/>
      <c r="S560" s="39"/>
      <c r="T560" s="94"/>
      <c r="U560" s="39"/>
      <c r="V560" s="95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  <c r="AY560" s="39"/>
      <c r="AZ560" s="39"/>
      <c r="BA560" s="39"/>
      <c r="BB560" s="39"/>
      <c r="BC560" s="39"/>
      <c r="BD560" s="39"/>
      <c r="BE560" s="39"/>
      <c r="BF560" s="39"/>
      <c r="BG560" s="39"/>
      <c r="BH560" s="39"/>
      <c r="BI560" s="39"/>
      <c r="BJ560" s="39"/>
      <c r="BK560" s="39"/>
      <c r="BL560" s="39"/>
      <c r="BM560" s="39"/>
      <c r="BN560" s="39"/>
      <c r="BO560" s="39"/>
      <c r="BP560" s="39"/>
      <c r="BQ560" s="39"/>
      <c r="BR560" s="39"/>
      <c r="BS560" s="39"/>
    </row>
    <row r="561" spans="1:71" ht="15.75" customHeight="1" x14ac:dyDescent="0.25">
      <c r="A561" s="30"/>
      <c r="B561" s="31"/>
      <c r="C561" s="31"/>
      <c r="D561" s="37"/>
      <c r="E561" s="39"/>
      <c r="F561" s="31"/>
      <c r="G561" s="92"/>
      <c r="H561" s="39"/>
      <c r="I561" s="93"/>
      <c r="J561" s="39"/>
      <c r="K561" s="39"/>
      <c r="L561" s="41"/>
      <c r="M561" s="41"/>
      <c r="N561" s="41"/>
      <c r="O561" s="31"/>
      <c r="P561" s="39"/>
      <c r="Q561" s="39"/>
      <c r="R561" s="39"/>
      <c r="S561" s="39"/>
      <c r="T561" s="94"/>
      <c r="U561" s="39"/>
      <c r="V561" s="95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  <c r="AY561" s="39"/>
      <c r="AZ561" s="39"/>
      <c r="BA561" s="39"/>
      <c r="BB561" s="39"/>
      <c r="BC561" s="39"/>
      <c r="BD561" s="39"/>
      <c r="BE561" s="39"/>
      <c r="BF561" s="39"/>
      <c r="BG561" s="39"/>
      <c r="BH561" s="39"/>
      <c r="BI561" s="39"/>
      <c r="BJ561" s="39"/>
      <c r="BK561" s="39"/>
      <c r="BL561" s="39"/>
      <c r="BM561" s="39"/>
      <c r="BN561" s="39"/>
      <c r="BO561" s="39"/>
      <c r="BP561" s="39"/>
      <c r="BQ561" s="39"/>
      <c r="BR561" s="39"/>
      <c r="BS561" s="39"/>
    </row>
    <row r="562" spans="1:71" ht="15.75" customHeight="1" x14ac:dyDescent="0.25">
      <c r="A562" s="30"/>
      <c r="B562" s="31"/>
      <c r="C562" s="31"/>
      <c r="D562" s="37"/>
      <c r="E562" s="39"/>
      <c r="F562" s="31"/>
      <c r="G562" s="92"/>
      <c r="H562" s="39"/>
      <c r="I562" s="93"/>
      <c r="J562" s="39"/>
      <c r="K562" s="39"/>
      <c r="L562" s="41"/>
      <c r="M562" s="41"/>
      <c r="N562" s="41"/>
      <c r="O562" s="31"/>
      <c r="P562" s="39"/>
      <c r="Q562" s="39"/>
      <c r="R562" s="39"/>
      <c r="S562" s="39"/>
      <c r="T562" s="94"/>
      <c r="U562" s="39"/>
      <c r="V562" s="95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  <c r="AY562" s="39"/>
      <c r="AZ562" s="39"/>
      <c r="BA562" s="39"/>
      <c r="BB562" s="39"/>
      <c r="BC562" s="39"/>
      <c r="BD562" s="39"/>
      <c r="BE562" s="39"/>
      <c r="BF562" s="39"/>
      <c r="BG562" s="39"/>
      <c r="BH562" s="39"/>
      <c r="BI562" s="39"/>
      <c r="BJ562" s="39"/>
      <c r="BK562" s="39"/>
      <c r="BL562" s="39"/>
      <c r="BM562" s="39"/>
      <c r="BN562" s="39"/>
      <c r="BO562" s="39"/>
      <c r="BP562" s="39"/>
      <c r="BQ562" s="39"/>
      <c r="BR562" s="39"/>
      <c r="BS562" s="39"/>
    </row>
    <row r="563" spans="1:71" ht="15.75" customHeight="1" x14ac:dyDescent="0.25">
      <c r="A563" s="30"/>
      <c r="B563" s="31"/>
      <c r="C563" s="31"/>
      <c r="D563" s="37"/>
      <c r="E563" s="39"/>
      <c r="F563" s="31"/>
      <c r="G563" s="92"/>
      <c r="H563" s="39"/>
      <c r="I563" s="93"/>
      <c r="J563" s="39"/>
      <c r="K563" s="39"/>
      <c r="L563" s="41"/>
      <c r="M563" s="41"/>
      <c r="N563" s="41"/>
      <c r="O563" s="31"/>
      <c r="P563" s="39"/>
      <c r="Q563" s="39"/>
      <c r="R563" s="39"/>
      <c r="S563" s="39"/>
      <c r="T563" s="94"/>
      <c r="U563" s="39"/>
      <c r="V563" s="95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  <c r="AY563" s="39"/>
      <c r="AZ563" s="39"/>
      <c r="BA563" s="39"/>
      <c r="BB563" s="39"/>
      <c r="BC563" s="39"/>
      <c r="BD563" s="39"/>
      <c r="BE563" s="39"/>
      <c r="BF563" s="39"/>
      <c r="BG563" s="39"/>
      <c r="BH563" s="39"/>
      <c r="BI563" s="39"/>
      <c r="BJ563" s="39"/>
      <c r="BK563" s="39"/>
      <c r="BL563" s="39"/>
      <c r="BM563" s="39"/>
      <c r="BN563" s="39"/>
      <c r="BO563" s="39"/>
      <c r="BP563" s="39"/>
      <c r="BQ563" s="39"/>
      <c r="BR563" s="39"/>
      <c r="BS563" s="39"/>
    </row>
    <row r="564" spans="1:71" ht="15.75" customHeight="1" x14ac:dyDescent="0.25">
      <c r="A564" s="30"/>
      <c r="B564" s="31"/>
      <c r="C564" s="31"/>
      <c r="D564" s="37"/>
      <c r="E564" s="39"/>
      <c r="F564" s="31"/>
      <c r="G564" s="92"/>
      <c r="H564" s="39"/>
      <c r="I564" s="93"/>
      <c r="J564" s="39"/>
      <c r="K564" s="39"/>
      <c r="L564" s="41"/>
      <c r="M564" s="41"/>
      <c r="N564" s="41"/>
      <c r="O564" s="31"/>
      <c r="P564" s="39"/>
      <c r="Q564" s="39"/>
      <c r="R564" s="39"/>
      <c r="S564" s="39"/>
      <c r="T564" s="94"/>
      <c r="U564" s="39"/>
      <c r="V564" s="95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  <c r="AY564" s="39"/>
      <c r="AZ564" s="39"/>
      <c r="BA564" s="39"/>
      <c r="BB564" s="39"/>
      <c r="BC564" s="39"/>
      <c r="BD564" s="39"/>
      <c r="BE564" s="39"/>
      <c r="BF564" s="39"/>
      <c r="BG564" s="39"/>
      <c r="BH564" s="39"/>
      <c r="BI564" s="39"/>
      <c r="BJ564" s="39"/>
      <c r="BK564" s="39"/>
      <c r="BL564" s="39"/>
      <c r="BM564" s="39"/>
      <c r="BN564" s="39"/>
      <c r="BO564" s="39"/>
      <c r="BP564" s="39"/>
      <c r="BQ564" s="39"/>
      <c r="BR564" s="39"/>
      <c r="BS564" s="39"/>
    </row>
    <row r="565" spans="1:71" ht="15.75" customHeight="1" x14ac:dyDescent="0.25">
      <c r="A565" s="30"/>
      <c r="B565" s="31"/>
      <c r="C565" s="31"/>
      <c r="D565" s="37"/>
      <c r="E565" s="39"/>
      <c r="F565" s="31"/>
      <c r="G565" s="92"/>
      <c r="H565" s="39"/>
      <c r="I565" s="93"/>
      <c r="J565" s="39"/>
      <c r="K565" s="39"/>
      <c r="L565" s="41"/>
      <c r="M565" s="41"/>
      <c r="N565" s="41"/>
      <c r="O565" s="31"/>
      <c r="P565" s="39"/>
      <c r="Q565" s="39"/>
      <c r="R565" s="39"/>
      <c r="S565" s="39"/>
      <c r="T565" s="94"/>
      <c r="U565" s="39"/>
      <c r="V565" s="95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  <c r="AY565" s="39"/>
      <c r="AZ565" s="39"/>
      <c r="BA565" s="39"/>
      <c r="BB565" s="39"/>
      <c r="BC565" s="39"/>
      <c r="BD565" s="39"/>
      <c r="BE565" s="39"/>
      <c r="BF565" s="39"/>
      <c r="BG565" s="39"/>
      <c r="BH565" s="39"/>
      <c r="BI565" s="39"/>
      <c r="BJ565" s="39"/>
      <c r="BK565" s="39"/>
      <c r="BL565" s="39"/>
      <c r="BM565" s="39"/>
      <c r="BN565" s="39"/>
      <c r="BO565" s="39"/>
      <c r="BP565" s="39"/>
      <c r="BQ565" s="39"/>
      <c r="BR565" s="39"/>
      <c r="BS565" s="39"/>
    </row>
    <row r="566" spans="1:71" ht="15.75" customHeight="1" x14ac:dyDescent="0.25">
      <c r="A566" s="30"/>
      <c r="B566" s="31"/>
      <c r="C566" s="31"/>
      <c r="D566" s="37"/>
      <c r="E566" s="39"/>
      <c r="F566" s="31"/>
      <c r="G566" s="92"/>
      <c r="H566" s="39"/>
      <c r="I566" s="93"/>
      <c r="J566" s="39"/>
      <c r="K566" s="39"/>
      <c r="L566" s="41"/>
      <c r="M566" s="41"/>
      <c r="N566" s="41"/>
      <c r="O566" s="31"/>
      <c r="P566" s="39"/>
      <c r="Q566" s="39"/>
      <c r="R566" s="39"/>
      <c r="S566" s="39"/>
      <c r="T566" s="94"/>
      <c r="U566" s="39"/>
      <c r="V566" s="95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  <c r="AY566" s="39"/>
      <c r="AZ566" s="39"/>
      <c r="BA566" s="39"/>
      <c r="BB566" s="39"/>
      <c r="BC566" s="39"/>
      <c r="BD566" s="39"/>
      <c r="BE566" s="39"/>
      <c r="BF566" s="39"/>
      <c r="BG566" s="39"/>
      <c r="BH566" s="39"/>
      <c r="BI566" s="39"/>
      <c r="BJ566" s="39"/>
      <c r="BK566" s="39"/>
      <c r="BL566" s="39"/>
      <c r="BM566" s="39"/>
      <c r="BN566" s="39"/>
      <c r="BO566" s="39"/>
      <c r="BP566" s="39"/>
      <c r="BQ566" s="39"/>
      <c r="BR566" s="39"/>
      <c r="BS566" s="39"/>
    </row>
    <row r="567" spans="1:71" ht="15.75" customHeight="1" x14ac:dyDescent="0.25">
      <c r="A567" s="30"/>
      <c r="B567" s="31"/>
      <c r="C567" s="31"/>
      <c r="D567" s="37"/>
      <c r="E567" s="39"/>
      <c r="F567" s="31"/>
      <c r="G567" s="92"/>
      <c r="H567" s="39"/>
      <c r="I567" s="93"/>
      <c r="J567" s="39"/>
      <c r="K567" s="39"/>
      <c r="L567" s="41"/>
      <c r="M567" s="41"/>
      <c r="N567" s="41"/>
      <c r="O567" s="31"/>
      <c r="P567" s="39"/>
      <c r="Q567" s="39"/>
      <c r="R567" s="39"/>
      <c r="S567" s="39"/>
      <c r="T567" s="94"/>
      <c r="U567" s="39"/>
      <c r="V567" s="95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  <c r="AY567" s="39"/>
      <c r="AZ567" s="39"/>
      <c r="BA567" s="39"/>
      <c r="BB567" s="39"/>
      <c r="BC567" s="39"/>
      <c r="BD567" s="39"/>
      <c r="BE567" s="39"/>
      <c r="BF567" s="39"/>
      <c r="BG567" s="39"/>
      <c r="BH567" s="39"/>
      <c r="BI567" s="39"/>
      <c r="BJ567" s="39"/>
      <c r="BK567" s="39"/>
      <c r="BL567" s="39"/>
      <c r="BM567" s="39"/>
      <c r="BN567" s="39"/>
      <c r="BO567" s="39"/>
      <c r="BP567" s="39"/>
      <c r="BQ567" s="39"/>
      <c r="BR567" s="39"/>
      <c r="BS567" s="39"/>
    </row>
    <row r="568" spans="1:71" ht="15.75" customHeight="1" x14ac:dyDescent="0.25">
      <c r="A568" s="30"/>
      <c r="B568" s="31"/>
      <c r="C568" s="31"/>
      <c r="D568" s="37"/>
      <c r="E568" s="39"/>
      <c r="F568" s="31"/>
      <c r="G568" s="92"/>
      <c r="H568" s="39"/>
      <c r="I568" s="93"/>
      <c r="J568" s="39"/>
      <c r="K568" s="39"/>
      <c r="L568" s="41"/>
      <c r="M568" s="41"/>
      <c r="N568" s="41"/>
      <c r="O568" s="31"/>
      <c r="P568" s="39"/>
      <c r="Q568" s="39"/>
      <c r="R568" s="39"/>
      <c r="S568" s="39"/>
      <c r="T568" s="94"/>
      <c r="U568" s="39"/>
      <c r="V568" s="95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  <c r="AY568" s="39"/>
      <c r="AZ568" s="39"/>
      <c r="BA568" s="39"/>
      <c r="BB568" s="39"/>
      <c r="BC568" s="39"/>
      <c r="BD568" s="39"/>
      <c r="BE568" s="39"/>
      <c r="BF568" s="39"/>
      <c r="BG568" s="39"/>
      <c r="BH568" s="39"/>
      <c r="BI568" s="39"/>
      <c r="BJ568" s="39"/>
      <c r="BK568" s="39"/>
      <c r="BL568" s="39"/>
      <c r="BM568" s="39"/>
      <c r="BN568" s="39"/>
      <c r="BO568" s="39"/>
      <c r="BP568" s="39"/>
      <c r="BQ568" s="39"/>
      <c r="BR568" s="39"/>
      <c r="BS568" s="39"/>
    </row>
    <row r="569" spans="1:71" ht="15.75" customHeight="1" x14ac:dyDescent="0.25">
      <c r="A569" s="30"/>
      <c r="B569" s="31"/>
      <c r="C569" s="31"/>
      <c r="D569" s="37"/>
      <c r="E569" s="39"/>
      <c r="F569" s="31"/>
      <c r="G569" s="92"/>
      <c r="H569" s="39"/>
      <c r="I569" s="93"/>
      <c r="J569" s="39"/>
      <c r="K569" s="39"/>
      <c r="L569" s="41"/>
      <c r="M569" s="41"/>
      <c r="N569" s="41"/>
      <c r="O569" s="31"/>
      <c r="P569" s="39"/>
      <c r="Q569" s="39"/>
      <c r="R569" s="39"/>
      <c r="S569" s="39"/>
      <c r="T569" s="94"/>
      <c r="U569" s="39"/>
      <c r="V569" s="95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  <c r="AY569" s="39"/>
      <c r="AZ569" s="39"/>
      <c r="BA569" s="39"/>
      <c r="BB569" s="39"/>
      <c r="BC569" s="39"/>
      <c r="BD569" s="39"/>
      <c r="BE569" s="39"/>
      <c r="BF569" s="39"/>
      <c r="BG569" s="39"/>
      <c r="BH569" s="39"/>
      <c r="BI569" s="39"/>
      <c r="BJ569" s="39"/>
      <c r="BK569" s="39"/>
      <c r="BL569" s="39"/>
      <c r="BM569" s="39"/>
      <c r="BN569" s="39"/>
      <c r="BO569" s="39"/>
      <c r="BP569" s="39"/>
      <c r="BQ569" s="39"/>
      <c r="BR569" s="39"/>
      <c r="BS569" s="39"/>
    </row>
    <row r="570" spans="1:71" ht="15.75" customHeight="1" x14ac:dyDescent="0.25">
      <c r="A570" s="30"/>
      <c r="B570" s="31"/>
      <c r="C570" s="31"/>
      <c r="D570" s="37"/>
      <c r="E570" s="39"/>
      <c r="F570" s="31"/>
      <c r="G570" s="92"/>
      <c r="H570" s="39"/>
      <c r="I570" s="93"/>
      <c r="J570" s="39"/>
      <c r="K570" s="39"/>
      <c r="L570" s="41"/>
      <c r="M570" s="41"/>
      <c r="N570" s="41"/>
      <c r="O570" s="31"/>
      <c r="P570" s="39"/>
      <c r="Q570" s="39"/>
      <c r="R570" s="39"/>
      <c r="S570" s="39"/>
      <c r="T570" s="94"/>
      <c r="U570" s="39"/>
      <c r="V570" s="95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  <c r="AY570" s="39"/>
      <c r="AZ570" s="39"/>
      <c r="BA570" s="39"/>
      <c r="BB570" s="39"/>
      <c r="BC570" s="39"/>
      <c r="BD570" s="39"/>
      <c r="BE570" s="39"/>
      <c r="BF570" s="39"/>
      <c r="BG570" s="39"/>
      <c r="BH570" s="39"/>
      <c r="BI570" s="39"/>
      <c r="BJ570" s="39"/>
      <c r="BK570" s="39"/>
      <c r="BL570" s="39"/>
      <c r="BM570" s="39"/>
      <c r="BN570" s="39"/>
      <c r="BO570" s="39"/>
      <c r="BP570" s="39"/>
      <c r="BQ570" s="39"/>
      <c r="BR570" s="39"/>
      <c r="BS570" s="39"/>
    </row>
    <row r="571" spans="1:71" ht="15.75" customHeight="1" x14ac:dyDescent="0.25">
      <c r="A571" s="30"/>
      <c r="B571" s="31"/>
      <c r="C571" s="31"/>
      <c r="D571" s="37"/>
      <c r="E571" s="39"/>
      <c r="F571" s="31"/>
      <c r="G571" s="92"/>
      <c r="H571" s="39"/>
      <c r="I571" s="93"/>
      <c r="J571" s="39"/>
      <c r="K571" s="39"/>
      <c r="L571" s="41"/>
      <c r="M571" s="41"/>
      <c r="N571" s="41"/>
      <c r="O571" s="31"/>
      <c r="P571" s="39"/>
      <c r="Q571" s="39"/>
      <c r="R571" s="39"/>
      <c r="S571" s="39"/>
      <c r="T571" s="94"/>
      <c r="U571" s="39"/>
      <c r="V571" s="95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  <c r="AY571" s="39"/>
      <c r="AZ571" s="39"/>
      <c r="BA571" s="39"/>
      <c r="BB571" s="39"/>
      <c r="BC571" s="39"/>
      <c r="BD571" s="39"/>
      <c r="BE571" s="39"/>
      <c r="BF571" s="39"/>
      <c r="BG571" s="39"/>
      <c r="BH571" s="39"/>
      <c r="BI571" s="39"/>
      <c r="BJ571" s="39"/>
      <c r="BK571" s="39"/>
      <c r="BL571" s="39"/>
      <c r="BM571" s="39"/>
      <c r="BN571" s="39"/>
      <c r="BO571" s="39"/>
      <c r="BP571" s="39"/>
      <c r="BQ571" s="39"/>
      <c r="BR571" s="39"/>
      <c r="BS571" s="39"/>
    </row>
    <row r="572" spans="1:71" ht="15.75" customHeight="1" x14ac:dyDescent="0.25">
      <c r="A572" s="30"/>
      <c r="B572" s="31"/>
      <c r="C572" s="31"/>
      <c r="D572" s="37"/>
      <c r="E572" s="39"/>
      <c r="F572" s="31"/>
      <c r="G572" s="92"/>
      <c r="H572" s="39"/>
      <c r="I572" s="93"/>
      <c r="J572" s="39"/>
      <c r="K572" s="39"/>
      <c r="L572" s="41"/>
      <c r="M572" s="41"/>
      <c r="N572" s="41"/>
      <c r="O572" s="31"/>
      <c r="P572" s="39"/>
      <c r="Q572" s="39"/>
      <c r="R572" s="39"/>
      <c r="S572" s="39"/>
      <c r="T572" s="94"/>
      <c r="U572" s="39"/>
      <c r="V572" s="95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  <c r="AY572" s="39"/>
      <c r="AZ572" s="39"/>
      <c r="BA572" s="39"/>
      <c r="BB572" s="39"/>
      <c r="BC572" s="39"/>
      <c r="BD572" s="39"/>
      <c r="BE572" s="39"/>
      <c r="BF572" s="39"/>
      <c r="BG572" s="39"/>
      <c r="BH572" s="39"/>
      <c r="BI572" s="39"/>
      <c r="BJ572" s="39"/>
      <c r="BK572" s="39"/>
      <c r="BL572" s="39"/>
      <c r="BM572" s="39"/>
      <c r="BN572" s="39"/>
      <c r="BO572" s="39"/>
      <c r="BP572" s="39"/>
      <c r="BQ572" s="39"/>
      <c r="BR572" s="39"/>
      <c r="BS572" s="39"/>
    </row>
    <row r="573" spans="1:71" ht="15.75" customHeight="1" x14ac:dyDescent="0.25">
      <c r="A573" s="30"/>
      <c r="B573" s="31"/>
      <c r="C573" s="31"/>
      <c r="D573" s="37"/>
      <c r="E573" s="39"/>
      <c r="F573" s="31"/>
      <c r="G573" s="92"/>
      <c r="H573" s="39"/>
      <c r="I573" s="93"/>
      <c r="J573" s="39"/>
      <c r="K573" s="39"/>
      <c r="L573" s="41"/>
      <c r="M573" s="41"/>
      <c r="N573" s="41"/>
      <c r="O573" s="31"/>
      <c r="P573" s="39"/>
      <c r="Q573" s="39"/>
      <c r="R573" s="39"/>
      <c r="S573" s="39"/>
      <c r="T573" s="94"/>
      <c r="U573" s="39"/>
      <c r="V573" s="95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  <c r="AY573" s="39"/>
      <c r="AZ573" s="39"/>
      <c r="BA573" s="39"/>
      <c r="BB573" s="39"/>
      <c r="BC573" s="39"/>
      <c r="BD573" s="39"/>
      <c r="BE573" s="39"/>
      <c r="BF573" s="39"/>
      <c r="BG573" s="39"/>
      <c r="BH573" s="39"/>
      <c r="BI573" s="39"/>
      <c r="BJ573" s="39"/>
      <c r="BK573" s="39"/>
      <c r="BL573" s="39"/>
      <c r="BM573" s="39"/>
      <c r="BN573" s="39"/>
      <c r="BO573" s="39"/>
      <c r="BP573" s="39"/>
      <c r="BQ573" s="39"/>
      <c r="BR573" s="39"/>
      <c r="BS573" s="39"/>
    </row>
    <row r="574" spans="1:71" ht="15.75" customHeight="1" x14ac:dyDescent="0.25">
      <c r="A574" s="30"/>
      <c r="B574" s="31"/>
      <c r="C574" s="31"/>
      <c r="D574" s="37"/>
      <c r="E574" s="39"/>
      <c r="F574" s="31"/>
      <c r="G574" s="92"/>
      <c r="H574" s="39"/>
      <c r="I574" s="93"/>
      <c r="J574" s="39"/>
      <c r="K574" s="39"/>
      <c r="L574" s="41"/>
      <c r="M574" s="41"/>
      <c r="N574" s="41"/>
      <c r="O574" s="31"/>
      <c r="P574" s="39"/>
      <c r="Q574" s="39"/>
      <c r="R574" s="39"/>
      <c r="S574" s="39"/>
      <c r="T574" s="94"/>
      <c r="U574" s="39"/>
      <c r="V574" s="95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  <c r="AT574" s="39"/>
      <c r="AU574" s="39"/>
      <c r="AV574" s="39"/>
      <c r="AW574" s="39"/>
      <c r="AX574" s="39"/>
      <c r="AY574" s="39"/>
      <c r="AZ574" s="39"/>
      <c r="BA574" s="39"/>
      <c r="BB574" s="39"/>
      <c r="BC574" s="39"/>
      <c r="BD574" s="39"/>
      <c r="BE574" s="39"/>
      <c r="BF574" s="39"/>
      <c r="BG574" s="39"/>
      <c r="BH574" s="39"/>
      <c r="BI574" s="39"/>
      <c r="BJ574" s="39"/>
      <c r="BK574" s="39"/>
      <c r="BL574" s="39"/>
      <c r="BM574" s="39"/>
      <c r="BN574" s="39"/>
      <c r="BO574" s="39"/>
      <c r="BP574" s="39"/>
      <c r="BQ574" s="39"/>
      <c r="BR574" s="39"/>
      <c r="BS574" s="39"/>
    </row>
    <row r="575" spans="1:71" ht="15.75" customHeight="1" x14ac:dyDescent="0.25">
      <c r="A575" s="30"/>
      <c r="B575" s="31"/>
      <c r="C575" s="31"/>
      <c r="D575" s="37"/>
      <c r="E575" s="39"/>
      <c r="F575" s="31"/>
      <c r="G575" s="92"/>
      <c r="H575" s="39"/>
      <c r="I575" s="93"/>
      <c r="J575" s="39"/>
      <c r="K575" s="39"/>
      <c r="L575" s="41"/>
      <c r="M575" s="41"/>
      <c r="N575" s="41"/>
      <c r="O575" s="31"/>
      <c r="P575" s="39"/>
      <c r="Q575" s="39"/>
      <c r="R575" s="39"/>
      <c r="S575" s="39"/>
      <c r="T575" s="94"/>
      <c r="U575" s="39"/>
      <c r="V575" s="95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  <c r="AT575" s="39"/>
      <c r="AU575" s="39"/>
      <c r="AV575" s="39"/>
      <c r="AW575" s="39"/>
      <c r="AX575" s="39"/>
      <c r="AY575" s="39"/>
      <c r="AZ575" s="39"/>
      <c r="BA575" s="39"/>
      <c r="BB575" s="39"/>
      <c r="BC575" s="39"/>
      <c r="BD575" s="39"/>
      <c r="BE575" s="39"/>
      <c r="BF575" s="39"/>
      <c r="BG575" s="39"/>
      <c r="BH575" s="39"/>
      <c r="BI575" s="39"/>
      <c r="BJ575" s="39"/>
      <c r="BK575" s="39"/>
      <c r="BL575" s="39"/>
      <c r="BM575" s="39"/>
      <c r="BN575" s="39"/>
      <c r="BO575" s="39"/>
      <c r="BP575" s="39"/>
      <c r="BQ575" s="39"/>
      <c r="BR575" s="39"/>
      <c r="BS575" s="39"/>
    </row>
    <row r="576" spans="1:71" ht="15.75" customHeight="1" x14ac:dyDescent="0.25">
      <c r="A576" s="30"/>
      <c r="B576" s="31"/>
      <c r="C576" s="31"/>
      <c r="D576" s="37"/>
      <c r="E576" s="39"/>
      <c r="F576" s="31"/>
      <c r="G576" s="92"/>
      <c r="H576" s="39"/>
      <c r="I576" s="93"/>
      <c r="J576" s="39"/>
      <c r="K576" s="39"/>
      <c r="L576" s="41"/>
      <c r="M576" s="41"/>
      <c r="N576" s="41"/>
      <c r="O576" s="31"/>
      <c r="P576" s="39"/>
      <c r="Q576" s="39"/>
      <c r="R576" s="39"/>
      <c r="S576" s="39"/>
      <c r="T576" s="94"/>
      <c r="U576" s="39"/>
      <c r="V576" s="95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  <c r="AY576" s="39"/>
      <c r="AZ576" s="39"/>
      <c r="BA576" s="39"/>
      <c r="BB576" s="39"/>
      <c r="BC576" s="39"/>
      <c r="BD576" s="39"/>
      <c r="BE576" s="39"/>
      <c r="BF576" s="39"/>
      <c r="BG576" s="39"/>
      <c r="BH576" s="39"/>
      <c r="BI576" s="39"/>
      <c r="BJ576" s="39"/>
      <c r="BK576" s="39"/>
      <c r="BL576" s="39"/>
      <c r="BM576" s="39"/>
      <c r="BN576" s="39"/>
      <c r="BO576" s="39"/>
      <c r="BP576" s="39"/>
      <c r="BQ576" s="39"/>
      <c r="BR576" s="39"/>
      <c r="BS576" s="39"/>
    </row>
    <row r="577" spans="1:71" ht="15.75" customHeight="1" x14ac:dyDescent="0.25">
      <c r="A577" s="30"/>
      <c r="B577" s="31"/>
      <c r="C577" s="31"/>
      <c r="D577" s="37"/>
      <c r="E577" s="39"/>
      <c r="F577" s="31"/>
      <c r="G577" s="92"/>
      <c r="H577" s="39"/>
      <c r="I577" s="93"/>
      <c r="J577" s="39"/>
      <c r="K577" s="39"/>
      <c r="L577" s="41"/>
      <c r="M577" s="41"/>
      <c r="N577" s="41"/>
      <c r="O577" s="31"/>
      <c r="P577" s="39"/>
      <c r="Q577" s="39"/>
      <c r="R577" s="39"/>
      <c r="S577" s="39"/>
      <c r="T577" s="94"/>
      <c r="U577" s="39"/>
      <c r="V577" s="95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  <c r="AY577" s="39"/>
      <c r="AZ577" s="39"/>
      <c r="BA577" s="39"/>
      <c r="BB577" s="39"/>
      <c r="BC577" s="39"/>
      <c r="BD577" s="39"/>
      <c r="BE577" s="39"/>
      <c r="BF577" s="39"/>
      <c r="BG577" s="39"/>
      <c r="BH577" s="39"/>
      <c r="BI577" s="39"/>
      <c r="BJ577" s="39"/>
      <c r="BK577" s="39"/>
      <c r="BL577" s="39"/>
      <c r="BM577" s="39"/>
      <c r="BN577" s="39"/>
      <c r="BO577" s="39"/>
      <c r="BP577" s="39"/>
      <c r="BQ577" s="39"/>
      <c r="BR577" s="39"/>
      <c r="BS577" s="39"/>
    </row>
    <row r="578" spans="1:71" ht="15.75" customHeight="1" x14ac:dyDescent="0.25">
      <c r="A578" s="30"/>
      <c r="B578" s="31"/>
      <c r="C578" s="31"/>
      <c r="D578" s="37"/>
      <c r="E578" s="39"/>
      <c r="F578" s="31"/>
      <c r="G578" s="92"/>
      <c r="H578" s="39"/>
      <c r="I578" s="93"/>
      <c r="J578" s="39"/>
      <c r="K578" s="39"/>
      <c r="L578" s="41"/>
      <c r="M578" s="41"/>
      <c r="N578" s="41"/>
      <c r="O578" s="31"/>
      <c r="P578" s="39"/>
      <c r="Q578" s="39"/>
      <c r="R578" s="39"/>
      <c r="S578" s="39"/>
      <c r="T578" s="94"/>
      <c r="U578" s="39"/>
      <c r="V578" s="95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  <c r="AY578" s="39"/>
      <c r="AZ578" s="39"/>
      <c r="BA578" s="39"/>
      <c r="BB578" s="39"/>
      <c r="BC578" s="39"/>
      <c r="BD578" s="39"/>
      <c r="BE578" s="39"/>
      <c r="BF578" s="39"/>
      <c r="BG578" s="39"/>
      <c r="BH578" s="39"/>
      <c r="BI578" s="39"/>
      <c r="BJ578" s="39"/>
      <c r="BK578" s="39"/>
      <c r="BL578" s="39"/>
      <c r="BM578" s="39"/>
      <c r="BN578" s="39"/>
      <c r="BO578" s="39"/>
      <c r="BP578" s="39"/>
      <c r="BQ578" s="39"/>
      <c r="BR578" s="39"/>
      <c r="BS578" s="39"/>
    </row>
    <row r="579" spans="1:71" ht="15.75" customHeight="1" x14ac:dyDescent="0.25">
      <c r="A579" s="30"/>
      <c r="B579" s="31"/>
      <c r="C579" s="31"/>
      <c r="D579" s="37"/>
      <c r="E579" s="39"/>
      <c r="F579" s="31"/>
      <c r="G579" s="92"/>
      <c r="H579" s="39"/>
      <c r="I579" s="93"/>
      <c r="J579" s="39"/>
      <c r="K579" s="39"/>
      <c r="L579" s="41"/>
      <c r="M579" s="41"/>
      <c r="N579" s="41"/>
      <c r="O579" s="31"/>
      <c r="P579" s="39"/>
      <c r="Q579" s="39"/>
      <c r="R579" s="39"/>
      <c r="S579" s="39"/>
      <c r="T579" s="94"/>
      <c r="U579" s="39"/>
      <c r="V579" s="95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  <c r="AY579" s="39"/>
      <c r="AZ579" s="39"/>
      <c r="BA579" s="39"/>
      <c r="BB579" s="39"/>
      <c r="BC579" s="39"/>
      <c r="BD579" s="39"/>
      <c r="BE579" s="39"/>
      <c r="BF579" s="39"/>
      <c r="BG579" s="39"/>
      <c r="BH579" s="39"/>
      <c r="BI579" s="39"/>
      <c r="BJ579" s="39"/>
      <c r="BK579" s="39"/>
      <c r="BL579" s="39"/>
      <c r="BM579" s="39"/>
      <c r="BN579" s="39"/>
      <c r="BO579" s="39"/>
      <c r="BP579" s="39"/>
      <c r="BQ579" s="39"/>
      <c r="BR579" s="39"/>
      <c r="BS579" s="39"/>
    </row>
    <row r="580" spans="1:71" ht="15.75" customHeight="1" x14ac:dyDescent="0.25">
      <c r="A580" s="30"/>
      <c r="B580" s="31"/>
      <c r="C580" s="31"/>
      <c r="D580" s="37"/>
      <c r="E580" s="39"/>
      <c r="F580" s="31"/>
      <c r="G580" s="92"/>
      <c r="H580" s="39"/>
      <c r="I580" s="93"/>
      <c r="J580" s="39"/>
      <c r="K580" s="39"/>
      <c r="L580" s="41"/>
      <c r="M580" s="41"/>
      <c r="N580" s="41"/>
      <c r="O580" s="31"/>
      <c r="P580" s="39"/>
      <c r="Q580" s="39"/>
      <c r="R580" s="39"/>
      <c r="S580" s="39"/>
      <c r="T580" s="94"/>
      <c r="U580" s="39"/>
      <c r="V580" s="95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  <c r="AY580" s="39"/>
      <c r="AZ580" s="39"/>
      <c r="BA580" s="39"/>
      <c r="BB580" s="39"/>
      <c r="BC580" s="39"/>
      <c r="BD580" s="39"/>
      <c r="BE580" s="39"/>
      <c r="BF580" s="39"/>
      <c r="BG580" s="39"/>
      <c r="BH580" s="39"/>
      <c r="BI580" s="39"/>
      <c r="BJ580" s="39"/>
      <c r="BK580" s="39"/>
      <c r="BL580" s="39"/>
      <c r="BM580" s="39"/>
      <c r="BN580" s="39"/>
      <c r="BO580" s="39"/>
      <c r="BP580" s="39"/>
      <c r="BQ580" s="39"/>
      <c r="BR580" s="39"/>
      <c r="BS580" s="39"/>
    </row>
    <row r="581" spans="1:71" ht="15.75" customHeight="1" x14ac:dyDescent="0.25">
      <c r="A581" s="30"/>
      <c r="B581" s="31"/>
      <c r="C581" s="31"/>
      <c r="D581" s="37"/>
      <c r="E581" s="39"/>
      <c r="F581" s="31"/>
      <c r="G581" s="92"/>
      <c r="H581" s="39"/>
      <c r="I581" s="93"/>
      <c r="J581" s="39"/>
      <c r="K581" s="39"/>
      <c r="L581" s="41"/>
      <c r="M581" s="41"/>
      <c r="N581" s="41"/>
      <c r="O581" s="31"/>
      <c r="P581" s="39"/>
      <c r="Q581" s="39"/>
      <c r="R581" s="39"/>
      <c r="S581" s="39"/>
      <c r="T581" s="94"/>
      <c r="U581" s="39"/>
      <c r="V581" s="95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  <c r="AY581" s="39"/>
      <c r="AZ581" s="39"/>
      <c r="BA581" s="39"/>
      <c r="BB581" s="39"/>
      <c r="BC581" s="39"/>
      <c r="BD581" s="39"/>
      <c r="BE581" s="39"/>
      <c r="BF581" s="39"/>
      <c r="BG581" s="39"/>
      <c r="BH581" s="39"/>
      <c r="BI581" s="39"/>
      <c r="BJ581" s="39"/>
      <c r="BK581" s="39"/>
      <c r="BL581" s="39"/>
      <c r="BM581" s="39"/>
      <c r="BN581" s="39"/>
      <c r="BO581" s="39"/>
      <c r="BP581" s="39"/>
      <c r="BQ581" s="39"/>
      <c r="BR581" s="39"/>
      <c r="BS581" s="39"/>
    </row>
    <row r="582" spans="1:71" ht="15.75" customHeight="1" x14ac:dyDescent="0.25">
      <c r="A582" s="30"/>
      <c r="B582" s="31"/>
      <c r="C582" s="31"/>
      <c r="D582" s="37"/>
      <c r="E582" s="39"/>
      <c r="F582" s="31"/>
      <c r="G582" s="92"/>
      <c r="H582" s="39"/>
      <c r="I582" s="93"/>
      <c r="J582" s="39"/>
      <c r="K582" s="39"/>
      <c r="L582" s="41"/>
      <c r="M582" s="41"/>
      <c r="N582" s="41"/>
      <c r="O582" s="31"/>
      <c r="P582" s="39"/>
      <c r="Q582" s="39"/>
      <c r="R582" s="39"/>
      <c r="S582" s="39"/>
      <c r="T582" s="94"/>
      <c r="U582" s="39"/>
      <c r="V582" s="95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  <c r="AY582" s="39"/>
      <c r="AZ582" s="39"/>
      <c r="BA582" s="39"/>
      <c r="BB582" s="39"/>
      <c r="BC582" s="39"/>
      <c r="BD582" s="39"/>
      <c r="BE582" s="39"/>
      <c r="BF582" s="39"/>
      <c r="BG582" s="39"/>
      <c r="BH582" s="39"/>
      <c r="BI582" s="39"/>
      <c r="BJ582" s="39"/>
      <c r="BK582" s="39"/>
      <c r="BL582" s="39"/>
      <c r="BM582" s="39"/>
      <c r="BN582" s="39"/>
      <c r="BO582" s="39"/>
      <c r="BP582" s="39"/>
      <c r="BQ582" s="39"/>
      <c r="BR582" s="39"/>
      <c r="BS582" s="39"/>
    </row>
    <row r="583" spans="1:71" ht="15.75" customHeight="1" x14ac:dyDescent="0.25">
      <c r="A583" s="30"/>
      <c r="B583" s="31"/>
      <c r="C583" s="31"/>
      <c r="D583" s="37"/>
      <c r="E583" s="39"/>
      <c r="F583" s="31"/>
      <c r="G583" s="92"/>
      <c r="H583" s="39"/>
      <c r="I583" s="93"/>
      <c r="J583" s="39"/>
      <c r="K583" s="39"/>
      <c r="L583" s="41"/>
      <c r="M583" s="41"/>
      <c r="N583" s="41"/>
      <c r="O583" s="31"/>
      <c r="P583" s="39"/>
      <c r="Q583" s="39"/>
      <c r="R583" s="39"/>
      <c r="S583" s="39"/>
      <c r="T583" s="94"/>
      <c r="U583" s="39"/>
      <c r="V583" s="95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  <c r="AY583" s="39"/>
      <c r="AZ583" s="39"/>
      <c r="BA583" s="39"/>
      <c r="BB583" s="39"/>
      <c r="BC583" s="39"/>
      <c r="BD583" s="39"/>
      <c r="BE583" s="39"/>
      <c r="BF583" s="39"/>
      <c r="BG583" s="39"/>
      <c r="BH583" s="39"/>
      <c r="BI583" s="39"/>
      <c r="BJ583" s="39"/>
      <c r="BK583" s="39"/>
      <c r="BL583" s="39"/>
      <c r="BM583" s="39"/>
      <c r="BN583" s="39"/>
      <c r="BO583" s="39"/>
      <c r="BP583" s="39"/>
      <c r="BQ583" s="39"/>
      <c r="BR583" s="39"/>
      <c r="BS583" s="39"/>
    </row>
    <row r="584" spans="1:71" ht="15.75" customHeight="1" x14ac:dyDescent="0.25">
      <c r="A584" s="30"/>
      <c r="B584" s="31"/>
      <c r="C584" s="31"/>
      <c r="D584" s="37"/>
      <c r="E584" s="39"/>
      <c r="F584" s="31"/>
      <c r="G584" s="92"/>
      <c r="H584" s="39"/>
      <c r="I584" s="93"/>
      <c r="J584" s="39"/>
      <c r="K584" s="39"/>
      <c r="L584" s="41"/>
      <c r="M584" s="41"/>
      <c r="N584" s="41"/>
      <c r="O584" s="31"/>
      <c r="P584" s="39"/>
      <c r="Q584" s="39"/>
      <c r="R584" s="39"/>
      <c r="S584" s="39"/>
      <c r="T584" s="94"/>
      <c r="U584" s="39"/>
      <c r="V584" s="95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  <c r="AY584" s="39"/>
      <c r="AZ584" s="39"/>
      <c r="BA584" s="39"/>
      <c r="BB584" s="39"/>
      <c r="BC584" s="39"/>
      <c r="BD584" s="39"/>
      <c r="BE584" s="39"/>
      <c r="BF584" s="39"/>
      <c r="BG584" s="39"/>
      <c r="BH584" s="39"/>
      <c r="BI584" s="39"/>
      <c r="BJ584" s="39"/>
      <c r="BK584" s="39"/>
      <c r="BL584" s="39"/>
      <c r="BM584" s="39"/>
      <c r="BN584" s="39"/>
      <c r="BO584" s="39"/>
      <c r="BP584" s="39"/>
      <c r="BQ584" s="39"/>
      <c r="BR584" s="39"/>
      <c r="BS584" s="39"/>
    </row>
    <row r="585" spans="1:71" ht="15.75" customHeight="1" x14ac:dyDescent="0.25">
      <c r="A585" s="30"/>
      <c r="B585" s="31"/>
      <c r="C585" s="31"/>
      <c r="D585" s="37"/>
      <c r="E585" s="39"/>
      <c r="F585" s="31"/>
      <c r="G585" s="92"/>
      <c r="H585" s="39"/>
      <c r="I585" s="93"/>
      <c r="J585" s="39"/>
      <c r="K585" s="39"/>
      <c r="L585" s="41"/>
      <c r="M585" s="41"/>
      <c r="N585" s="41"/>
      <c r="O585" s="31"/>
      <c r="P585" s="39"/>
      <c r="Q585" s="39"/>
      <c r="R585" s="39"/>
      <c r="S585" s="39"/>
      <c r="T585" s="94"/>
      <c r="U585" s="39"/>
      <c r="V585" s="95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  <c r="AY585" s="39"/>
      <c r="AZ585" s="39"/>
      <c r="BA585" s="39"/>
      <c r="BB585" s="39"/>
      <c r="BC585" s="39"/>
      <c r="BD585" s="39"/>
      <c r="BE585" s="39"/>
      <c r="BF585" s="39"/>
      <c r="BG585" s="39"/>
      <c r="BH585" s="39"/>
      <c r="BI585" s="39"/>
      <c r="BJ585" s="39"/>
      <c r="BK585" s="39"/>
      <c r="BL585" s="39"/>
      <c r="BM585" s="39"/>
      <c r="BN585" s="39"/>
      <c r="BO585" s="39"/>
      <c r="BP585" s="39"/>
      <c r="BQ585" s="39"/>
      <c r="BR585" s="39"/>
      <c r="BS585" s="39"/>
    </row>
    <row r="586" spans="1:71" ht="15.75" customHeight="1" x14ac:dyDescent="0.25">
      <c r="A586" s="30"/>
      <c r="B586" s="31"/>
      <c r="C586" s="31"/>
      <c r="D586" s="37"/>
      <c r="E586" s="39"/>
      <c r="F586" s="31"/>
      <c r="G586" s="92"/>
      <c r="H586" s="39"/>
      <c r="I586" s="93"/>
      <c r="J586" s="39"/>
      <c r="K586" s="39"/>
      <c r="L586" s="41"/>
      <c r="M586" s="41"/>
      <c r="N586" s="41"/>
      <c r="O586" s="31"/>
      <c r="P586" s="39"/>
      <c r="Q586" s="39"/>
      <c r="R586" s="39"/>
      <c r="S586" s="39"/>
      <c r="T586" s="94"/>
      <c r="U586" s="39"/>
      <c r="V586" s="95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  <c r="AY586" s="39"/>
      <c r="AZ586" s="39"/>
      <c r="BA586" s="39"/>
      <c r="BB586" s="39"/>
      <c r="BC586" s="39"/>
      <c r="BD586" s="39"/>
      <c r="BE586" s="39"/>
      <c r="BF586" s="39"/>
      <c r="BG586" s="39"/>
      <c r="BH586" s="39"/>
      <c r="BI586" s="39"/>
      <c r="BJ586" s="39"/>
      <c r="BK586" s="39"/>
      <c r="BL586" s="39"/>
      <c r="BM586" s="39"/>
      <c r="BN586" s="39"/>
      <c r="BO586" s="39"/>
      <c r="BP586" s="39"/>
      <c r="BQ586" s="39"/>
      <c r="BR586" s="39"/>
      <c r="BS586" s="39"/>
    </row>
    <row r="587" spans="1:71" ht="15.75" customHeight="1" x14ac:dyDescent="0.25">
      <c r="A587" s="30"/>
      <c r="B587" s="31"/>
      <c r="C587" s="31"/>
      <c r="D587" s="37"/>
      <c r="E587" s="39"/>
      <c r="F587" s="31"/>
      <c r="G587" s="92"/>
      <c r="H587" s="39"/>
      <c r="I587" s="93"/>
      <c r="J587" s="39"/>
      <c r="K587" s="39"/>
      <c r="L587" s="41"/>
      <c r="M587" s="41"/>
      <c r="N587" s="41"/>
      <c r="O587" s="31"/>
      <c r="P587" s="39"/>
      <c r="Q587" s="39"/>
      <c r="R587" s="39"/>
      <c r="S587" s="39"/>
      <c r="T587" s="94"/>
      <c r="U587" s="39"/>
      <c r="V587" s="95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  <c r="AY587" s="39"/>
      <c r="AZ587" s="39"/>
      <c r="BA587" s="39"/>
      <c r="BB587" s="39"/>
      <c r="BC587" s="39"/>
      <c r="BD587" s="39"/>
      <c r="BE587" s="39"/>
      <c r="BF587" s="39"/>
      <c r="BG587" s="39"/>
      <c r="BH587" s="39"/>
      <c r="BI587" s="39"/>
      <c r="BJ587" s="39"/>
      <c r="BK587" s="39"/>
      <c r="BL587" s="39"/>
      <c r="BM587" s="39"/>
      <c r="BN587" s="39"/>
      <c r="BO587" s="39"/>
      <c r="BP587" s="39"/>
      <c r="BQ587" s="39"/>
      <c r="BR587" s="39"/>
      <c r="BS587" s="39"/>
    </row>
    <row r="588" spans="1:71" ht="15.75" customHeight="1" x14ac:dyDescent="0.25">
      <c r="A588" s="30"/>
      <c r="B588" s="31"/>
      <c r="C588" s="31"/>
      <c r="D588" s="37"/>
      <c r="E588" s="39"/>
      <c r="F588" s="31"/>
      <c r="G588" s="92"/>
      <c r="H588" s="39"/>
      <c r="I588" s="93"/>
      <c r="J588" s="39"/>
      <c r="K588" s="39"/>
      <c r="L588" s="41"/>
      <c r="M588" s="41"/>
      <c r="N588" s="41"/>
      <c r="O588" s="31"/>
      <c r="P588" s="39"/>
      <c r="Q588" s="39"/>
      <c r="R588" s="39"/>
      <c r="S588" s="39"/>
      <c r="T588" s="94"/>
      <c r="U588" s="39"/>
      <c r="V588" s="95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  <c r="AY588" s="39"/>
      <c r="AZ588" s="39"/>
      <c r="BA588" s="39"/>
      <c r="BB588" s="39"/>
      <c r="BC588" s="39"/>
      <c r="BD588" s="39"/>
      <c r="BE588" s="39"/>
      <c r="BF588" s="39"/>
      <c r="BG588" s="39"/>
      <c r="BH588" s="39"/>
      <c r="BI588" s="39"/>
      <c r="BJ588" s="39"/>
      <c r="BK588" s="39"/>
      <c r="BL588" s="39"/>
      <c r="BM588" s="39"/>
      <c r="BN588" s="39"/>
      <c r="BO588" s="39"/>
      <c r="BP588" s="39"/>
      <c r="BQ588" s="39"/>
      <c r="BR588" s="39"/>
      <c r="BS588" s="39"/>
    </row>
    <row r="589" spans="1:71" ht="15.75" customHeight="1" x14ac:dyDescent="0.25">
      <c r="A589" s="30"/>
      <c r="B589" s="31"/>
      <c r="C589" s="31"/>
      <c r="D589" s="37"/>
      <c r="E589" s="39"/>
      <c r="F589" s="31"/>
      <c r="G589" s="92"/>
      <c r="H589" s="39"/>
      <c r="I589" s="93"/>
      <c r="J589" s="39"/>
      <c r="K589" s="39"/>
      <c r="L589" s="41"/>
      <c r="M589" s="41"/>
      <c r="N589" s="41"/>
      <c r="O589" s="31"/>
      <c r="P589" s="39"/>
      <c r="Q589" s="39"/>
      <c r="R589" s="39"/>
      <c r="S589" s="39"/>
      <c r="T589" s="94"/>
      <c r="U589" s="39"/>
      <c r="V589" s="95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  <c r="AY589" s="39"/>
      <c r="AZ589" s="39"/>
      <c r="BA589" s="39"/>
      <c r="BB589" s="39"/>
      <c r="BC589" s="39"/>
      <c r="BD589" s="39"/>
      <c r="BE589" s="39"/>
      <c r="BF589" s="39"/>
      <c r="BG589" s="39"/>
      <c r="BH589" s="39"/>
      <c r="BI589" s="39"/>
      <c r="BJ589" s="39"/>
      <c r="BK589" s="39"/>
      <c r="BL589" s="39"/>
      <c r="BM589" s="39"/>
      <c r="BN589" s="39"/>
      <c r="BO589" s="39"/>
      <c r="BP589" s="39"/>
      <c r="BQ589" s="39"/>
      <c r="BR589" s="39"/>
      <c r="BS589" s="39"/>
    </row>
    <row r="590" spans="1:71" ht="15.75" customHeight="1" x14ac:dyDescent="0.25">
      <c r="A590" s="30"/>
      <c r="B590" s="31"/>
      <c r="C590" s="31"/>
      <c r="D590" s="37"/>
      <c r="E590" s="39"/>
      <c r="F590" s="31"/>
      <c r="G590" s="92"/>
      <c r="H590" s="39"/>
      <c r="I590" s="93"/>
      <c r="J590" s="39"/>
      <c r="K590" s="39"/>
      <c r="L590" s="41"/>
      <c r="M590" s="41"/>
      <c r="N590" s="41"/>
      <c r="O590" s="31"/>
      <c r="P590" s="39"/>
      <c r="Q590" s="39"/>
      <c r="R590" s="39"/>
      <c r="S590" s="39"/>
      <c r="T590" s="94"/>
      <c r="U590" s="39"/>
      <c r="V590" s="95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  <c r="AW590" s="39"/>
      <c r="AX590" s="39"/>
      <c r="AY590" s="39"/>
      <c r="AZ590" s="39"/>
      <c r="BA590" s="39"/>
      <c r="BB590" s="39"/>
      <c r="BC590" s="39"/>
      <c r="BD590" s="39"/>
      <c r="BE590" s="39"/>
      <c r="BF590" s="39"/>
      <c r="BG590" s="39"/>
      <c r="BH590" s="39"/>
      <c r="BI590" s="39"/>
      <c r="BJ590" s="39"/>
      <c r="BK590" s="39"/>
      <c r="BL590" s="39"/>
      <c r="BM590" s="39"/>
      <c r="BN590" s="39"/>
      <c r="BO590" s="39"/>
      <c r="BP590" s="39"/>
      <c r="BQ590" s="39"/>
      <c r="BR590" s="39"/>
      <c r="BS590" s="39"/>
    </row>
    <row r="591" spans="1:71" ht="15.75" customHeight="1" x14ac:dyDescent="0.25">
      <c r="A591" s="30"/>
      <c r="B591" s="31"/>
      <c r="C591" s="31"/>
      <c r="D591" s="37"/>
      <c r="E591" s="39"/>
      <c r="F591" s="31"/>
      <c r="G591" s="92"/>
      <c r="H591" s="39"/>
      <c r="I591" s="93"/>
      <c r="J591" s="39"/>
      <c r="K591" s="39"/>
      <c r="L591" s="41"/>
      <c r="M591" s="41"/>
      <c r="N591" s="41"/>
      <c r="O591" s="31"/>
      <c r="P591" s="39"/>
      <c r="Q591" s="39"/>
      <c r="R591" s="39"/>
      <c r="S591" s="39"/>
      <c r="T591" s="94"/>
      <c r="U591" s="39"/>
      <c r="V591" s="95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  <c r="AY591" s="39"/>
      <c r="AZ591" s="39"/>
      <c r="BA591" s="39"/>
      <c r="BB591" s="39"/>
      <c r="BC591" s="39"/>
      <c r="BD591" s="39"/>
      <c r="BE591" s="39"/>
      <c r="BF591" s="39"/>
      <c r="BG591" s="39"/>
      <c r="BH591" s="39"/>
      <c r="BI591" s="39"/>
      <c r="BJ591" s="39"/>
      <c r="BK591" s="39"/>
      <c r="BL591" s="39"/>
      <c r="BM591" s="39"/>
      <c r="BN591" s="39"/>
      <c r="BO591" s="39"/>
      <c r="BP591" s="39"/>
      <c r="BQ591" s="39"/>
      <c r="BR591" s="39"/>
      <c r="BS591" s="39"/>
    </row>
    <row r="592" spans="1:71" ht="15.75" customHeight="1" x14ac:dyDescent="0.25">
      <c r="A592" s="30"/>
      <c r="B592" s="31"/>
      <c r="C592" s="31"/>
      <c r="D592" s="37"/>
      <c r="E592" s="39"/>
      <c r="F592" s="31"/>
      <c r="G592" s="92"/>
      <c r="H592" s="39"/>
      <c r="I592" s="93"/>
      <c r="J592" s="39"/>
      <c r="K592" s="39"/>
      <c r="L592" s="41"/>
      <c r="M592" s="41"/>
      <c r="N592" s="41"/>
      <c r="O592" s="31"/>
      <c r="P592" s="39"/>
      <c r="Q592" s="39"/>
      <c r="R592" s="39"/>
      <c r="S592" s="39"/>
      <c r="T592" s="94"/>
      <c r="U592" s="39"/>
      <c r="V592" s="95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  <c r="AY592" s="39"/>
      <c r="AZ592" s="39"/>
      <c r="BA592" s="39"/>
      <c r="BB592" s="39"/>
      <c r="BC592" s="39"/>
      <c r="BD592" s="39"/>
      <c r="BE592" s="39"/>
      <c r="BF592" s="39"/>
      <c r="BG592" s="39"/>
      <c r="BH592" s="39"/>
      <c r="BI592" s="39"/>
      <c r="BJ592" s="39"/>
      <c r="BK592" s="39"/>
      <c r="BL592" s="39"/>
      <c r="BM592" s="39"/>
      <c r="BN592" s="39"/>
      <c r="BO592" s="39"/>
      <c r="BP592" s="39"/>
      <c r="BQ592" s="39"/>
      <c r="BR592" s="39"/>
      <c r="BS592" s="39"/>
    </row>
    <row r="593" spans="1:71" ht="15.75" customHeight="1" x14ac:dyDescent="0.25">
      <c r="A593" s="30"/>
      <c r="B593" s="31"/>
      <c r="C593" s="31"/>
      <c r="D593" s="37"/>
      <c r="E593" s="39"/>
      <c r="F593" s="31"/>
      <c r="G593" s="92"/>
      <c r="H593" s="39"/>
      <c r="I593" s="93"/>
      <c r="J593" s="39"/>
      <c r="K593" s="39"/>
      <c r="L593" s="41"/>
      <c r="M593" s="41"/>
      <c r="N593" s="41"/>
      <c r="O593" s="31"/>
      <c r="P593" s="39"/>
      <c r="Q593" s="39"/>
      <c r="R593" s="39"/>
      <c r="S593" s="39"/>
      <c r="T593" s="94"/>
      <c r="U593" s="39"/>
      <c r="V593" s="95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  <c r="AY593" s="39"/>
      <c r="AZ593" s="39"/>
      <c r="BA593" s="39"/>
      <c r="BB593" s="39"/>
      <c r="BC593" s="39"/>
      <c r="BD593" s="39"/>
      <c r="BE593" s="39"/>
      <c r="BF593" s="39"/>
      <c r="BG593" s="39"/>
      <c r="BH593" s="39"/>
      <c r="BI593" s="39"/>
      <c r="BJ593" s="39"/>
      <c r="BK593" s="39"/>
      <c r="BL593" s="39"/>
      <c r="BM593" s="39"/>
      <c r="BN593" s="39"/>
      <c r="BO593" s="39"/>
      <c r="BP593" s="39"/>
      <c r="BQ593" s="39"/>
      <c r="BR593" s="39"/>
      <c r="BS593" s="39"/>
    </row>
    <row r="594" spans="1:71" ht="15.75" customHeight="1" x14ac:dyDescent="0.25">
      <c r="A594" s="30"/>
      <c r="B594" s="31"/>
      <c r="C594" s="31"/>
      <c r="D594" s="37"/>
      <c r="E594" s="39"/>
      <c r="F594" s="31"/>
      <c r="G594" s="92"/>
      <c r="H594" s="39"/>
      <c r="I594" s="93"/>
      <c r="J594" s="39"/>
      <c r="K594" s="39"/>
      <c r="L594" s="41"/>
      <c r="M594" s="41"/>
      <c r="N594" s="41"/>
      <c r="O594" s="31"/>
      <c r="P594" s="39"/>
      <c r="Q594" s="39"/>
      <c r="R594" s="39"/>
      <c r="S594" s="39"/>
      <c r="T594" s="94"/>
      <c r="U594" s="39"/>
      <c r="V594" s="95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  <c r="AY594" s="39"/>
      <c r="AZ594" s="39"/>
      <c r="BA594" s="39"/>
      <c r="BB594" s="39"/>
      <c r="BC594" s="39"/>
      <c r="BD594" s="39"/>
      <c r="BE594" s="39"/>
      <c r="BF594" s="39"/>
      <c r="BG594" s="39"/>
      <c r="BH594" s="39"/>
      <c r="BI594" s="39"/>
      <c r="BJ594" s="39"/>
      <c r="BK594" s="39"/>
      <c r="BL594" s="39"/>
      <c r="BM594" s="39"/>
      <c r="BN594" s="39"/>
      <c r="BO594" s="39"/>
      <c r="BP594" s="39"/>
      <c r="BQ594" s="39"/>
      <c r="BR594" s="39"/>
      <c r="BS594" s="39"/>
    </row>
    <row r="595" spans="1:71" ht="15.75" customHeight="1" x14ac:dyDescent="0.25">
      <c r="A595" s="30"/>
      <c r="B595" s="31"/>
      <c r="C595" s="31"/>
      <c r="D595" s="37"/>
      <c r="E595" s="39"/>
      <c r="F595" s="31"/>
      <c r="G595" s="92"/>
      <c r="H595" s="39"/>
      <c r="I595" s="93"/>
      <c r="J595" s="39"/>
      <c r="K595" s="39"/>
      <c r="L595" s="41"/>
      <c r="M595" s="41"/>
      <c r="N595" s="41"/>
      <c r="O595" s="31"/>
      <c r="P595" s="39"/>
      <c r="Q595" s="39"/>
      <c r="R595" s="39"/>
      <c r="S595" s="39"/>
      <c r="T595" s="94"/>
      <c r="U595" s="39"/>
      <c r="V595" s="95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39"/>
      <c r="AX595" s="39"/>
      <c r="AY595" s="39"/>
      <c r="AZ595" s="39"/>
      <c r="BA595" s="39"/>
      <c r="BB595" s="39"/>
      <c r="BC595" s="39"/>
      <c r="BD595" s="39"/>
      <c r="BE595" s="39"/>
      <c r="BF595" s="39"/>
      <c r="BG595" s="39"/>
      <c r="BH595" s="39"/>
      <c r="BI595" s="39"/>
      <c r="BJ595" s="39"/>
      <c r="BK595" s="39"/>
      <c r="BL595" s="39"/>
      <c r="BM595" s="39"/>
      <c r="BN595" s="39"/>
      <c r="BO595" s="39"/>
      <c r="BP595" s="39"/>
      <c r="BQ595" s="39"/>
      <c r="BR595" s="39"/>
      <c r="BS595" s="39"/>
    </row>
    <row r="596" spans="1:71" ht="15.75" customHeight="1" x14ac:dyDescent="0.25">
      <c r="A596" s="30"/>
      <c r="B596" s="31"/>
      <c r="C596" s="31"/>
      <c r="D596" s="37"/>
      <c r="E596" s="39"/>
      <c r="F596" s="31"/>
      <c r="G596" s="92"/>
      <c r="H596" s="39"/>
      <c r="I596" s="93"/>
      <c r="J596" s="39"/>
      <c r="K596" s="39"/>
      <c r="L596" s="41"/>
      <c r="M596" s="41"/>
      <c r="N596" s="41"/>
      <c r="O596" s="31"/>
      <c r="P596" s="39"/>
      <c r="Q596" s="39"/>
      <c r="R596" s="39"/>
      <c r="S596" s="39"/>
      <c r="T596" s="94"/>
      <c r="U596" s="39"/>
      <c r="V596" s="95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  <c r="AT596" s="39"/>
      <c r="AU596" s="39"/>
      <c r="AV596" s="39"/>
      <c r="AW596" s="39"/>
      <c r="AX596" s="39"/>
      <c r="AY596" s="39"/>
      <c r="AZ596" s="39"/>
      <c r="BA596" s="39"/>
      <c r="BB596" s="39"/>
      <c r="BC596" s="39"/>
      <c r="BD596" s="39"/>
      <c r="BE596" s="39"/>
      <c r="BF596" s="39"/>
      <c r="BG596" s="39"/>
      <c r="BH596" s="39"/>
      <c r="BI596" s="39"/>
      <c r="BJ596" s="39"/>
      <c r="BK596" s="39"/>
      <c r="BL596" s="39"/>
      <c r="BM596" s="39"/>
      <c r="BN596" s="39"/>
      <c r="BO596" s="39"/>
      <c r="BP596" s="39"/>
      <c r="BQ596" s="39"/>
      <c r="BR596" s="39"/>
      <c r="BS596" s="39"/>
    </row>
    <row r="597" spans="1:71" ht="15.75" customHeight="1" x14ac:dyDescent="0.25">
      <c r="A597" s="30"/>
      <c r="B597" s="31"/>
      <c r="C597" s="31"/>
      <c r="D597" s="37"/>
      <c r="E597" s="39"/>
      <c r="F597" s="31"/>
      <c r="G597" s="92"/>
      <c r="H597" s="39"/>
      <c r="I597" s="93"/>
      <c r="J597" s="39"/>
      <c r="K597" s="39"/>
      <c r="L597" s="41"/>
      <c r="M597" s="41"/>
      <c r="N597" s="41"/>
      <c r="O597" s="31"/>
      <c r="P597" s="39"/>
      <c r="Q597" s="39"/>
      <c r="R597" s="39"/>
      <c r="S597" s="39"/>
      <c r="T597" s="94"/>
      <c r="U597" s="39"/>
      <c r="V597" s="95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  <c r="AT597" s="39"/>
      <c r="AU597" s="39"/>
      <c r="AV597" s="39"/>
      <c r="AW597" s="39"/>
      <c r="AX597" s="39"/>
      <c r="AY597" s="39"/>
      <c r="AZ597" s="39"/>
      <c r="BA597" s="39"/>
      <c r="BB597" s="39"/>
      <c r="BC597" s="39"/>
      <c r="BD597" s="39"/>
      <c r="BE597" s="39"/>
      <c r="BF597" s="39"/>
      <c r="BG597" s="39"/>
      <c r="BH597" s="39"/>
      <c r="BI597" s="39"/>
      <c r="BJ597" s="39"/>
      <c r="BK597" s="39"/>
      <c r="BL597" s="39"/>
      <c r="BM597" s="39"/>
      <c r="BN597" s="39"/>
      <c r="BO597" s="39"/>
      <c r="BP597" s="39"/>
      <c r="BQ597" s="39"/>
      <c r="BR597" s="39"/>
      <c r="BS597" s="39"/>
    </row>
    <row r="598" spans="1:71" ht="15.75" customHeight="1" x14ac:dyDescent="0.25">
      <c r="A598" s="30"/>
      <c r="B598" s="31"/>
      <c r="C598" s="31"/>
      <c r="D598" s="37"/>
      <c r="E598" s="39"/>
      <c r="F598" s="31"/>
      <c r="G598" s="92"/>
      <c r="H598" s="39"/>
      <c r="I598" s="93"/>
      <c r="J598" s="39"/>
      <c r="K598" s="39"/>
      <c r="L598" s="41"/>
      <c r="M598" s="41"/>
      <c r="N598" s="41"/>
      <c r="O598" s="31"/>
      <c r="P598" s="39"/>
      <c r="Q598" s="39"/>
      <c r="R598" s="39"/>
      <c r="S598" s="39"/>
      <c r="T598" s="94"/>
      <c r="U598" s="39"/>
      <c r="V598" s="95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  <c r="AM598" s="39"/>
      <c r="AN598" s="39"/>
      <c r="AO598" s="39"/>
      <c r="AP598" s="39"/>
      <c r="AQ598" s="39"/>
      <c r="AR598" s="39"/>
      <c r="AS598" s="39"/>
      <c r="AT598" s="39"/>
      <c r="AU598" s="39"/>
      <c r="AV598" s="39"/>
      <c r="AW598" s="39"/>
      <c r="AX598" s="39"/>
      <c r="AY598" s="39"/>
      <c r="AZ598" s="39"/>
      <c r="BA598" s="39"/>
      <c r="BB598" s="39"/>
      <c r="BC598" s="39"/>
      <c r="BD598" s="39"/>
      <c r="BE598" s="39"/>
      <c r="BF598" s="39"/>
      <c r="BG598" s="39"/>
      <c r="BH598" s="39"/>
      <c r="BI598" s="39"/>
      <c r="BJ598" s="39"/>
      <c r="BK598" s="39"/>
      <c r="BL598" s="39"/>
      <c r="BM598" s="39"/>
      <c r="BN598" s="39"/>
      <c r="BO598" s="39"/>
      <c r="BP598" s="39"/>
      <c r="BQ598" s="39"/>
      <c r="BR598" s="39"/>
      <c r="BS598" s="39"/>
    </row>
    <row r="599" spans="1:71" ht="15.75" customHeight="1" x14ac:dyDescent="0.25">
      <c r="A599" s="30"/>
      <c r="B599" s="31"/>
      <c r="C599" s="31"/>
      <c r="D599" s="37"/>
      <c r="E599" s="39"/>
      <c r="F599" s="31"/>
      <c r="G599" s="92"/>
      <c r="H599" s="39"/>
      <c r="I599" s="93"/>
      <c r="J599" s="39"/>
      <c r="K599" s="39"/>
      <c r="L599" s="41"/>
      <c r="M599" s="41"/>
      <c r="N599" s="41"/>
      <c r="O599" s="31"/>
      <c r="P599" s="39"/>
      <c r="Q599" s="39"/>
      <c r="R599" s="39"/>
      <c r="S599" s="39"/>
      <c r="T599" s="94"/>
      <c r="U599" s="39"/>
      <c r="V599" s="95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39"/>
      <c r="AM599" s="39"/>
      <c r="AN599" s="39"/>
      <c r="AO599" s="39"/>
      <c r="AP599" s="39"/>
      <c r="AQ599" s="39"/>
      <c r="AR599" s="39"/>
      <c r="AS599" s="39"/>
      <c r="AT599" s="39"/>
      <c r="AU599" s="39"/>
      <c r="AV599" s="39"/>
      <c r="AW599" s="39"/>
      <c r="AX599" s="39"/>
      <c r="AY599" s="39"/>
      <c r="AZ599" s="39"/>
      <c r="BA599" s="39"/>
      <c r="BB599" s="39"/>
      <c r="BC599" s="39"/>
      <c r="BD599" s="39"/>
      <c r="BE599" s="39"/>
      <c r="BF599" s="39"/>
      <c r="BG599" s="39"/>
      <c r="BH599" s="39"/>
      <c r="BI599" s="39"/>
      <c r="BJ599" s="39"/>
      <c r="BK599" s="39"/>
      <c r="BL599" s="39"/>
      <c r="BM599" s="39"/>
      <c r="BN599" s="39"/>
      <c r="BO599" s="39"/>
      <c r="BP599" s="39"/>
      <c r="BQ599" s="39"/>
      <c r="BR599" s="39"/>
      <c r="BS599" s="39"/>
    </row>
    <row r="600" spans="1:71" ht="15.75" customHeight="1" x14ac:dyDescent="0.25">
      <c r="A600" s="30"/>
      <c r="B600" s="31"/>
      <c r="C600" s="31"/>
      <c r="D600" s="37"/>
      <c r="E600" s="39"/>
      <c r="F600" s="31"/>
      <c r="G600" s="92"/>
      <c r="H600" s="39"/>
      <c r="I600" s="93"/>
      <c r="J600" s="39"/>
      <c r="K600" s="39"/>
      <c r="L600" s="41"/>
      <c r="M600" s="41"/>
      <c r="N600" s="41"/>
      <c r="O600" s="31"/>
      <c r="P600" s="39"/>
      <c r="Q600" s="39"/>
      <c r="R600" s="39"/>
      <c r="S600" s="39"/>
      <c r="T600" s="94"/>
      <c r="U600" s="39"/>
      <c r="V600" s="95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  <c r="AY600" s="39"/>
      <c r="AZ600" s="39"/>
      <c r="BA600" s="39"/>
      <c r="BB600" s="39"/>
      <c r="BC600" s="39"/>
      <c r="BD600" s="39"/>
      <c r="BE600" s="39"/>
      <c r="BF600" s="39"/>
      <c r="BG600" s="39"/>
      <c r="BH600" s="39"/>
      <c r="BI600" s="39"/>
      <c r="BJ600" s="39"/>
      <c r="BK600" s="39"/>
      <c r="BL600" s="39"/>
      <c r="BM600" s="39"/>
      <c r="BN600" s="39"/>
      <c r="BO600" s="39"/>
      <c r="BP600" s="39"/>
      <c r="BQ600" s="39"/>
      <c r="BR600" s="39"/>
      <c r="BS600" s="39"/>
    </row>
    <row r="601" spans="1:71" ht="15.75" customHeight="1" x14ac:dyDescent="0.25">
      <c r="A601" s="30"/>
      <c r="B601" s="31"/>
      <c r="C601" s="31"/>
      <c r="D601" s="37"/>
      <c r="E601" s="39"/>
      <c r="F601" s="31"/>
      <c r="G601" s="92"/>
      <c r="H601" s="39"/>
      <c r="I601" s="93"/>
      <c r="J601" s="39"/>
      <c r="K601" s="39"/>
      <c r="L601" s="41"/>
      <c r="M601" s="41"/>
      <c r="N601" s="41"/>
      <c r="O601" s="31"/>
      <c r="P601" s="39"/>
      <c r="Q601" s="39"/>
      <c r="R601" s="39"/>
      <c r="S601" s="39"/>
      <c r="T601" s="94"/>
      <c r="U601" s="39"/>
      <c r="V601" s="95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39"/>
      <c r="AM601" s="39"/>
      <c r="AN601" s="39"/>
      <c r="AO601" s="39"/>
      <c r="AP601" s="39"/>
      <c r="AQ601" s="39"/>
      <c r="AR601" s="39"/>
      <c r="AS601" s="39"/>
      <c r="AT601" s="39"/>
      <c r="AU601" s="39"/>
      <c r="AV601" s="39"/>
      <c r="AW601" s="39"/>
      <c r="AX601" s="39"/>
      <c r="AY601" s="39"/>
      <c r="AZ601" s="39"/>
      <c r="BA601" s="39"/>
      <c r="BB601" s="39"/>
      <c r="BC601" s="39"/>
      <c r="BD601" s="39"/>
      <c r="BE601" s="39"/>
      <c r="BF601" s="39"/>
      <c r="BG601" s="39"/>
      <c r="BH601" s="39"/>
      <c r="BI601" s="39"/>
      <c r="BJ601" s="39"/>
      <c r="BK601" s="39"/>
      <c r="BL601" s="39"/>
      <c r="BM601" s="39"/>
      <c r="BN601" s="39"/>
      <c r="BO601" s="39"/>
      <c r="BP601" s="39"/>
      <c r="BQ601" s="39"/>
      <c r="BR601" s="39"/>
      <c r="BS601" s="39"/>
    </row>
    <row r="602" spans="1:71" ht="15.75" customHeight="1" x14ac:dyDescent="0.25">
      <c r="A602" s="30"/>
      <c r="B602" s="31"/>
      <c r="C602" s="31"/>
      <c r="D602" s="37"/>
      <c r="E602" s="39"/>
      <c r="F602" s="31"/>
      <c r="G602" s="92"/>
      <c r="H602" s="39"/>
      <c r="I602" s="93"/>
      <c r="J602" s="39"/>
      <c r="K602" s="39"/>
      <c r="L602" s="41"/>
      <c r="M602" s="41"/>
      <c r="N602" s="41"/>
      <c r="O602" s="31"/>
      <c r="P602" s="39"/>
      <c r="Q602" s="39"/>
      <c r="R602" s="39"/>
      <c r="S602" s="39"/>
      <c r="T602" s="94"/>
      <c r="U602" s="39"/>
      <c r="V602" s="95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  <c r="AT602" s="39"/>
      <c r="AU602" s="39"/>
      <c r="AV602" s="39"/>
      <c r="AW602" s="39"/>
      <c r="AX602" s="39"/>
      <c r="AY602" s="39"/>
      <c r="AZ602" s="39"/>
      <c r="BA602" s="39"/>
      <c r="BB602" s="39"/>
      <c r="BC602" s="39"/>
      <c r="BD602" s="39"/>
      <c r="BE602" s="39"/>
      <c r="BF602" s="39"/>
      <c r="BG602" s="39"/>
      <c r="BH602" s="39"/>
      <c r="BI602" s="39"/>
      <c r="BJ602" s="39"/>
      <c r="BK602" s="39"/>
      <c r="BL602" s="39"/>
      <c r="BM602" s="39"/>
      <c r="BN602" s="39"/>
      <c r="BO602" s="39"/>
      <c r="BP602" s="39"/>
      <c r="BQ602" s="39"/>
      <c r="BR602" s="39"/>
      <c r="BS602" s="39"/>
    </row>
    <row r="603" spans="1:71" ht="15.75" customHeight="1" x14ac:dyDescent="0.25">
      <c r="A603" s="30"/>
      <c r="B603" s="31"/>
      <c r="C603" s="31"/>
      <c r="D603" s="37"/>
      <c r="E603" s="39"/>
      <c r="F603" s="31"/>
      <c r="G603" s="92"/>
      <c r="H603" s="39"/>
      <c r="I603" s="93"/>
      <c r="J603" s="39"/>
      <c r="K603" s="39"/>
      <c r="L603" s="41"/>
      <c r="M603" s="41"/>
      <c r="N603" s="41"/>
      <c r="O603" s="31"/>
      <c r="P603" s="39"/>
      <c r="Q603" s="39"/>
      <c r="R603" s="39"/>
      <c r="S603" s="39"/>
      <c r="T603" s="94"/>
      <c r="U603" s="39"/>
      <c r="V603" s="95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  <c r="AK603" s="39"/>
      <c r="AL603" s="39"/>
      <c r="AM603" s="39"/>
      <c r="AN603" s="39"/>
      <c r="AO603" s="39"/>
      <c r="AP603" s="39"/>
      <c r="AQ603" s="39"/>
      <c r="AR603" s="39"/>
      <c r="AS603" s="39"/>
      <c r="AT603" s="39"/>
      <c r="AU603" s="39"/>
      <c r="AV603" s="39"/>
      <c r="AW603" s="39"/>
      <c r="AX603" s="39"/>
      <c r="AY603" s="39"/>
      <c r="AZ603" s="39"/>
      <c r="BA603" s="39"/>
      <c r="BB603" s="39"/>
      <c r="BC603" s="39"/>
      <c r="BD603" s="39"/>
      <c r="BE603" s="39"/>
      <c r="BF603" s="39"/>
      <c r="BG603" s="39"/>
      <c r="BH603" s="39"/>
      <c r="BI603" s="39"/>
      <c r="BJ603" s="39"/>
      <c r="BK603" s="39"/>
      <c r="BL603" s="39"/>
      <c r="BM603" s="39"/>
      <c r="BN603" s="39"/>
      <c r="BO603" s="39"/>
      <c r="BP603" s="39"/>
      <c r="BQ603" s="39"/>
      <c r="BR603" s="39"/>
      <c r="BS603" s="39"/>
    </row>
    <row r="604" spans="1:71" ht="15.75" customHeight="1" x14ac:dyDescent="0.25">
      <c r="A604" s="30"/>
      <c r="B604" s="31"/>
      <c r="C604" s="31"/>
      <c r="D604" s="37"/>
      <c r="E604" s="39"/>
      <c r="F604" s="31"/>
      <c r="G604" s="92"/>
      <c r="H604" s="39"/>
      <c r="I604" s="93"/>
      <c r="J604" s="39"/>
      <c r="K604" s="39"/>
      <c r="L604" s="41"/>
      <c r="M604" s="41"/>
      <c r="N604" s="41"/>
      <c r="O604" s="31"/>
      <c r="P604" s="39"/>
      <c r="Q604" s="39"/>
      <c r="R604" s="39"/>
      <c r="S604" s="39"/>
      <c r="T604" s="94"/>
      <c r="U604" s="39"/>
      <c r="V604" s="95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  <c r="AW604" s="39"/>
      <c r="AX604" s="39"/>
      <c r="AY604" s="39"/>
      <c r="AZ604" s="39"/>
      <c r="BA604" s="39"/>
      <c r="BB604" s="39"/>
      <c r="BC604" s="39"/>
      <c r="BD604" s="39"/>
      <c r="BE604" s="39"/>
      <c r="BF604" s="39"/>
      <c r="BG604" s="39"/>
      <c r="BH604" s="39"/>
      <c r="BI604" s="39"/>
      <c r="BJ604" s="39"/>
      <c r="BK604" s="39"/>
      <c r="BL604" s="39"/>
      <c r="BM604" s="39"/>
      <c r="BN604" s="39"/>
      <c r="BO604" s="39"/>
      <c r="BP604" s="39"/>
      <c r="BQ604" s="39"/>
      <c r="BR604" s="39"/>
      <c r="BS604" s="39"/>
    </row>
    <row r="605" spans="1:71" ht="15.75" customHeight="1" x14ac:dyDescent="0.25">
      <c r="A605" s="30"/>
      <c r="B605" s="31"/>
      <c r="C605" s="31"/>
      <c r="D605" s="37"/>
      <c r="E605" s="39"/>
      <c r="F605" s="31"/>
      <c r="G605" s="92"/>
      <c r="H605" s="39"/>
      <c r="I605" s="93"/>
      <c r="J605" s="39"/>
      <c r="K605" s="39"/>
      <c r="L605" s="41"/>
      <c r="M605" s="41"/>
      <c r="N605" s="41"/>
      <c r="O605" s="31"/>
      <c r="P605" s="39"/>
      <c r="Q605" s="39"/>
      <c r="R605" s="39"/>
      <c r="S605" s="39"/>
      <c r="T605" s="94"/>
      <c r="U605" s="39"/>
      <c r="V605" s="95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  <c r="AT605" s="39"/>
      <c r="AU605" s="39"/>
      <c r="AV605" s="39"/>
      <c r="AW605" s="39"/>
      <c r="AX605" s="39"/>
      <c r="AY605" s="39"/>
      <c r="AZ605" s="39"/>
      <c r="BA605" s="39"/>
      <c r="BB605" s="39"/>
      <c r="BC605" s="39"/>
      <c r="BD605" s="39"/>
      <c r="BE605" s="39"/>
      <c r="BF605" s="39"/>
      <c r="BG605" s="39"/>
      <c r="BH605" s="39"/>
      <c r="BI605" s="39"/>
      <c r="BJ605" s="39"/>
      <c r="BK605" s="39"/>
      <c r="BL605" s="39"/>
      <c r="BM605" s="39"/>
      <c r="BN605" s="39"/>
      <c r="BO605" s="39"/>
      <c r="BP605" s="39"/>
      <c r="BQ605" s="39"/>
      <c r="BR605" s="39"/>
      <c r="BS605" s="39"/>
    </row>
    <row r="606" spans="1:71" ht="15.75" customHeight="1" x14ac:dyDescent="0.25">
      <c r="A606" s="30"/>
      <c r="B606" s="31"/>
      <c r="C606" s="31"/>
      <c r="D606" s="37"/>
      <c r="E606" s="39"/>
      <c r="F606" s="31"/>
      <c r="G606" s="92"/>
      <c r="H606" s="39"/>
      <c r="I606" s="93"/>
      <c r="J606" s="39"/>
      <c r="K606" s="39"/>
      <c r="L606" s="41"/>
      <c r="M606" s="41"/>
      <c r="N606" s="41"/>
      <c r="O606" s="31"/>
      <c r="P606" s="39"/>
      <c r="Q606" s="39"/>
      <c r="R606" s="39"/>
      <c r="S606" s="39"/>
      <c r="T606" s="94"/>
      <c r="U606" s="39"/>
      <c r="V606" s="95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/>
      <c r="AL606" s="39"/>
      <c r="AM606" s="39"/>
      <c r="AN606" s="39"/>
      <c r="AO606" s="39"/>
      <c r="AP606" s="39"/>
      <c r="AQ606" s="39"/>
      <c r="AR606" s="39"/>
      <c r="AS606" s="39"/>
      <c r="AT606" s="39"/>
      <c r="AU606" s="39"/>
      <c r="AV606" s="39"/>
      <c r="AW606" s="39"/>
      <c r="AX606" s="39"/>
      <c r="AY606" s="39"/>
      <c r="AZ606" s="39"/>
      <c r="BA606" s="39"/>
      <c r="BB606" s="39"/>
      <c r="BC606" s="39"/>
      <c r="BD606" s="39"/>
      <c r="BE606" s="39"/>
      <c r="BF606" s="39"/>
      <c r="BG606" s="39"/>
      <c r="BH606" s="39"/>
      <c r="BI606" s="39"/>
      <c r="BJ606" s="39"/>
      <c r="BK606" s="39"/>
      <c r="BL606" s="39"/>
      <c r="BM606" s="39"/>
      <c r="BN606" s="39"/>
      <c r="BO606" s="39"/>
      <c r="BP606" s="39"/>
      <c r="BQ606" s="39"/>
      <c r="BR606" s="39"/>
      <c r="BS606" s="39"/>
    </row>
    <row r="607" spans="1:71" ht="15.75" customHeight="1" x14ac:dyDescent="0.25">
      <c r="A607" s="30"/>
      <c r="B607" s="31"/>
      <c r="C607" s="31"/>
      <c r="D607" s="37"/>
      <c r="E607" s="39"/>
      <c r="F607" s="31"/>
      <c r="G607" s="92"/>
      <c r="H607" s="39"/>
      <c r="I607" s="93"/>
      <c r="J607" s="39"/>
      <c r="K607" s="39"/>
      <c r="L607" s="41"/>
      <c r="M607" s="41"/>
      <c r="N607" s="41"/>
      <c r="O607" s="31"/>
      <c r="P607" s="39"/>
      <c r="Q607" s="39"/>
      <c r="R607" s="39"/>
      <c r="S607" s="39"/>
      <c r="T607" s="94"/>
      <c r="U607" s="39"/>
      <c r="V607" s="95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  <c r="AK607" s="39"/>
      <c r="AL607" s="39"/>
      <c r="AM607" s="39"/>
      <c r="AN607" s="39"/>
      <c r="AO607" s="39"/>
      <c r="AP607" s="39"/>
      <c r="AQ607" s="39"/>
      <c r="AR607" s="39"/>
      <c r="AS607" s="39"/>
      <c r="AT607" s="39"/>
      <c r="AU607" s="39"/>
      <c r="AV607" s="39"/>
      <c r="AW607" s="39"/>
      <c r="AX607" s="39"/>
      <c r="AY607" s="39"/>
      <c r="AZ607" s="39"/>
      <c r="BA607" s="39"/>
      <c r="BB607" s="39"/>
      <c r="BC607" s="39"/>
      <c r="BD607" s="39"/>
      <c r="BE607" s="39"/>
      <c r="BF607" s="39"/>
      <c r="BG607" s="39"/>
      <c r="BH607" s="39"/>
      <c r="BI607" s="39"/>
      <c r="BJ607" s="39"/>
      <c r="BK607" s="39"/>
      <c r="BL607" s="39"/>
      <c r="BM607" s="39"/>
      <c r="BN607" s="39"/>
      <c r="BO607" s="39"/>
      <c r="BP607" s="39"/>
      <c r="BQ607" s="39"/>
      <c r="BR607" s="39"/>
      <c r="BS607" s="39"/>
    </row>
    <row r="608" spans="1:71" ht="15.75" customHeight="1" x14ac:dyDescent="0.25">
      <c r="A608" s="30"/>
      <c r="B608" s="31"/>
      <c r="C608" s="31"/>
      <c r="D608" s="37"/>
      <c r="E608" s="39"/>
      <c r="F608" s="31"/>
      <c r="G608" s="92"/>
      <c r="H608" s="39"/>
      <c r="I608" s="93"/>
      <c r="J608" s="39"/>
      <c r="K608" s="39"/>
      <c r="L608" s="41"/>
      <c r="M608" s="41"/>
      <c r="N608" s="41"/>
      <c r="O608" s="31"/>
      <c r="P608" s="39"/>
      <c r="Q608" s="39"/>
      <c r="R608" s="39"/>
      <c r="S608" s="39"/>
      <c r="T608" s="94"/>
      <c r="U608" s="39"/>
      <c r="V608" s="95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  <c r="AW608" s="39"/>
      <c r="AX608" s="39"/>
      <c r="AY608" s="39"/>
      <c r="AZ608" s="39"/>
      <c r="BA608" s="39"/>
      <c r="BB608" s="39"/>
      <c r="BC608" s="39"/>
      <c r="BD608" s="39"/>
      <c r="BE608" s="39"/>
      <c r="BF608" s="39"/>
      <c r="BG608" s="39"/>
      <c r="BH608" s="39"/>
      <c r="BI608" s="39"/>
      <c r="BJ608" s="39"/>
      <c r="BK608" s="39"/>
      <c r="BL608" s="39"/>
      <c r="BM608" s="39"/>
      <c r="BN608" s="39"/>
      <c r="BO608" s="39"/>
      <c r="BP608" s="39"/>
      <c r="BQ608" s="39"/>
      <c r="BR608" s="39"/>
      <c r="BS608" s="39"/>
    </row>
    <row r="609" spans="1:71" ht="15.75" customHeight="1" x14ac:dyDescent="0.25">
      <c r="A609" s="30"/>
      <c r="B609" s="31"/>
      <c r="C609" s="31"/>
      <c r="D609" s="37"/>
      <c r="E609" s="39"/>
      <c r="F609" s="31"/>
      <c r="G609" s="92"/>
      <c r="H609" s="39"/>
      <c r="I609" s="93"/>
      <c r="J609" s="39"/>
      <c r="K609" s="39"/>
      <c r="L609" s="41"/>
      <c r="M609" s="41"/>
      <c r="N609" s="41"/>
      <c r="O609" s="31"/>
      <c r="P609" s="39"/>
      <c r="Q609" s="39"/>
      <c r="R609" s="39"/>
      <c r="S609" s="39"/>
      <c r="T609" s="94"/>
      <c r="U609" s="39"/>
      <c r="V609" s="95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39"/>
      <c r="AM609" s="39"/>
      <c r="AN609" s="39"/>
      <c r="AO609" s="39"/>
      <c r="AP609" s="39"/>
      <c r="AQ609" s="39"/>
      <c r="AR609" s="39"/>
      <c r="AS609" s="39"/>
      <c r="AT609" s="39"/>
      <c r="AU609" s="39"/>
      <c r="AV609" s="39"/>
      <c r="AW609" s="39"/>
      <c r="AX609" s="39"/>
      <c r="AY609" s="39"/>
      <c r="AZ609" s="39"/>
      <c r="BA609" s="39"/>
      <c r="BB609" s="39"/>
      <c r="BC609" s="39"/>
      <c r="BD609" s="39"/>
      <c r="BE609" s="39"/>
      <c r="BF609" s="39"/>
      <c r="BG609" s="39"/>
      <c r="BH609" s="39"/>
      <c r="BI609" s="39"/>
      <c r="BJ609" s="39"/>
      <c r="BK609" s="39"/>
      <c r="BL609" s="39"/>
      <c r="BM609" s="39"/>
      <c r="BN609" s="39"/>
      <c r="BO609" s="39"/>
      <c r="BP609" s="39"/>
      <c r="BQ609" s="39"/>
      <c r="BR609" s="39"/>
      <c r="BS609" s="39"/>
    </row>
    <row r="610" spans="1:71" ht="15.75" customHeight="1" x14ac:dyDescent="0.25">
      <c r="A610" s="30"/>
      <c r="B610" s="31"/>
      <c r="C610" s="31"/>
      <c r="D610" s="37"/>
      <c r="E610" s="39"/>
      <c r="F610" s="31"/>
      <c r="G610" s="92"/>
      <c r="H610" s="39"/>
      <c r="I610" s="93"/>
      <c r="J610" s="39"/>
      <c r="K610" s="39"/>
      <c r="L610" s="41"/>
      <c r="M610" s="41"/>
      <c r="N610" s="41"/>
      <c r="O610" s="31"/>
      <c r="P610" s="39"/>
      <c r="Q610" s="39"/>
      <c r="R610" s="39"/>
      <c r="S610" s="39"/>
      <c r="T610" s="94"/>
      <c r="U610" s="39"/>
      <c r="V610" s="95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  <c r="AK610" s="39"/>
      <c r="AL610" s="39"/>
      <c r="AM610" s="39"/>
      <c r="AN610" s="39"/>
      <c r="AO610" s="39"/>
      <c r="AP610" s="39"/>
      <c r="AQ610" s="39"/>
      <c r="AR610" s="39"/>
      <c r="AS610" s="39"/>
      <c r="AT610" s="39"/>
      <c r="AU610" s="39"/>
      <c r="AV610" s="39"/>
      <c r="AW610" s="39"/>
      <c r="AX610" s="39"/>
      <c r="AY610" s="39"/>
      <c r="AZ610" s="39"/>
      <c r="BA610" s="39"/>
      <c r="BB610" s="39"/>
      <c r="BC610" s="39"/>
      <c r="BD610" s="39"/>
      <c r="BE610" s="39"/>
      <c r="BF610" s="39"/>
      <c r="BG610" s="39"/>
      <c r="BH610" s="39"/>
      <c r="BI610" s="39"/>
      <c r="BJ610" s="39"/>
      <c r="BK610" s="39"/>
      <c r="BL610" s="39"/>
      <c r="BM610" s="39"/>
      <c r="BN610" s="39"/>
      <c r="BO610" s="39"/>
      <c r="BP610" s="39"/>
      <c r="BQ610" s="39"/>
      <c r="BR610" s="39"/>
      <c r="BS610" s="39"/>
    </row>
    <row r="611" spans="1:71" ht="15.75" customHeight="1" x14ac:dyDescent="0.25">
      <c r="A611" s="30"/>
      <c r="B611" s="31"/>
      <c r="C611" s="31"/>
      <c r="D611" s="37"/>
      <c r="E611" s="39"/>
      <c r="F611" s="31"/>
      <c r="G611" s="92"/>
      <c r="H611" s="39"/>
      <c r="I611" s="93"/>
      <c r="J611" s="39"/>
      <c r="K611" s="39"/>
      <c r="L611" s="41"/>
      <c r="M611" s="41"/>
      <c r="N611" s="41"/>
      <c r="O611" s="31"/>
      <c r="P611" s="39"/>
      <c r="Q611" s="39"/>
      <c r="R611" s="39"/>
      <c r="S611" s="39"/>
      <c r="T611" s="94"/>
      <c r="U611" s="39"/>
      <c r="V611" s="95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39"/>
      <c r="AM611" s="39"/>
      <c r="AN611" s="39"/>
      <c r="AO611" s="39"/>
      <c r="AP611" s="39"/>
      <c r="AQ611" s="39"/>
      <c r="AR611" s="39"/>
      <c r="AS611" s="39"/>
      <c r="AT611" s="39"/>
      <c r="AU611" s="39"/>
      <c r="AV611" s="39"/>
      <c r="AW611" s="39"/>
      <c r="AX611" s="39"/>
      <c r="AY611" s="39"/>
      <c r="AZ611" s="39"/>
      <c r="BA611" s="39"/>
      <c r="BB611" s="39"/>
      <c r="BC611" s="39"/>
      <c r="BD611" s="39"/>
      <c r="BE611" s="39"/>
      <c r="BF611" s="39"/>
      <c r="BG611" s="39"/>
      <c r="BH611" s="39"/>
      <c r="BI611" s="39"/>
      <c r="BJ611" s="39"/>
      <c r="BK611" s="39"/>
      <c r="BL611" s="39"/>
      <c r="BM611" s="39"/>
      <c r="BN611" s="39"/>
      <c r="BO611" s="39"/>
      <c r="BP611" s="39"/>
      <c r="BQ611" s="39"/>
      <c r="BR611" s="39"/>
      <c r="BS611" s="39"/>
    </row>
    <row r="612" spans="1:71" ht="15.75" customHeight="1" x14ac:dyDescent="0.25">
      <c r="A612" s="30"/>
      <c r="B612" s="31"/>
      <c r="C612" s="31"/>
      <c r="D612" s="37"/>
      <c r="E612" s="39"/>
      <c r="F612" s="31"/>
      <c r="G612" s="92"/>
      <c r="H612" s="39"/>
      <c r="I612" s="93"/>
      <c r="J612" s="39"/>
      <c r="K612" s="39"/>
      <c r="L612" s="41"/>
      <c r="M612" s="41"/>
      <c r="N612" s="41"/>
      <c r="O612" s="31"/>
      <c r="P612" s="39"/>
      <c r="Q612" s="39"/>
      <c r="R612" s="39"/>
      <c r="S612" s="39"/>
      <c r="T612" s="94"/>
      <c r="U612" s="39"/>
      <c r="V612" s="95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  <c r="AY612" s="39"/>
      <c r="AZ612" s="39"/>
      <c r="BA612" s="39"/>
      <c r="BB612" s="39"/>
      <c r="BC612" s="39"/>
      <c r="BD612" s="39"/>
      <c r="BE612" s="39"/>
      <c r="BF612" s="39"/>
      <c r="BG612" s="39"/>
      <c r="BH612" s="39"/>
      <c r="BI612" s="39"/>
      <c r="BJ612" s="39"/>
      <c r="BK612" s="39"/>
      <c r="BL612" s="39"/>
      <c r="BM612" s="39"/>
      <c r="BN612" s="39"/>
      <c r="BO612" s="39"/>
      <c r="BP612" s="39"/>
      <c r="BQ612" s="39"/>
      <c r="BR612" s="39"/>
      <c r="BS612" s="39"/>
    </row>
    <row r="613" spans="1:71" ht="15.75" customHeight="1" x14ac:dyDescent="0.25">
      <c r="A613" s="30"/>
      <c r="B613" s="31"/>
      <c r="C613" s="31"/>
      <c r="D613" s="37"/>
      <c r="E613" s="39"/>
      <c r="F613" s="31"/>
      <c r="G613" s="92"/>
      <c r="H613" s="39"/>
      <c r="I613" s="93"/>
      <c r="J613" s="39"/>
      <c r="K613" s="39"/>
      <c r="L613" s="41"/>
      <c r="M613" s="41"/>
      <c r="N613" s="41"/>
      <c r="O613" s="31"/>
      <c r="P613" s="39"/>
      <c r="Q613" s="39"/>
      <c r="R613" s="39"/>
      <c r="S613" s="39"/>
      <c r="T613" s="94"/>
      <c r="U613" s="39"/>
      <c r="V613" s="95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  <c r="AY613" s="39"/>
      <c r="AZ613" s="39"/>
      <c r="BA613" s="39"/>
      <c r="BB613" s="39"/>
      <c r="BC613" s="39"/>
      <c r="BD613" s="39"/>
      <c r="BE613" s="39"/>
      <c r="BF613" s="39"/>
      <c r="BG613" s="39"/>
      <c r="BH613" s="39"/>
      <c r="BI613" s="39"/>
      <c r="BJ613" s="39"/>
      <c r="BK613" s="39"/>
      <c r="BL613" s="39"/>
      <c r="BM613" s="39"/>
      <c r="BN613" s="39"/>
      <c r="BO613" s="39"/>
      <c r="BP613" s="39"/>
      <c r="BQ613" s="39"/>
      <c r="BR613" s="39"/>
      <c r="BS613" s="39"/>
    </row>
    <row r="614" spans="1:71" ht="15.75" customHeight="1" x14ac:dyDescent="0.25">
      <c r="A614" s="30"/>
      <c r="B614" s="31"/>
      <c r="C614" s="31"/>
      <c r="D614" s="37"/>
      <c r="E614" s="39"/>
      <c r="F614" s="31"/>
      <c r="G614" s="92"/>
      <c r="H614" s="39"/>
      <c r="I614" s="93"/>
      <c r="J614" s="39"/>
      <c r="K614" s="39"/>
      <c r="L614" s="41"/>
      <c r="M614" s="41"/>
      <c r="N614" s="41"/>
      <c r="O614" s="31"/>
      <c r="P614" s="39"/>
      <c r="Q614" s="39"/>
      <c r="R614" s="39"/>
      <c r="S614" s="39"/>
      <c r="T614" s="94"/>
      <c r="U614" s="39"/>
      <c r="V614" s="95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  <c r="AK614" s="39"/>
      <c r="AL614" s="39"/>
      <c r="AM614" s="39"/>
      <c r="AN614" s="39"/>
      <c r="AO614" s="39"/>
      <c r="AP614" s="39"/>
      <c r="AQ614" s="39"/>
      <c r="AR614" s="39"/>
      <c r="AS614" s="39"/>
      <c r="AT614" s="39"/>
      <c r="AU614" s="39"/>
      <c r="AV614" s="39"/>
      <c r="AW614" s="39"/>
      <c r="AX614" s="39"/>
      <c r="AY614" s="39"/>
      <c r="AZ614" s="39"/>
      <c r="BA614" s="39"/>
      <c r="BB614" s="39"/>
      <c r="BC614" s="39"/>
      <c r="BD614" s="39"/>
      <c r="BE614" s="39"/>
      <c r="BF614" s="39"/>
      <c r="BG614" s="39"/>
      <c r="BH614" s="39"/>
      <c r="BI614" s="39"/>
      <c r="BJ614" s="39"/>
      <c r="BK614" s="39"/>
      <c r="BL614" s="39"/>
      <c r="BM614" s="39"/>
      <c r="BN614" s="39"/>
      <c r="BO614" s="39"/>
      <c r="BP614" s="39"/>
      <c r="BQ614" s="39"/>
      <c r="BR614" s="39"/>
      <c r="BS614" s="39"/>
    </row>
    <row r="615" spans="1:71" ht="15.75" customHeight="1" x14ac:dyDescent="0.25">
      <c r="A615" s="30"/>
      <c r="B615" s="31"/>
      <c r="C615" s="31"/>
      <c r="D615" s="37"/>
      <c r="E615" s="39"/>
      <c r="F615" s="31"/>
      <c r="G615" s="92"/>
      <c r="H615" s="39"/>
      <c r="I615" s="93"/>
      <c r="J615" s="39"/>
      <c r="K615" s="39"/>
      <c r="L615" s="41"/>
      <c r="M615" s="41"/>
      <c r="N615" s="41"/>
      <c r="O615" s="31"/>
      <c r="P615" s="39"/>
      <c r="Q615" s="39"/>
      <c r="R615" s="39"/>
      <c r="S615" s="39"/>
      <c r="T615" s="94"/>
      <c r="U615" s="39"/>
      <c r="V615" s="95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  <c r="AY615" s="39"/>
      <c r="AZ615" s="39"/>
      <c r="BA615" s="39"/>
      <c r="BB615" s="39"/>
      <c r="BC615" s="39"/>
      <c r="BD615" s="39"/>
      <c r="BE615" s="39"/>
      <c r="BF615" s="39"/>
      <c r="BG615" s="39"/>
      <c r="BH615" s="39"/>
      <c r="BI615" s="39"/>
      <c r="BJ615" s="39"/>
      <c r="BK615" s="39"/>
      <c r="BL615" s="39"/>
      <c r="BM615" s="39"/>
      <c r="BN615" s="39"/>
      <c r="BO615" s="39"/>
      <c r="BP615" s="39"/>
      <c r="BQ615" s="39"/>
      <c r="BR615" s="39"/>
      <c r="BS615" s="39"/>
    </row>
    <row r="616" spans="1:71" ht="15.75" customHeight="1" x14ac:dyDescent="0.25">
      <c r="A616" s="30"/>
      <c r="B616" s="31"/>
      <c r="C616" s="31"/>
      <c r="D616" s="37"/>
      <c r="E616" s="39"/>
      <c r="F616" s="31"/>
      <c r="G616" s="92"/>
      <c r="H616" s="39"/>
      <c r="I616" s="93"/>
      <c r="J616" s="39"/>
      <c r="K616" s="39"/>
      <c r="L616" s="41"/>
      <c r="M616" s="41"/>
      <c r="N616" s="41"/>
      <c r="O616" s="31"/>
      <c r="P616" s="39"/>
      <c r="Q616" s="39"/>
      <c r="R616" s="39"/>
      <c r="S616" s="39"/>
      <c r="T616" s="94"/>
      <c r="U616" s="39"/>
      <c r="V616" s="95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39"/>
      <c r="AM616" s="39"/>
      <c r="AN616" s="39"/>
      <c r="AO616" s="39"/>
      <c r="AP616" s="39"/>
      <c r="AQ616" s="39"/>
      <c r="AR616" s="39"/>
      <c r="AS616" s="39"/>
      <c r="AT616" s="39"/>
      <c r="AU616" s="39"/>
      <c r="AV616" s="39"/>
      <c r="AW616" s="39"/>
      <c r="AX616" s="39"/>
      <c r="AY616" s="39"/>
      <c r="AZ616" s="39"/>
      <c r="BA616" s="39"/>
      <c r="BB616" s="39"/>
      <c r="BC616" s="39"/>
      <c r="BD616" s="39"/>
      <c r="BE616" s="39"/>
      <c r="BF616" s="39"/>
      <c r="BG616" s="39"/>
      <c r="BH616" s="39"/>
      <c r="BI616" s="39"/>
      <c r="BJ616" s="39"/>
      <c r="BK616" s="39"/>
      <c r="BL616" s="39"/>
      <c r="BM616" s="39"/>
      <c r="BN616" s="39"/>
      <c r="BO616" s="39"/>
      <c r="BP616" s="39"/>
      <c r="BQ616" s="39"/>
      <c r="BR616" s="39"/>
      <c r="BS616" s="39"/>
    </row>
    <row r="617" spans="1:71" ht="15.75" customHeight="1" x14ac:dyDescent="0.25">
      <c r="A617" s="30"/>
      <c r="B617" s="31"/>
      <c r="C617" s="31"/>
      <c r="D617" s="37"/>
      <c r="E617" s="39"/>
      <c r="F617" s="31"/>
      <c r="G617" s="92"/>
      <c r="H617" s="39"/>
      <c r="I617" s="93"/>
      <c r="J617" s="39"/>
      <c r="K617" s="39"/>
      <c r="L617" s="41"/>
      <c r="M617" s="41"/>
      <c r="N617" s="41"/>
      <c r="O617" s="31"/>
      <c r="P617" s="39"/>
      <c r="Q617" s="39"/>
      <c r="R617" s="39"/>
      <c r="S617" s="39"/>
      <c r="T617" s="94"/>
      <c r="U617" s="39"/>
      <c r="V617" s="95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  <c r="AK617" s="39"/>
      <c r="AL617" s="39"/>
      <c r="AM617" s="39"/>
      <c r="AN617" s="39"/>
      <c r="AO617" s="39"/>
      <c r="AP617" s="39"/>
      <c r="AQ617" s="39"/>
      <c r="AR617" s="39"/>
      <c r="AS617" s="39"/>
      <c r="AT617" s="39"/>
      <c r="AU617" s="39"/>
      <c r="AV617" s="39"/>
      <c r="AW617" s="39"/>
      <c r="AX617" s="39"/>
      <c r="AY617" s="39"/>
      <c r="AZ617" s="39"/>
      <c r="BA617" s="39"/>
      <c r="BB617" s="39"/>
      <c r="BC617" s="39"/>
      <c r="BD617" s="39"/>
      <c r="BE617" s="39"/>
      <c r="BF617" s="39"/>
      <c r="BG617" s="39"/>
      <c r="BH617" s="39"/>
      <c r="BI617" s="39"/>
      <c r="BJ617" s="39"/>
      <c r="BK617" s="39"/>
      <c r="BL617" s="39"/>
      <c r="BM617" s="39"/>
      <c r="BN617" s="39"/>
      <c r="BO617" s="39"/>
      <c r="BP617" s="39"/>
      <c r="BQ617" s="39"/>
      <c r="BR617" s="39"/>
      <c r="BS617" s="39"/>
    </row>
    <row r="618" spans="1:71" ht="15.75" customHeight="1" x14ac:dyDescent="0.25">
      <c r="A618" s="30"/>
      <c r="B618" s="31"/>
      <c r="C618" s="31"/>
      <c r="D618" s="37"/>
      <c r="E618" s="39"/>
      <c r="F618" s="31"/>
      <c r="G618" s="92"/>
      <c r="H618" s="39"/>
      <c r="I618" s="93"/>
      <c r="J618" s="39"/>
      <c r="K618" s="39"/>
      <c r="L618" s="41"/>
      <c r="M618" s="41"/>
      <c r="N618" s="41"/>
      <c r="O618" s="31"/>
      <c r="P618" s="39"/>
      <c r="Q618" s="39"/>
      <c r="R618" s="39"/>
      <c r="S618" s="39"/>
      <c r="T618" s="94"/>
      <c r="U618" s="39"/>
      <c r="V618" s="95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39"/>
      <c r="AX618" s="39"/>
      <c r="AY618" s="39"/>
      <c r="AZ618" s="39"/>
      <c r="BA618" s="39"/>
      <c r="BB618" s="39"/>
      <c r="BC618" s="39"/>
      <c r="BD618" s="39"/>
      <c r="BE618" s="39"/>
      <c r="BF618" s="39"/>
      <c r="BG618" s="39"/>
      <c r="BH618" s="39"/>
      <c r="BI618" s="39"/>
      <c r="BJ618" s="39"/>
      <c r="BK618" s="39"/>
      <c r="BL618" s="39"/>
      <c r="BM618" s="39"/>
      <c r="BN618" s="39"/>
      <c r="BO618" s="39"/>
      <c r="BP618" s="39"/>
      <c r="BQ618" s="39"/>
      <c r="BR618" s="39"/>
      <c r="BS618" s="39"/>
    </row>
    <row r="619" spans="1:71" ht="15.75" customHeight="1" x14ac:dyDescent="0.25">
      <c r="A619" s="30"/>
      <c r="B619" s="31"/>
      <c r="C619" s="31"/>
      <c r="D619" s="37"/>
      <c r="E619" s="39"/>
      <c r="F619" s="31"/>
      <c r="G619" s="92"/>
      <c r="H619" s="39"/>
      <c r="I619" s="93"/>
      <c r="J619" s="39"/>
      <c r="K619" s="39"/>
      <c r="L619" s="41"/>
      <c r="M619" s="41"/>
      <c r="N619" s="41"/>
      <c r="O619" s="31"/>
      <c r="P619" s="39"/>
      <c r="Q619" s="39"/>
      <c r="R619" s="39"/>
      <c r="S619" s="39"/>
      <c r="T619" s="94"/>
      <c r="U619" s="39"/>
      <c r="V619" s="95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  <c r="AY619" s="39"/>
      <c r="AZ619" s="39"/>
      <c r="BA619" s="39"/>
      <c r="BB619" s="39"/>
      <c r="BC619" s="39"/>
      <c r="BD619" s="39"/>
      <c r="BE619" s="39"/>
      <c r="BF619" s="39"/>
      <c r="BG619" s="39"/>
      <c r="BH619" s="39"/>
      <c r="BI619" s="39"/>
      <c r="BJ619" s="39"/>
      <c r="BK619" s="39"/>
      <c r="BL619" s="39"/>
      <c r="BM619" s="39"/>
      <c r="BN619" s="39"/>
      <c r="BO619" s="39"/>
      <c r="BP619" s="39"/>
      <c r="BQ619" s="39"/>
      <c r="BR619" s="39"/>
      <c r="BS619" s="39"/>
    </row>
    <row r="620" spans="1:71" ht="15.75" customHeight="1" x14ac:dyDescent="0.25">
      <c r="A620" s="30"/>
      <c r="B620" s="31"/>
      <c r="C620" s="31"/>
      <c r="D620" s="37"/>
      <c r="E620" s="39"/>
      <c r="F620" s="31"/>
      <c r="G620" s="92"/>
      <c r="H620" s="39"/>
      <c r="I620" s="93"/>
      <c r="J620" s="39"/>
      <c r="K620" s="39"/>
      <c r="L620" s="41"/>
      <c r="M620" s="41"/>
      <c r="N620" s="41"/>
      <c r="O620" s="31"/>
      <c r="P620" s="39"/>
      <c r="Q620" s="39"/>
      <c r="R620" s="39"/>
      <c r="S620" s="39"/>
      <c r="T620" s="94"/>
      <c r="U620" s="39"/>
      <c r="V620" s="95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39"/>
      <c r="AX620" s="39"/>
      <c r="AY620" s="39"/>
      <c r="AZ620" s="39"/>
      <c r="BA620" s="39"/>
      <c r="BB620" s="39"/>
      <c r="BC620" s="39"/>
      <c r="BD620" s="39"/>
      <c r="BE620" s="39"/>
      <c r="BF620" s="39"/>
      <c r="BG620" s="39"/>
      <c r="BH620" s="39"/>
      <c r="BI620" s="39"/>
      <c r="BJ620" s="39"/>
      <c r="BK620" s="39"/>
      <c r="BL620" s="39"/>
      <c r="BM620" s="39"/>
      <c r="BN620" s="39"/>
      <c r="BO620" s="39"/>
      <c r="BP620" s="39"/>
      <c r="BQ620" s="39"/>
      <c r="BR620" s="39"/>
      <c r="BS620" s="39"/>
    </row>
    <row r="621" spans="1:71" ht="15.75" customHeight="1" x14ac:dyDescent="0.25">
      <c r="A621" s="30"/>
      <c r="B621" s="31"/>
      <c r="C621" s="31"/>
      <c r="D621" s="37"/>
      <c r="E621" s="39"/>
      <c r="F621" s="31"/>
      <c r="G621" s="92"/>
      <c r="H621" s="39"/>
      <c r="I621" s="93"/>
      <c r="J621" s="39"/>
      <c r="K621" s="39"/>
      <c r="L621" s="41"/>
      <c r="M621" s="41"/>
      <c r="N621" s="41"/>
      <c r="O621" s="31"/>
      <c r="P621" s="39"/>
      <c r="Q621" s="39"/>
      <c r="R621" s="39"/>
      <c r="S621" s="39"/>
      <c r="T621" s="94"/>
      <c r="U621" s="39"/>
      <c r="V621" s="95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39"/>
      <c r="AX621" s="39"/>
      <c r="AY621" s="39"/>
      <c r="AZ621" s="39"/>
      <c r="BA621" s="39"/>
      <c r="BB621" s="39"/>
      <c r="BC621" s="39"/>
      <c r="BD621" s="39"/>
      <c r="BE621" s="39"/>
      <c r="BF621" s="39"/>
      <c r="BG621" s="39"/>
      <c r="BH621" s="39"/>
      <c r="BI621" s="39"/>
      <c r="BJ621" s="39"/>
      <c r="BK621" s="39"/>
      <c r="BL621" s="39"/>
      <c r="BM621" s="39"/>
      <c r="BN621" s="39"/>
      <c r="BO621" s="39"/>
      <c r="BP621" s="39"/>
      <c r="BQ621" s="39"/>
      <c r="BR621" s="39"/>
      <c r="BS621" s="39"/>
    </row>
    <row r="622" spans="1:71" ht="15.75" customHeight="1" x14ac:dyDescent="0.25">
      <c r="A622" s="30"/>
      <c r="B622" s="31"/>
      <c r="C622" s="31"/>
      <c r="D622" s="37"/>
      <c r="E622" s="39"/>
      <c r="F622" s="31"/>
      <c r="G622" s="92"/>
      <c r="H622" s="39"/>
      <c r="I622" s="93"/>
      <c r="J622" s="39"/>
      <c r="K622" s="39"/>
      <c r="L622" s="41"/>
      <c r="M622" s="41"/>
      <c r="N622" s="41"/>
      <c r="O622" s="31"/>
      <c r="P622" s="39"/>
      <c r="Q622" s="39"/>
      <c r="R622" s="39"/>
      <c r="S622" s="39"/>
      <c r="T622" s="94"/>
      <c r="U622" s="39"/>
      <c r="V622" s="95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  <c r="AW622" s="39"/>
      <c r="AX622" s="39"/>
      <c r="AY622" s="39"/>
      <c r="AZ622" s="39"/>
      <c r="BA622" s="39"/>
      <c r="BB622" s="39"/>
      <c r="BC622" s="39"/>
      <c r="BD622" s="39"/>
      <c r="BE622" s="39"/>
      <c r="BF622" s="39"/>
      <c r="BG622" s="39"/>
      <c r="BH622" s="39"/>
      <c r="BI622" s="39"/>
      <c r="BJ622" s="39"/>
      <c r="BK622" s="39"/>
      <c r="BL622" s="39"/>
      <c r="BM622" s="39"/>
      <c r="BN622" s="39"/>
      <c r="BO622" s="39"/>
      <c r="BP622" s="39"/>
      <c r="BQ622" s="39"/>
      <c r="BR622" s="39"/>
      <c r="BS622" s="39"/>
    </row>
    <row r="623" spans="1:71" ht="15.75" customHeight="1" x14ac:dyDescent="0.25">
      <c r="A623" s="30"/>
      <c r="B623" s="31"/>
      <c r="C623" s="31"/>
      <c r="D623" s="37"/>
      <c r="E623" s="39"/>
      <c r="F623" s="31"/>
      <c r="G623" s="92"/>
      <c r="H623" s="39"/>
      <c r="I623" s="93"/>
      <c r="J623" s="39"/>
      <c r="K623" s="39"/>
      <c r="L623" s="41"/>
      <c r="M623" s="41"/>
      <c r="N623" s="41"/>
      <c r="O623" s="31"/>
      <c r="P623" s="39"/>
      <c r="Q623" s="39"/>
      <c r="R623" s="39"/>
      <c r="S623" s="39"/>
      <c r="T623" s="94"/>
      <c r="U623" s="39"/>
      <c r="V623" s="95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  <c r="AM623" s="39"/>
      <c r="AN623" s="39"/>
      <c r="AO623" s="39"/>
      <c r="AP623" s="39"/>
      <c r="AQ623" s="39"/>
      <c r="AR623" s="39"/>
      <c r="AS623" s="39"/>
      <c r="AT623" s="39"/>
      <c r="AU623" s="39"/>
      <c r="AV623" s="39"/>
      <c r="AW623" s="39"/>
      <c r="AX623" s="39"/>
      <c r="AY623" s="39"/>
      <c r="AZ623" s="39"/>
      <c r="BA623" s="39"/>
      <c r="BB623" s="39"/>
      <c r="BC623" s="39"/>
      <c r="BD623" s="39"/>
      <c r="BE623" s="39"/>
      <c r="BF623" s="39"/>
      <c r="BG623" s="39"/>
      <c r="BH623" s="39"/>
      <c r="BI623" s="39"/>
      <c r="BJ623" s="39"/>
      <c r="BK623" s="39"/>
      <c r="BL623" s="39"/>
      <c r="BM623" s="39"/>
      <c r="BN623" s="39"/>
      <c r="BO623" s="39"/>
      <c r="BP623" s="39"/>
      <c r="BQ623" s="39"/>
      <c r="BR623" s="39"/>
      <c r="BS623" s="39"/>
    </row>
    <row r="624" spans="1:71" ht="15.75" customHeight="1" x14ac:dyDescent="0.25">
      <c r="A624" s="30"/>
      <c r="B624" s="31"/>
      <c r="C624" s="31"/>
      <c r="D624" s="37"/>
      <c r="E624" s="39"/>
      <c r="F624" s="31"/>
      <c r="G624" s="92"/>
      <c r="H624" s="39"/>
      <c r="I624" s="93"/>
      <c r="J624" s="39"/>
      <c r="K624" s="39"/>
      <c r="L624" s="41"/>
      <c r="M624" s="41"/>
      <c r="N624" s="41"/>
      <c r="O624" s="31"/>
      <c r="P624" s="39"/>
      <c r="Q624" s="39"/>
      <c r="R624" s="39"/>
      <c r="S624" s="39"/>
      <c r="T624" s="94"/>
      <c r="U624" s="39"/>
      <c r="V624" s="95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  <c r="AM624" s="39"/>
      <c r="AN624" s="39"/>
      <c r="AO624" s="39"/>
      <c r="AP624" s="39"/>
      <c r="AQ624" s="39"/>
      <c r="AR624" s="39"/>
      <c r="AS624" s="39"/>
      <c r="AT624" s="39"/>
      <c r="AU624" s="39"/>
      <c r="AV624" s="39"/>
      <c r="AW624" s="39"/>
      <c r="AX624" s="39"/>
      <c r="AY624" s="39"/>
      <c r="AZ624" s="39"/>
      <c r="BA624" s="39"/>
      <c r="BB624" s="39"/>
      <c r="BC624" s="39"/>
      <c r="BD624" s="39"/>
      <c r="BE624" s="39"/>
      <c r="BF624" s="39"/>
      <c r="BG624" s="39"/>
      <c r="BH624" s="39"/>
      <c r="BI624" s="39"/>
      <c r="BJ624" s="39"/>
      <c r="BK624" s="39"/>
      <c r="BL624" s="39"/>
      <c r="BM624" s="39"/>
      <c r="BN624" s="39"/>
      <c r="BO624" s="39"/>
      <c r="BP624" s="39"/>
      <c r="BQ624" s="39"/>
      <c r="BR624" s="39"/>
      <c r="BS624" s="39"/>
    </row>
    <row r="625" spans="1:71" ht="15.75" customHeight="1" x14ac:dyDescent="0.25">
      <c r="A625" s="30"/>
      <c r="B625" s="31"/>
      <c r="C625" s="31"/>
      <c r="D625" s="37"/>
      <c r="E625" s="39"/>
      <c r="F625" s="31"/>
      <c r="G625" s="92"/>
      <c r="H625" s="39"/>
      <c r="I625" s="93"/>
      <c r="J625" s="39"/>
      <c r="K625" s="39"/>
      <c r="L625" s="41"/>
      <c r="M625" s="41"/>
      <c r="N625" s="41"/>
      <c r="O625" s="31"/>
      <c r="P625" s="39"/>
      <c r="Q625" s="39"/>
      <c r="R625" s="39"/>
      <c r="S625" s="39"/>
      <c r="T625" s="94"/>
      <c r="U625" s="39"/>
      <c r="V625" s="95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  <c r="AM625" s="39"/>
      <c r="AN625" s="39"/>
      <c r="AO625" s="39"/>
      <c r="AP625" s="39"/>
      <c r="AQ625" s="39"/>
      <c r="AR625" s="39"/>
      <c r="AS625" s="39"/>
      <c r="AT625" s="39"/>
      <c r="AU625" s="39"/>
      <c r="AV625" s="39"/>
      <c r="AW625" s="39"/>
      <c r="AX625" s="39"/>
      <c r="AY625" s="39"/>
      <c r="AZ625" s="39"/>
      <c r="BA625" s="39"/>
      <c r="BB625" s="39"/>
      <c r="BC625" s="39"/>
      <c r="BD625" s="39"/>
      <c r="BE625" s="39"/>
      <c r="BF625" s="39"/>
      <c r="BG625" s="39"/>
      <c r="BH625" s="39"/>
      <c r="BI625" s="39"/>
      <c r="BJ625" s="39"/>
      <c r="BK625" s="39"/>
      <c r="BL625" s="39"/>
      <c r="BM625" s="39"/>
      <c r="BN625" s="39"/>
      <c r="BO625" s="39"/>
      <c r="BP625" s="39"/>
      <c r="BQ625" s="39"/>
      <c r="BR625" s="39"/>
      <c r="BS625" s="39"/>
    </row>
    <row r="626" spans="1:71" ht="15.75" customHeight="1" x14ac:dyDescent="0.25">
      <c r="A626" s="30"/>
      <c r="B626" s="31"/>
      <c r="C626" s="31"/>
      <c r="D626" s="37"/>
      <c r="E626" s="39"/>
      <c r="F626" s="31"/>
      <c r="G626" s="92"/>
      <c r="H626" s="39"/>
      <c r="I626" s="93"/>
      <c r="J626" s="39"/>
      <c r="K626" s="39"/>
      <c r="L626" s="41"/>
      <c r="M626" s="41"/>
      <c r="N626" s="41"/>
      <c r="O626" s="31"/>
      <c r="P626" s="39"/>
      <c r="Q626" s="39"/>
      <c r="R626" s="39"/>
      <c r="S626" s="39"/>
      <c r="T626" s="94"/>
      <c r="U626" s="39"/>
      <c r="V626" s="95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39"/>
      <c r="AM626" s="39"/>
      <c r="AN626" s="39"/>
      <c r="AO626" s="39"/>
      <c r="AP626" s="39"/>
      <c r="AQ626" s="39"/>
      <c r="AR626" s="39"/>
      <c r="AS626" s="39"/>
      <c r="AT626" s="39"/>
      <c r="AU626" s="39"/>
      <c r="AV626" s="39"/>
      <c r="AW626" s="39"/>
      <c r="AX626" s="39"/>
      <c r="AY626" s="39"/>
      <c r="AZ626" s="39"/>
      <c r="BA626" s="39"/>
      <c r="BB626" s="39"/>
      <c r="BC626" s="39"/>
      <c r="BD626" s="39"/>
      <c r="BE626" s="39"/>
      <c r="BF626" s="39"/>
      <c r="BG626" s="39"/>
      <c r="BH626" s="39"/>
      <c r="BI626" s="39"/>
      <c r="BJ626" s="39"/>
      <c r="BK626" s="39"/>
      <c r="BL626" s="39"/>
      <c r="BM626" s="39"/>
      <c r="BN626" s="39"/>
      <c r="BO626" s="39"/>
      <c r="BP626" s="39"/>
      <c r="BQ626" s="39"/>
      <c r="BR626" s="39"/>
      <c r="BS626" s="39"/>
    </row>
    <row r="627" spans="1:71" ht="15.75" customHeight="1" x14ac:dyDescent="0.25">
      <c r="A627" s="30"/>
      <c r="B627" s="31"/>
      <c r="C627" s="31"/>
      <c r="D627" s="37"/>
      <c r="E627" s="39"/>
      <c r="F627" s="31"/>
      <c r="G627" s="92"/>
      <c r="H627" s="39"/>
      <c r="I627" s="93"/>
      <c r="J627" s="39"/>
      <c r="K627" s="39"/>
      <c r="L627" s="41"/>
      <c r="M627" s="41"/>
      <c r="N627" s="41"/>
      <c r="O627" s="31"/>
      <c r="P627" s="39"/>
      <c r="Q627" s="39"/>
      <c r="R627" s="39"/>
      <c r="S627" s="39"/>
      <c r="T627" s="94"/>
      <c r="U627" s="39"/>
      <c r="V627" s="95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  <c r="AK627" s="39"/>
      <c r="AL627" s="39"/>
      <c r="AM627" s="39"/>
      <c r="AN627" s="39"/>
      <c r="AO627" s="39"/>
      <c r="AP627" s="39"/>
      <c r="AQ627" s="39"/>
      <c r="AR627" s="39"/>
      <c r="AS627" s="39"/>
      <c r="AT627" s="39"/>
      <c r="AU627" s="39"/>
      <c r="AV627" s="39"/>
      <c r="AW627" s="39"/>
      <c r="AX627" s="39"/>
      <c r="AY627" s="39"/>
      <c r="AZ627" s="39"/>
      <c r="BA627" s="39"/>
      <c r="BB627" s="39"/>
      <c r="BC627" s="39"/>
      <c r="BD627" s="39"/>
      <c r="BE627" s="39"/>
      <c r="BF627" s="39"/>
      <c r="BG627" s="39"/>
      <c r="BH627" s="39"/>
      <c r="BI627" s="39"/>
      <c r="BJ627" s="39"/>
      <c r="BK627" s="39"/>
      <c r="BL627" s="39"/>
      <c r="BM627" s="39"/>
      <c r="BN627" s="39"/>
      <c r="BO627" s="39"/>
      <c r="BP627" s="39"/>
      <c r="BQ627" s="39"/>
      <c r="BR627" s="39"/>
      <c r="BS627" s="39"/>
    </row>
    <row r="628" spans="1:71" ht="15.75" customHeight="1" x14ac:dyDescent="0.25">
      <c r="A628" s="30"/>
      <c r="B628" s="31"/>
      <c r="C628" s="31"/>
      <c r="D628" s="37"/>
      <c r="E628" s="39"/>
      <c r="F628" s="31"/>
      <c r="G628" s="92"/>
      <c r="H628" s="39"/>
      <c r="I628" s="93"/>
      <c r="J628" s="39"/>
      <c r="K628" s="39"/>
      <c r="L628" s="41"/>
      <c r="M628" s="41"/>
      <c r="N628" s="41"/>
      <c r="O628" s="31"/>
      <c r="P628" s="39"/>
      <c r="Q628" s="39"/>
      <c r="R628" s="39"/>
      <c r="S628" s="39"/>
      <c r="T628" s="94"/>
      <c r="U628" s="39"/>
      <c r="V628" s="95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  <c r="AT628" s="39"/>
      <c r="AU628" s="39"/>
      <c r="AV628" s="39"/>
      <c r="AW628" s="39"/>
      <c r="AX628" s="39"/>
      <c r="AY628" s="39"/>
      <c r="AZ628" s="39"/>
      <c r="BA628" s="39"/>
      <c r="BB628" s="39"/>
      <c r="BC628" s="39"/>
      <c r="BD628" s="39"/>
      <c r="BE628" s="39"/>
      <c r="BF628" s="39"/>
      <c r="BG628" s="39"/>
      <c r="BH628" s="39"/>
      <c r="BI628" s="39"/>
      <c r="BJ628" s="39"/>
      <c r="BK628" s="39"/>
      <c r="BL628" s="39"/>
      <c r="BM628" s="39"/>
      <c r="BN628" s="39"/>
      <c r="BO628" s="39"/>
      <c r="BP628" s="39"/>
      <c r="BQ628" s="39"/>
      <c r="BR628" s="39"/>
      <c r="BS628" s="39"/>
    </row>
    <row r="629" spans="1:71" ht="15.75" customHeight="1" x14ac:dyDescent="0.25">
      <c r="A629" s="30"/>
      <c r="B629" s="31"/>
      <c r="C629" s="31"/>
      <c r="D629" s="37"/>
      <c r="E629" s="39"/>
      <c r="F629" s="31"/>
      <c r="G629" s="92"/>
      <c r="H629" s="39"/>
      <c r="I629" s="93"/>
      <c r="J629" s="39"/>
      <c r="K629" s="39"/>
      <c r="L629" s="41"/>
      <c r="M629" s="41"/>
      <c r="N629" s="41"/>
      <c r="O629" s="31"/>
      <c r="P629" s="39"/>
      <c r="Q629" s="39"/>
      <c r="R629" s="39"/>
      <c r="S629" s="39"/>
      <c r="T629" s="94"/>
      <c r="U629" s="39"/>
      <c r="V629" s="95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  <c r="AK629" s="39"/>
      <c r="AL629" s="39"/>
      <c r="AM629" s="39"/>
      <c r="AN629" s="39"/>
      <c r="AO629" s="39"/>
      <c r="AP629" s="39"/>
      <c r="AQ629" s="39"/>
      <c r="AR629" s="39"/>
      <c r="AS629" s="39"/>
      <c r="AT629" s="39"/>
      <c r="AU629" s="39"/>
      <c r="AV629" s="39"/>
      <c r="AW629" s="39"/>
      <c r="AX629" s="39"/>
      <c r="AY629" s="39"/>
      <c r="AZ629" s="39"/>
      <c r="BA629" s="39"/>
      <c r="BB629" s="39"/>
      <c r="BC629" s="39"/>
      <c r="BD629" s="39"/>
      <c r="BE629" s="39"/>
      <c r="BF629" s="39"/>
      <c r="BG629" s="39"/>
      <c r="BH629" s="39"/>
      <c r="BI629" s="39"/>
      <c r="BJ629" s="39"/>
      <c r="BK629" s="39"/>
      <c r="BL629" s="39"/>
      <c r="BM629" s="39"/>
      <c r="BN629" s="39"/>
      <c r="BO629" s="39"/>
      <c r="BP629" s="39"/>
      <c r="BQ629" s="39"/>
      <c r="BR629" s="39"/>
      <c r="BS629" s="39"/>
    </row>
    <row r="630" spans="1:71" ht="15.75" customHeight="1" x14ac:dyDescent="0.25">
      <c r="A630" s="30"/>
      <c r="B630" s="31"/>
      <c r="C630" s="31"/>
      <c r="D630" s="37"/>
      <c r="E630" s="39"/>
      <c r="F630" s="31"/>
      <c r="G630" s="92"/>
      <c r="H630" s="39"/>
      <c r="I630" s="93"/>
      <c r="J630" s="39"/>
      <c r="K630" s="39"/>
      <c r="L630" s="41"/>
      <c r="M630" s="41"/>
      <c r="N630" s="41"/>
      <c r="O630" s="31"/>
      <c r="P630" s="39"/>
      <c r="Q630" s="39"/>
      <c r="R630" s="39"/>
      <c r="S630" s="39"/>
      <c r="T630" s="94"/>
      <c r="U630" s="39"/>
      <c r="V630" s="95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39"/>
      <c r="AM630" s="39"/>
      <c r="AN630" s="39"/>
      <c r="AO630" s="39"/>
      <c r="AP630" s="39"/>
      <c r="AQ630" s="39"/>
      <c r="AR630" s="39"/>
      <c r="AS630" s="39"/>
      <c r="AT630" s="39"/>
      <c r="AU630" s="39"/>
      <c r="AV630" s="39"/>
      <c r="AW630" s="39"/>
      <c r="AX630" s="39"/>
      <c r="AY630" s="39"/>
      <c r="AZ630" s="39"/>
      <c r="BA630" s="39"/>
      <c r="BB630" s="39"/>
      <c r="BC630" s="39"/>
      <c r="BD630" s="39"/>
      <c r="BE630" s="39"/>
      <c r="BF630" s="39"/>
      <c r="BG630" s="39"/>
      <c r="BH630" s="39"/>
      <c r="BI630" s="39"/>
      <c r="BJ630" s="39"/>
      <c r="BK630" s="39"/>
      <c r="BL630" s="39"/>
      <c r="BM630" s="39"/>
      <c r="BN630" s="39"/>
      <c r="BO630" s="39"/>
      <c r="BP630" s="39"/>
      <c r="BQ630" s="39"/>
      <c r="BR630" s="39"/>
      <c r="BS630" s="39"/>
    </row>
    <row r="631" spans="1:71" ht="15.75" customHeight="1" x14ac:dyDescent="0.25">
      <c r="A631" s="30"/>
      <c r="B631" s="31"/>
      <c r="C631" s="31"/>
      <c r="D631" s="37"/>
      <c r="E631" s="39"/>
      <c r="F631" s="31"/>
      <c r="G631" s="92"/>
      <c r="H631" s="39"/>
      <c r="I631" s="93"/>
      <c r="J631" s="39"/>
      <c r="K631" s="39"/>
      <c r="L631" s="41"/>
      <c r="M631" s="41"/>
      <c r="N631" s="41"/>
      <c r="O631" s="31"/>
      <c r="P631" s="39"/>
      <c r="Q631" s="39"/>
      <c r="R631" s="39"/>
      <c r="S631" s="39"/>
      <c r="T631" s="94"/>
      <c r="U631" s="39"/>
      <c r="V631" s="95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  <c r="AK631" s="39"/>
      <c r="AL631" s="39"/>
      <c r="AM631" s="39"/>
      <c r="AN631" s="39"/>
      <c r="AO631" s="39"/>
      <c r="AP631" s="39"/>
      <c r="AQ631" s="39"/>
      <c r="AR631" s="39"/>
      <c r="AS631" s="39"/>
      <c r="AT631" s="39"/>
      <c r="AU631" s="39"/>
      <c r="AV631" s="39"/>
      <c r="AW631" s="39"/>
      <c r="AX631" s="39"/>
      <c r="AY631" s="39"/>
      <c r="AZ631" s="39"/>
      <c r="BA631" s="39"/>
      <c r="BB631" s="39"/>
      <c r="BC631" s="39"/>
      <c r="BD631" s="39"/>
      <c r="BE631" s="39"/>
      <c r="BF631" s="39"/>
      <c r="BG631" s="39"/>
      <c r="BH631" s="39"/>
      <c r="BI631" s="39"/>
      <c r="BJ631" s="39"/>
      <c r="BK631" s="39"/>
      <c r="BL631" s="39"/>
      <c r="BM631" s="39"/>
      <c r="BN631" s="39"/>
      <c r="BO631" s="39"/>
      <c r="BP631" s="39"/>
      <c r="BQ631" s="39"/>
      <c r="BR631" s="39"/>
      <c r="BS631" s="39"/>
    </row>
    <row r="632" spans="1:71" ht="15.75" customHeight="1" x14ac:dyDescent="0.25">
      <c r="A632" s="30"/>
      <c r="B632" s="31"/>
      <c r="C632" s="31"/>
      <c r="D632" s="37"/>
      <c r="E632" s="39"/>
      <c r="F632" s="31"/>
      <c r="G632" s="92"/>
      <c r="H632" s="39"/>
      <c r="I632" s="93"/>
      <c r="J632" s="39"/>
      <c r="K632" s="39"/>
      <c r="L632" s="41"/>
      <c r="M632" s="41"/>
      <c r="N632" s="41"/>
      <c r="O632" s="31"/>
      <c r="P632" s="39"/>
      <c r="Q632" s="39"/>
      <c r="R632" s="39"/>
      <c r="S632" s="39"/>
      <c r="T632" s="94"/>
      <c r="U632" s="39"/>
      <c r="V632" s="95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  <c r="AT632" s="39"/>
      <c r="AU632" s="39"/>
      <c r="AV632" s="39"/>
      <c r="AW632" s="39"/>
      <c r="AX632" s="39"/>
      <c r="AY632" s="39"/>
      <c r="AZ632" s="39"/>
      <c r="BA632" s="39"/>
      <c r="BB632" s="39"/>
      <c r="BC632" s="39"/>
      <c r="BD632" s="39"/>
      <c r="BE632" s="39"/>
      <c r="BF632" s="39"/>
      <c r="BG632" s="39"/>
      <c r="BH632" s="39"/>
      <c r="BI632" s="39"/>
      <c r="BJ632" s="39"/>
      <c r="BK632" s="39"/>
      <c r="BL632" s="39"/>
      <c r="BM632" s="39"/>
      <c r="BN632" s="39"/>
      <c r="BO632" s="39"/>
      <c r="BP632" s="39"/>
      <c r="BQ632" s="39"/>
      <c r="BR632" s="39"/>
      <c r="BS632" s="39"/>
    </row>
    <row r="633" spans="1:71" ht="15.75" customHeight="1" x14ac:dyDescent="0.25">
      <c r="A633" s="30"/>
      <c r="B633" s="31"/>
      <c r="C633" s="31"/>
      <c r="D633" s="37"/>
      <c r="E633" s="39"/>
      <c r="F633" s="31"/>
      <c r="G633" s="92"/>
      <c r="H633" s="39"/>
      <c r="I633" s="93"/>
      <c r="J633" s="39"/>
      <c r="K633" s="39"/>
      <c r="L633" s="41"/>
      <c r="M633" s="41"/>
      <c r="N633" s="41"/>
      <c r="O633" s="31"/>
      <c r="P633" s="39"/>
      <c r="Q633" s="39"/>
      <c r="R633" s="39"/>
      <c r="S633" s="39"/>
      <c r="T633" s="94"/>
      <c r="U633" s="39"/>
      <c r="V633" s="95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  <c r="AY633" s="39"/>
      <c r="AZ633" s="39"/>
      <c r="BA633" s="39"/>
      <c r="BB633" s="39"/>
      <c r="BC633" s="39"/>
      <c r="BD633" s="39"/>
      <c r="BE633" s="39"/>
      <c r="BF633" s="39"/>
      <c r="BG633" s="39"/>
      <c r="BH633" s="39"/>
      <c r="BI633" s="39"/>
      <c r="BJ633" s="39"/>
      <c r="BK633" s="39"/>
      <c r="BL633" s="39"/>
      <c r="BM633" s="39"/>
      <c r="BN633" s="39"/>
      <c r="BO633" s="39"/>
      <c r="BP633" s="39"/>
      <c r="BQ633" s="39"/>
      <c r="BR633" s="39"/>
      <c r="BS633" s="39"/>
    </row>
    <row r="634" spans="1:71" ht="15.75" customHeight="1" x14ac:dyDescent="0.25">
      <c r="A634" s="30"/>
      <c r="B634" s="31"/>
      <c r="C634" s="31"/>
      <c r="D634" s="37"/>
      <c r="E634" s="39"/>
      <c r="F634" s="31"/>
      <c r="G634" s="92"/>
      <c r="H634" s="39"/>
      <c r="I634" s="93"/>
      <c r="J634" s="39"/>
      <c r="K634" s="39"/>
      <c r="L634" s="41"/>
      <c r="M634" s="41"/>
      <c r="N634" s="41"/>
      <c r="O634" s="31"/>
      <c r="P634" s="39"/>
      <c r="Q634" s="39"/>
      <c r="R634" s="39"/>
      <c r="S634" s="39"/>
      <c r="T634" s="94"/>
      <c r="U634" s="39"/>
      <c r="V634" s="95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  <c r="AK634" s="39"/>
      <c r="AL634" s="39"/>
      <c r="AM634" s="39"/>
      <c r="AN634" s="39"/>
      <c r="AO634" s="39"/>
      <c r="AP634" s="39"/>
      <c r="AQ634" s="39"/>
      <c r="AR634" s="39"/>
      <c r="AS634" s="39"/>
      <c r="AT634" s="39"/>
      <c r="AU634" s="39"/>
      <c r="AV634" s="39"/>
      <c r="AW634" s="39"/>
      <c r="AX634" s="39"/>
      <c r="AY634" s="39"/>
      <c r="AZ634" s="39"/>
      <c r="BA634" s="39"/>
      <c r="BB634" s="39"/>
      <c r="BC634" s="39"/>
      <c r="BD634" s="39"/>
      <c r="BE634" s="39"/>
      <c r="BF634" s="39"/>
      <c r="BG634" s="39"/>
      <c r="BH634" s="39"/>
      <c r="BI634" s="39"/>
      <c r="BJ634" s="39"/>
      <c r="BK634" s="39"/>
      <c r="BL634" s="39"/>
      <c r="BM634" s="39"/>
      <c r="BN634" s="39"/>
      <c r="BO634" s="39"/>
      <c r="BP634" s="39"/>
      <c r="BQ634" s="39"/>
      <c r="BR634" s="39"/>
      <c r="BS634" s="39"/>
    </row>
    <row r="635" spans="1:71" ht="15.75" customHeight="1" x14ac:dyDescent="0.25">
      <c r="A635" s="30"/>
      <c r="B635" s="31"/>
      <c r="C635" s="31"/>
      <c r="D635" s="37"/>
      <c r="E635" s="39"/>
      <c r="F635" s="31"/>
      <c r="G635" s="92"/>
      <c r="H635" s="39"/>
      <c r="I635" s="93"/>
      <c r="J635" s="39"/>
      <c r="K635" s="39"/>
      <c r="L635" s="41"/>
      <c r="M635" s="41"/>
      <c r="N635" s="41"/>
      <c r="O635" s="31"/>
      <c r="P635" s="39"/>
      <c r="Q635" s="39"/>
      <c r="R635" s="39"/>
      <c r="S635" s="39"/>
      <c r="T635" s="94"/>
      <c r="U635" s="39"/>
      <c r="V635" s="95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  <c r="AK635" s="39"/>
      <c r="AL635" s="39"/>
      <c r="AM635" s="39"/>
      <c r="AN635" s="39"/>
      <c r="AO635" s="39"/>
      <c r="AP635" s="39"/>
      <c r="AQ635" s="39"/>
      <c r="AR635" s="39"/>
      <c r="AS635" s="39"/>
      <c r="AT635" s="39"/>
      <c r="AU635" s="39"/>
      <c r="AV635" s="39"/>
      <c r="AW635" s="39"/>
      <c r="AX635" s="39"/>
      <c r="AY635" s="39"/>
      <c r="AZ635" s="39"/>
      <c r="BA635" s="39"/>
      <c r="BB635" s="39"/>
      <c r="BC635" s="39"/>
      <c r="BD635" s="39"/>
      <c r="BE635" s="39"/>
      <c r="BF635" s="39"/>
      <c r="BG635" s="39"/>
      <c r="BH635" s="39"/>
      <c r="BI635" s="39"/>
      <c r="BJ635" s="39"/>
      <c r="BK635" s="39"/>
      <c r="BL635" s="39"/>
      <c r="BM635" s="39"/>
      <c r="BN635" s="39"/>
      <c r="BO635" s="39"/>
      <c r="BP635" s="39"/>
      <c r="BQ635" s="39"/>
      <c r="BR635" s="39"/>
      <c r="BS635" s="39"/>
    </row>
    <row r="636" spans="1:71" ht="15.75" customHeight="1" x14ac:dyDescent="0.25">
      <c r="A636" s="30"/>
      <c r="B636" s="31"/>
      <c r="C636" s="31"/>
      <c r="D636" s="37"/>
      <c r="E636" s="39"/>
      <c r="F636" s="31"/>
      <c r="G636" s="92"/>
      <c r="H636" s="39"/>
      <c r="I636" s="93"/>
      <c r="J636" s="39"/>
      <c r="K636" s="39"/>
      <c r="L636" s="41"/>
      <c r="M636" s="41"/>
      <c r="N636" s="41"/>
      <c r="O636" s="31"/>
      <c r="P636" s="39"/>
      <c r="Q636" s="39"/>
      <c r="R636" s="39"/>
      <c r="S636" s="39"/>
      <c r="T636" s="94"/>
      <c r="U636" s="39"/>
      <c r="V636" s="95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  <c r="AK636" s="39"/>
      <c r="AL636" s="39"/>
      <c r="AM636" s="39"/>
      <c r="AN636" s="39"/>
      <c r="AO636" s="39"/>
      <c r="AP636" s="39"/>
      <c r="AQ636" s="39"/>
      <c r="AR636" s="39"/>
      <c r="AS636" s="39"/>
      <c r="AT636" s="39"/>
      <c r="AU636" s="39"/>
      <c r="AV636" s="39"/>
      <c r="AW636" s="39"/>
      <c r="AX636" s="39"/>
      <c r="AY636" s="39"/>
      <c r="AZ636" s="39"/>
      <c r="BA636" s="39"/>
      <c r="BB636" s="39"/>
      <c r="BC636" s="39"/>
      <c r="BD636" s="39"/>
      <c r="BE636" s="39"/>
      <c r="BF636" s="39"/>
      <c r="BG636" s="39"/>
      <c r="BH636" s="39"/>
      <c r="BI636" s="39"/>
      <c r="BJ636" s="39"/>
      <c r="BK636" s="39"/>
      <c r="BL636" s="39"/>
      <c r="BM636" s="39"/>
      <c r="BN636" s="39"/>
      <c r="BO636" s="39"/>
      <c r="BP636" s="39"/>
      <c r="BQ636" s="39"/>
      <c r="BR636" s="39"/>
      <c r="BS636" s="39"/>
    </row>
    <row r="637" spans="1:71" ht="15.75" customHeight="1" x14ac:dyDescent="0.25">
      <c r="A637" s="30"/>
      <c r="B637" s="31"/>
      <c r="C637" s="31"/>
      <c r="D637" s="37"/>
      <c r="E637" s="39"/>
      <c r="F637" s="31"/>
      <c r="G637" s="92"/>
      <c r="H637" s="39"/>
      <c r="I637" s="93"/>
      <c r="J637" s="39"/>
      <c r="K637" s="39"/>
      <c r="L637" s="41"/>
      <c r="M637" s="41"/>
      <c r="N637" s="41"/>
      <c r="O637" s="31"/>
      <c r="P637" s="39"/>
      <c r="Q637" s="39"/>
      <c r="R637" s="39"/>
      <c r="S637" s="39"/>
      <c r="T637" s="94"/>
      <c r="U637" s="39"/>
      <c r="V637" s="95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  <c r="AK637" s="39"/>
      <c r="AL637" s="39"/>
      <c r="AM637" s="39"/>
      <c r="AN637" s="39"/>
      <c r="AO637" s="39"/>
      <c r="AP637" s="39"/>
      <c r="AQ637" s="39"/>
      <c r="AR637" s="39"/>
      <c r="AS637" s="39"/>
      <c r="AT637" s="39"/>
      <c r="AU637" s="39"/>
      <c r="AV637" s="39"/>
      <c r="AW637" s="39"/>
      <c r="AX637" s="39"/>
      <c r="AY637" s="39"/>
      <c r="AZ637" s="39"/>
      <c r="BA637" s="39"/>
      <c r="BB637" s="39"/>
      <c r="BC637" s="39"/>
      <c r="BD637" s="39"/>
      <c r="BE637" s="39"/>
      <c r="BF637" s="39"/>
      <c r="BG637" s="39"/>
      <c r="BH637" s="39"/>
      <c r="BI637" s="39"/>
      <c r="BJ637" s="39"/>
      <c r="BK637" s="39"/>
      <c r="BL637" s="39"/>
      <c r="BM637" s="39"/>
      <c r="BN637" s="39"/>
      <c r="BO637" s="39"/>
      <c r="BP637" s="39"/>
      <c r="BQ637" s="39"/>
      <c r="BR637" s="39"/>
      <c r="BS637" s="39"/>
    </row>
    <row r="638" spans="1:71" ht="15.75" customHeight="1" x14ac:dyDescent="0.25">
      <c r="A638" s="30"/>
      <c r="B638" s="31"/>
      <c r="C638" s="31"/>
      <c r="D638" s="37"/>
      <c r="E638" s="39"/>
      <c r="F638" s="31"/>
      <c r="G638" s="92"/>
      <c r="H638" s="39"/>
      <c r="I638" s="93"/>
      <c r="J638" s="39"/>
      <c r="K638" s="39"/>
      <c r="L638" s="41"/>
      <c r="M638" s="41"/>
      <c r="N638" s="41"/>
      <c r="O638" s="31"/>
      <c r="P638" s="39"/>
      <c r="Q638" s="39"/>
      <c r="R638" s="39"/>
      <c r="S638" s="39"/>
      <c r="T638" s="94"/>
      <c r="U638" s="39"/>
      <c r="V638" s="95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  <c r="AK638" s="39"/>
      <c r="AL638" s="39"/>
      <c r="AM638" s="39"/>
      <c r="AN638" s="39"/>
      <c r="AO638" s="39"/>
      <c r="AP638" s="39"/>
      <c r="AQ638" s="39"/>
      <c r="AR638" s="39"/>
      <c r="AS638" s="39"/>
      <c r="AT638" s="39"/>
      <c r="AU638" s="39"/>
      <c r="AV638" s="39"/>
      <c r="AW638" s="39"/>
      <c r="AX638" s="39"/>
      <c r="AY638" s="39"/>
      <c r="AZ638" s="39"/>
      <c r="BA638" s="39"/>
      <c r="BB638" s="39"/>
      <c r="BC638" s="39"/>
      <c r="BD638" s="39"/>
      <c r="BE638" s="39"/>
      <c r="BF638" s="39"/>
      <c r="BG638" s="39"/>
      <c r="BH638" s="39"/>
      <c r="BI638" s="39"/>
      <c r="BJ638" s="39"/>
      <c r="BK638" s="39"/>
      <c r="BL638" s="39"/>
      <c r="BM638" s="39"/>
      <c r="BN638" s="39"/>
      <c r="BO638" s="39"/>
      <c r="BP638" s="39"/>
      <c r="BQ638" s="39"/>
      <c r="BR638" s="39"/>
      <c r="BS638" s="39"/>
    </row>
    <row r="639" spans="1:71" ht="15.75" customHeight="1" x14ac:dyDescent="0.25">
      <c r="A639" s="30"/>
      <c r="B639" s="31"/>
      <c r="C639" s="31"/>
      <c r="D639" s="37"/>
      <c r="E639" s="39"/>
      <c r="F639" s="31"/>
      <c r="G639" s="92"/>
      <c r="H639" s="39"/>
      <c r="I639" s="93"/>
      <c r="J639" s="39"/>
      <c r="K639" s="39"/>
      <c r="L639" s="41"/>
      <c r="M639" s="41"/>
      <c r="N639" s="41"/>
      <c r="O639" s="31"/>
      <c r="P639" s="39"/>
      <c r="Q639" s="39"/>
      <c r="R639" s="39"/>
      <c r="S639" s="39"/>
      <c r="T639" s="94"/>
      <c r="U639" s="39"/>
      <c r="V639" s="95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  <c r="AY639" s="39"/>
      <c r="AZ639" s="39"/>
      <c r="BA639" s="39"/>
      <c r="BB639" s="39"/>
      <c r="BC639" s="39"/>
      <c r="BD639" s="39"/>
      <c r="BE639" s="39"/>
      <c r="BF639" s="39"/>
      <c r="BG639" s="39"/>
      <c r="BH639" s="39"/>
      <c r="BI639" s="39"/>
      <c r="BJ639" s="39"/>
      <c r="BK639" s="39"/>
      <c r="BL639" s="39"/>
      <c r="BM639" s="39"/>
      <c r="BN639" s="39"/>
      <c r="BO639" s="39"/>
      <c r="BP639" s="39"/>
      <c r="BQ639" s="39"/>
      <c r="BR639" s="39"/>
      <c r="BS639" s="39"/>
    </row>
    <row r="640" spans="1:71" ht="15.75" customHeight="1" x14ac:dyDescent="0.25">
      <c r="A640" s="30"/>
      <c r="B640" s="31"/>
      <c r="C640" s="31"/>
      <c r="D640" s="37"/>
      <c r="E640" s="39"/>
      <c r="F640" s="31"/>
      <c r="G640" s="92"/>
      <c r="H640" s="39"/>
      <c r="I640" s="93"/>
      <c r="J640" s="39"/>
      <c r="K640" s="39"/>
      <c r="L640" s="41"/>
      <c r="M640" s="41"/>
      <c r="N640" s="41"/>
      <c r="O640" s="31"/>
      <c r="P640" s="39"/>
      <c r="Q640" s="39"/>
      <c r="R640" s="39"/>
      <c r="S640" s="39"/>
      <c r="T640" s="94"/>
      <c r="U640" s="39"/>
      <c r="V640" s="95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  <c r="AK640" s="39"/>
      <c r="AL640" s="39"/>
      <c r="AM640" s="39"/>
      <c r="AN640" s="39"/>
      <c r="AO640" s="39"/>
      <c r="AP640" s="39"/>
      <c r="AQ640" s="39"/>
      <c r="AR640" s="39"/>
      <c r="AS640" s="39"/>
      <c r="AT640" s="39"/>
      <c r="AU640" s="39"/>
      <c r="AV640" s="39"/>
      <c r="AW640" s="39"/>
      <c r="AX640" s="39"/>
      <c r="AY640" s="39"/>
      <c r="AZ640" s="39"/>
      <c r="BA640" s="39"/>
      <c r="BB640" s="39"/>
      <c r="BC640" s="39"/>
      <c r="BD640" s="39"/>
      <c r="BE640" s="39"/>
      <c r="BF640" s="39"/>
      <c r="BG640" s="39"/>
      <c r="BH640" s="39"/>
      <c r="BI640" s="39"/>
      <c r="BJ640" s="39"/>
      <c r="BK640" s="39"/>
      <c r="BL640" s="39"/>
      <c r="BM640" s="39"/>
      <c r="BN640" s="39"/>
      <c r="BO640" s="39"/>
      <c r="BP640" s="39"/>
      <c r="BQ640" s="39"/>
      <c r="BR640" s="39"/>
      <c r="BS640" s="39"/>
    </row>
    <row r="641" spans="1:71" ht="15.75" customHeight="1" x14ac:dyDescent="0.25">
      <c r="A641" s="30"/>
      <c r="B641" s="31"/>
      <c r="C641" s="31"/>
      <c r="D641" s="37"/>
      <c r="E641" s="39"/>
      <c r="F641" s="31"/>
      <c r="G641" s="92"/>
      <c r="H641" s="39"/>
      <c r="I641" s="93"/>
      <c r="J641" s="39"/>
      <c r="K641" s="39"/>
      <c r="L641" s="41"/>
      <c r="M641" s="41"/>
      <c r="N641" s="41"/>
      <c r="O641" s="31"/>
      <c r="P641" s="39"/>
      <c r="Q641" s="39"/>
      <c r="R641" s="39"/>
      <c r="S641" s="39"/>
      <c r="T641" s="94"/>
      <c r="U641" s="39"/>
      <c r="V641" s="95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  <c r="AM641" s="39"/>
      <c r="AN641" s="39"/>
      <c r="AO641" s="39"/>
      <c r="AP641" s="39"/>
      <c r="AQ641" s="39"/>
      <c r="AR641" s="39"/>
      <c r="AS641" s="39"/>
      <c r="AT641" s="39"/>
      <c r="AU641" s="39"/>
      <c r="AV641" s="39"/>
      <c r="AW641" s="39"/>
      <c r="AX641" s="39"/>
      <c r="AY641" s="39"/>
      <c r="AZ641" s="39"/>
      <c r="BA641" s="39"/>
      <c r="BB641" s="39"/>
      <c r="BC641" s="39"/>
      <c r="BD641" s="39"/>
      <c r="BE641" s="39"/>
      <c r="BF641" s="39"/>
      <c r="BG641" s="39"/>
      <c r="BH641" s="39"/>
      <c r="BI641" s="39"/>
      <c r="BJ641" s="39"/>
      <c r="BK641" s="39"/>
      <c r="BL641" s="39"/>
      <c r="BM641" s="39"/>
      <c r="BN641" s="39"/>
      <c r="BO641" s="39"/>
      <c r="BP641" s="39"/>
      <c r="BQ641" s="39"/>
      <c r="BR641" s="39"/>
      <c r="BS641" s="39"/>
    </row>
    <row r="642" spans="1:71" ht="15.75" customHeight="1" x14ac:dyDescent="0.25">
      <c r="A642" s="30"/>
      <c r="B642" s="31"/>
      <c r="C642" s="31"/>
      <c r="D642" s="37"/>
      <c r="E642" s="39"/>
      <c r="F642" s="31"/>
      <c r="G642" s="92"/>
      <c r="H642" s="39"/>
      <c r="I642" s="93"/>
      <c r="J642" s="39"/>
      <c r="K642" s="39"/>
      <c r="L642" s="41"/>
      <c r="M642" s="41"/>
      <c r="N642" s="41"/>
      <c r="O642" s="31"/>
      <c r="P642" s="39"/>
      <c r="Q642" s="39"/>
      <c r="R642" s="39"/>
      <c r="S642" s="39"/>
      <c r="T642" s="94"/>
      <c r="U642" s="39"/>
      <c r="V642" s="95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  <c r="AY642" s="39"/>
      <c r="AZ642" s="39"/>
      <c r="BA642" s="39"/>
      <c r="BB642" s="39"/>
      <c r="BC642" s="39"/>
      <c r="BD642" s="39"/>
      <c r="BE642" s="39"/>
      <c r="BF642" s="39"/>
      <c r="BG642" s="39"/>
      <c r="BH642" s="39"/>
      <c r="BI642" s="39"/>
      <c r="BJ642" s="39"/>
      <c r="BK642" s="39"/>
      <c r="BL642" s="39"/>
      <c r="BM642" s="39"/>
      <c r="BN642" s="39"/>
      <c r="BO642" s="39"/>
      <c r="BP642" s="39"/>
      <c r="BQ642" s="39"/>
      <c r="BR642" s="39"/>
      <c r="BS642" s="39"/>
    </row>
    <row r="643" spans="1:71" ht="15.75" customHeight="1" x14ac:dyDescent="0.25">
      <c r="A643" s="30"/>
      <c r="B643" s="31"/>
      <c r="C643" s="31"/>
      <c r="D643" s="37"/>
      <c r="E643" s="39"/>
      <c r="F643" s="31"/>
      <c r="G643" s="92"/>
      <c r="H643" s="39"/>
      <c r="I643" s="93"/>
      <c r="J643" s="39"/>
      <c r="K643" s="39"/>
      <c r="L643" s="41"/>
      <c r="M643" s="41"/>
      <c r="N643" s="41"/>
      <c r="O643" s="31"/>
      <c r="P643" s="39"/>
      <c r="Q643" s="39"/>
      <c r="R643" s="39"/>
      <c r="S643" s="39"/>
      <c r="T643" s="94"/>
      <c r="U643" s="39"/>
      <c r="V643" s="95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  <c r="AW643" s="39"/>
      <c r="AX643" s="39"/>
      <c r="AY643" s="39"/>
      <c r="AZ643" s="39"/>
      <c r="BA643" s="39"/>
      <c r="BB643" s="39"/>
      <c r="BC643" s="39"/>
      <c r="BD643" s="39"/>
      <c r="BE643" s="39"/>
      <c r="BF643" s="39"/>
      <c r="BG643" s="39"/>
      <c r="BH643" s="39"/>
      <c r="BI643" s="39"/>
      <c r="BJ643" s="39"/>
      <c r="BK643" s="39"/>
      <c r="BL643" s="39"/>
      <c r="BM643" s="39"/>
      <c r="BN643" s="39"/>
      <c r="BO643" s="39"/>
      <c r="BP643" s="39"/>
      <c r="BQ643" s="39"/>
      <c r="BR643" s="39"/>
      <c r="BS643" s="39"/>
    </row>
    <row r="644" spans="1:71" ht="15.75" customHeight="1" x14ac:dyDescent="0.25">
      <c r="A644" s="30"/>
      <c r="B644" s="31"/>
      <c r="C644" s="31"/>
      <c r="D644" s="37"/>
      <c r="E644" s="39"/>
      <c r="F644" s="31"/>
      <c r="G644" s="92"/>
      <c r="H644" s="39"/>
      <c r="I644" s="93"/>
      <c r="J644" s="39"/>
      <c r="K644" s="39"/>
      <c r="L644" s="41"/>
      <c r="M644" s="41"/>
      <c r="N644" s="41"/>
      <c r="O644" s="31"/>
      <c r="P644" s="39"/>
      <c r="Q644" s="39"/>
      <c r="R644" s="39"/>
      <c r="S644" s="39"/>
      <c r="T644" s="94"/>
      <c r="U644" s="39"/>
      <c r="V644" s="95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  <c r="AY644" s="39"/>
      <c r="AZ644" s="39"/>
      <c r="BA644" s="39"/>
      <c r="BB644" s="39"/>
      <c r="BC644" s="39"/>
      <c r="BD644" s="39"/>
      <c r="BE644" s="39"/>
      <c r="BF644" s="39"/>
      <c r="BG644" s="39"/>
      <c r="BH644" s="39"/>
      <c r="BI644" s="39"/>
      <c r="BJ644" s="39"/>
      <c r="BK644" s="39"/>
      <c r="BL644" s="39"/>
      <c r="BM644" s="39"/>
      <c r="BN644" s="39"/>
      <c r="BO644" s="39"/>
      <c r="BP644" s="39"/>
      <c r="BQ644" s="39"/>
      <c r="BR644" s="39"/>
      <c r="BS644" s="39"/>
    </row>
    <row r="645" spans="1:71" ht="15.75" customHeight="1" x14ac:dyDescent="0.25">
      <c r="A645" s="30"/>
      <c r="B645" s="31"/>
      <c r="C645" s="31"/>
      <c r="D645" s="37"/>
      <c r="E645" s="39"/>
      <c r="F645" s="31"/>
      <c r="G645" s="92"/>
      <c r="H645" s="39"/>
      <c r="I645" s="93"/>
      <c r="J645" s="39"/>
      <c r="K645" s="39"/>
      <c r="L645" s="41"/>
      <c r="M645" s="41"/>
      <c r="N645" s="41"/>
      <c r="O645" s="31"/>
      <c r="P645" s="39"/>
      <c r="Q645" s="39"/>
      <c r="R645" s="39"/>
      <c r="S645" s="39"/>
      <c r="T645" s="94"/>
      <c r="U645" s="39"/>
      <c r="V645" s="95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  <c r="AY645" s="39"/>
      <c r="AZ645" s="39"/>
      <c r="BA645" s="39"/>
      <c r="BB645" s="39"/>
      <c r="BC645" s="39"/>
      <c r="BD645" s="39"/>
      <c r="BE645" s="39"/>
      <c r="BF645" s="39"/>
      <c r="BG645" s="39"/>
      <c r="BH645" s="39"/>
      <c r="BI645" s="39"/>
      <c r="BJ645" s="39"/>
      <c r="BK645" s="39"/>
      <c r="BL645" s="39"/>
      <c r="BM645" s="39"/>
      <c r="BN645" s="39"/>
      <c r="BO645" s="39"/>
      <c r="BP645" s="39"/>
      <c r="BQ645" s="39"/>
      <c r="BR645" s="39"/>
      <c r="BS645" s="39"/>
    </row>
    <row r="646" spans="1:71" ht="15.75" customHeight="1" x14ac:dyDescent="0.25">
      <c r="A646" s="30"/>
      <c r="B646" s="31"/>
      <c r="C646" s="31"/>
      <c r="D646" s="37"/>
      <c r="E646" s="39"/>
      <c r="F646" s="31"/>
      <c r="G646" s="92"/>
      <c r="H646" s="39"/>
      <c r="I646" s="93"/>
      <c r="J646" s="39"/>
      <c r="K646" s="39"/>
      <c r="L646" s="41"/>
      <c r="M646" s="41"/>
      <c r="N646" s="41"/>
      <c r="O646" s="31"/>
      <c r="P646" s="39"/>
      <c r="Q646" s="39"/>
      <c r="R646" s="39"/>
      <c r="S646" s="39"/>
      <c r="T646" s="94"/>
      <c r="U646" s="39"/>
      <c r="V646" s="95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39"/>
      <c r="AX646" s="39"/>
      <c r="AY646" s="39"/>
      <c r="AZ646" s="39"/>
      <c r="BA646" s="39"/>
      <c r="BB646" s="39"/>
      <c r="BC646" s="39"/>
      <c r="BD646" s="39"/>
      <c r="BE646" s="39"/>
      <c r="BF646" s="39"/>
      <c r="BG646" s="39"/>
      <c r="BH646" s="39"/>
      <c r="BI646" s="39"/>
      <c r="BJ646" s="39"/>
      <c r="BK646" s="39"/>
      <c r="BL646" s="39"/>
      <c r="BM646" s="39"/>
      <c r="BN646" s="39"/>
      <c r="BO646" s="39"/>
      <c r="BP646" s="39"/>
      <c r="BQ646" s="39"/>
      <c r="BR646" s="39"/>
      <c r="BS646" s="39"/>
    </row>
    <row r="647" spans="1:71" ht="15.75" customHeight="1" x14ac:dyDescent="0.25">
      <c r="A647" s="30"/>
      <c r="B647" s="31"/>
      <c r="C647" s="31"/>
      <c r="D647" s="37"/>
      <c r="E647" s="39"/>
      <c r="F647" s="31"/>
      <c r="G647" s="92"/>
      <c r="H647" s="39"/>
      <c r="I647" s="93"/>
      <c r="J647" s="39"/>
      <c r="K647" s="39"/>
      <c r="L647" s="41"/>
      <c r="M647" s="41"/>
      <c r="N647" s="41"/>
      <c r="O647" s="31"/>
      <c r="P647" s="39"/>
      <c r="Q647" s="39"/>
      <c r="R647" s="39"/>
      <c r="S647" s="39"/>
      <c r="T647" s="94"/>
      <c r="U647" s="39"/>
      <c r="V647" s="95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39"/>
      <c r="AX647" s="39"/>
      <c r="AY647" s="39"/>
      <c r="AZ647" s="39"/>
      <c r="BA647" s="39"/>
      <c r="BB647" s="39"/>
      <c r="BC647" s="39"/>
      <c r="BD647" s="39"/>
      <c r="BE647" s="39"/>
      <c r="BF647" s="39"/>
      <c r="BG647" s="39"/>
      <c r="BH647" s="39"/>
      <c r="BI647" s="39"/>
      <c r="BJ647" s="39"/>
      <c r="BK647" s="39"/>
      <c r="BL647" s="39"/>
      <c r="BM647" s="39"/>
      <c r="BN647" s="39"/>
      <c r="BO647" s="39"/>
      <c r="BP647" s="39"/>
      <c r="BQ647" s="39"/>
      <c r="BR647" s="39"/>
      <c r="BS647" s="39"/>
    </row>
    <row r="648" spans="1:71" ht="15.75" customHeight="1" x14ac:dyDescent="0.25">
      <c r="A648" s="30"/>
      <c r="B648" s="31"/>
      <c r="C648" s="31"/>
      <c r="D648" s="37"/>
      <c r="E648" s="39"/>
      <c r="F648" s="31"/>
      <c r="G648" s="92"/>
      <c r="H648" s="39"/>
      <c r="I648" s="93"/>
      <c r="J648" s="39"/>
      <c r="K648" s="39"/>
      <c r="L648" s="41"/>
      <c r="M648" s="41"/>
      <c r="N648" s="41"/>
      <c r="O648" s="31"/>
      <c r="P648" s="39"/>
      <c r="Q648" s="39"/>
      <c r="R648" s="39"/>
      <c r="S648" s="39"/>
      <c r="T648" s="94"/>
      <c r="U648" s="39"/>
      <c r="V648" s="95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39"/>
      <c r="AX648" s="39"/>
      <c r="AY648" s="39"/>
      <c r="AZ648" s="39"/>
      <c r="BA648" s="39"/>
      <c r="BB648" s="39"/>
      <c r="BC648" s="39"/>
      <c r="BD648" s="39"/>
      <c r="BE648" s="39"/>
      <c r="BF648" s="39"/>
      <c r="BG648" s="39"/>
      <c r="BH648" s="39"/>
      <c r="BI648" s="39"/>
      <c r="BJ648" s="39"/>
      <c r="BK648" s="39"/>
      <c r="BL648" s="39"/>
      <c r="BM648" s="39"/>
      <c r="BN648" s="39"/>
      <c r="BO648" s="39"/>
      <c r="BP648" s="39"/>
      <c r="BQ648" s="39"/>
      <c r="BR648" s="39"/>
      <c r="BS648" s="39"/>
    </row>
    <row r="649" spans="1:71" ht="15.75" customHeight="1" x14ac:dyDescent="0.25">
      <c r="A649" s="30"/>
      <c r="B649" s="31"/>
      <c r="C649" s="31"/>
      <c r="D649" s="37"/>
      <c r="E649" s="39"/>
      <c r="F649" s="31"/>
      <c r="G649" s="92"/>
      <c r="H649" s="39"/>
      <c r="I649" s="93"/>
      <c r="J649" s="39"/>
      <c r="K649" s="39"/>
      <c r="L649" s="41"/>
      <c r="M649" s="41"/>
      <c r="N649" s="41"/>
      <c r="O649" s="31"/>
      <c r="P649" s="39"/>
      <c r="Q649" s="39"/>
      <c r="R649" s="39"/>
      <c r="S649" s="39"/>
      <c r="T649" s="94"/>
      <c r="U649" s="39"/>
      <c r="V649" s="95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39"/>
      <c r="AX649" s="39"/>
      <c r="AY649" s="39"/>
      <c r="AZ649" s="39"/>
      <c r="BA649" s="39"/>
      <c r="BB649" s="39"/>
      <c r="BC649" s="39"/>
      <c r="BD649" s="39"/>
      <c r="BE649" s="39"/>
      <c r="BF649" s="39"/>
      <c r="BG649" s="39"/>
      <c r="BH649" s="39"/>
      <c r="BI649" s="39"/>
      <c r="BJ649" s="39"/>
      <c r="BK649" s="39"/>
      <c r="BL649" s="39"/>
      <c r="BM649" s="39"/>
      <c r="BN649" s="39"/>
      <c r="BO649" s="39"/>
      <c r="BP649" s="39"/>
      <c r="BQ649" s="39"/>
      <c r="BR649" s="39"/>
      <c r="BS649" s="39"/>
    </row>
    <row r="650" spans="1:71" ht="15.75" customHeight="1" x14ac:dyDescent="0.25">
      <c r="A650" s="30"/>
      <c r="B650" s="31"/>
      <c r="C650" s="31"/>
      <c r="D650" s="37"/>
      <c r="E650" s="39"/>
      <c r="F650" s="31"/>
      <c r="G650" s="92"/>
      <c r="H650" s="39"/>
      <c r="I650" s="93"/>
      <c r="J650" s="39"/>
      <c r="K650" s="39"/>
      <c r="L650" s="41"/>
      <c r="M650" s="41"/>
      <c r="N650" s="41"/>
      <c r="O650" s="31"/>
      <c r="P650" s="39"/>
      <c r="Q650" s="39"/>
      <c r="R650" s="39"/>
      <c r="S650" s="39"/>
      <c r="T650" s="94"/>
      <c r="U650" s="39"/>
      <c r="V650" s="95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39"/>
      <c r="AX650" s="39"/>
      <c r="AY650" s="39"/>
      <c r="AZ650" s="39"/>
      <c r="BA650" s="39"/>
      <c r="BB650" s="39"/>
      <c r="BC650" s="39"/>
      <c r="BD650" s="39"/>
      <c r="BE650" s="39"/>
      <c r="BF650" s="39"/>
      <c r="BG650" s="39"/>
      <c r="BH650" s="39"/>
      <c r="BI650" s="39"/>
      <c r="BJ650" s="39"/>
      <c r="BK650" s="39"/>
      <c r="BL650" s="39"/>
      <c r="BM650" s="39"/>
      <c r="BN650" s="39"/>
      <c r="BO650" s="39"/>
      <c r="BP650" s="39"/>
      <c r="BQ650" s="39"/>
      <c r="BR650" s="39"/>
      <c r="BS650" s="39"/>
    </row>
    <row r="651" spans="1:71" ht="15.75" customHeight="1" x14ac:dyDescent="0.25">
      <c r="A651" s="30"/>
      <c r="B651" s="31"/>
      <c r="C651" s="31"/>
      <c r="D651" s="37"/>
      <c r="E651" s="39"/>
      <c r="F651" s="31"/>
      <c r="G651" s="92"/>
      <c r="H651" s="39"/>
      <c r="I651" s="93"/>
      <c r="J651" s="39"/>
      <c r="K651" s="39"/>
      <c r="L651" s="41"/>
      <c r="M651" s="41"/>
      <c r="N651" s="41"/>
      <c r="O651" s="31"/>
      <c r="P651" s="39"/>
      <c r="Q651" s="39"/>
      <c r="R651" s="39"/>
      <c r="S651" s="39"/>
      <c r="T651" s="94"/>
      <c r="U651" s="39"/>
      <c r="V651" s="95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  <c r="AK651" s="39"/>
      <c r="AL651" s="39"/>
      <c r="AM651" s="39"/>
      <c r="AN651" s="39"/>
      <c r="AO651" s="39"/>
      <c r="AP651" s="39"/>
      <c r="AQ651" s="39"/>
      <c r="AR651" s="39"/>
      <c r="AS651" s="39"/>
      <c r="AT651" s="39"/>
      <c r="AU651" s="39"/>
      <c r="AV651" s="39"/>
      <c r="AW651" s="39"/>
      <c r="AX651" s="39"/>
      <c r="AY651" s="39"/>
      <c r="AZ651" s="39"/>
      <c r="BA651" s="39"/>
      <c r="BB651" s="39"/>
      <c r="BC651" s="39"/>
      <c r="BD651" s="39"/>
      <c r="BE651" s="39"/>
      <c r="BF651" s="39"/>
      <c r="BG651" s="39"/>
      <c r="BH651" s="39"/>
      <c r="BI651" s="39"/>
      <c r="BJ651" s="39"/>
      <c r="BK651" s="39"/>
      <c r="BL651" s="39"/>
      <c r="BM651" s="39"/>
      <c r="BN651" s="39"/>
      <c r="BO651" s="39"/>
      <c r="BP651" s="39"/>
      <c r="BQ651" s="39"/>
      <c r="BR651" s="39"/>
      <c r="BS651" s="39"/>
    </row>
    <row r="652" spans="1:71" ht="15.75" customHeight="1" x14ac:dyDescent="0.25">
      <c r="A652" s="30"/>
      <c r="B652" s="31"/>
      <c r="C652" s="31"/>
      <c r="D652" s="37"/>
      <c r="E652" s="39"/>
      <c r="F652" s="31"/>
      <c r="G652" s="92"/>
      <c r="H652" s="39"/>
      <c r="I652" s="93"/>
      <c r="J652" s="39"/>
      <c r="K652" s="39"/>
      <c r="L652" s="41"/>
      <c r="M652" s="41"/>
      <c r="N652" s="41"/>
      <c r="O652" s="31"/>
      <c r="P652" s="39"/>
      <c r="Q652" s="39"/>
      <c r="R652" s="39"/>
      <c r="S652" s="39"/>
      <c r="T652" s="94"/>
      <c r="U652" s="39"/>
      <c r="V652" s="95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  <c r="AK652" s="39"/>
      <c r="AL652" s="39"/>
      <c r="AM652" s="39"/>
      <c r="AN652" s="39"/>
      <c r="AO652" s="39"/>
      <c r="AP652" s="39"/>
      <c r="AQ652" s="39"/>
      <c r="AR652" s="39"/>
      <c r="AS652" s="39"/>
      <c r="AT652" s="39"/>
      <c r="AU652" s="39"/>
      <c r="AV652" s="39"/>
      <c r="AW652" s="39"/>
      <c r="AX652" s="39"/>
      <c r="AY652" s="39"/>
      <c r="AZ652" s="39"/>
      <c r="BA652" s="39"/>
      <c r="BB652" s="39"/>
      <c r="BC652" s="39"/>
      <c r="BD652" s="39"/>
      <c r="BE652" s="39"/>
      <c r="BF652" s="39"/>
      <c r="BG652" s="39"/>
      <c r="BH652" s="39"/>
      <c r="BI652" s="39"/>
      <c r="BJ652" s="39"/>
      <c r="BK652" s="39"/>
      <c r="BL652" s="39"/>
      <c r="BM652" s="39"/>
      <c r="BN652" s="39"/>
      <c r="BO652" s="39"/>
      <c r="BP652" s="39"/>
      <c r="BQ652" s="39"/>
      <c r="BR652" s="39"/>
      <c r="BS652" s="39"/>
    </row>
    <row r="653" spans="1:71" ht="15.75" customHeight="1" x14ac:dyDescent="0.25">
      <c r="A653" s="30"/>
      <c r="B653" s="31"/>
      <c r="C653" s="31"/>
      <c r="D653" s="37"/>
      <c r="E653" s="39"/>
      <c r="F653" s="31"/>
      <c r="G653" s="92"/>
      <c r="H653" s="39"/>
      <c r="I653" s="93"/>
      <c r="J653" s="39"/>
      <c r="K653" s="39"/>
      <c r="L653" s="41"/>
      <c r="M653" s="41"/>
      <c r="N653" s="41"/>
      <c r="O653" s="31"/>
      <c r="P653" s="39"/>
      <c r="Q653" s="39"/>
      <c r="R653" s="39"/>
      <c r="S653" s="39"/>
      <c r="T653" s="94"/>
      <c r="U653" s="39"/>
      <c r="V653" s="95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  <c r="AT653" s="39"/>
      <c r="AU653" s="39"/>
      <c r="AV653" s="39"/>
      <c r="AW653" s="39"/>
      <c r="AX653" s="39"/>
      <c r="AY653" s="39"/>
      <c r="AZ653" s="39"/>
      <c r="BA653" s="39"/>
      <c r="BB653" s="39"/>
      <c r="BC653" s="39"/>
      <c r="BD653" s="39"/>
      <c r="BE653" s="39"/>
      <c r="BF653" s="39"/>
      <c r="BG653" s="39"/>
      <c r="BH653" s="39"/>
      <c r="BI653" s="39"/>
      <c r="BJ653" s="39"/>
      <c r="BK653" s="39"/>
      <c r="BL653" s="39"/>
      <c r="BM653" s="39"/>
      <c r="BN653" s="39"/>
      <c r="BO653" s="39"/>
      <c r="BP653" s="39"/>
      <c r="BQ653" s="39"/>
      <c r="BR653" s="39"/>
      <c r="BS653" s="39"/>
    </row>
    <row r="654" spans="1:71" ht="15.75" customHeight="1" x14ac:dyDescent="0.25">
      <c r="A654" s="30"/>
      <c r="B654" s="31"/>
      <c r="C654" s="31"/>
      <c r="D654" s="37"/>
      <c r="E654" s="39"/>
      <c r="F654" s="31"/>
      <c r="G654" s="92"/>
      <c r="H654" s="39"/>
      <c r="I654" s="93"/>
      <c r="J654" s="39"/>
      <c r="K654" s="39"/>
      <c r="L654" s="41"/>
      <c r="M654" s="41"/>
      <c r="N654" s="41"/>
      <c r="O654" s="31"/>
      <c r="P654" s="39"/>
      <c r="Q654" s="39"/>
      <c r="R654" s="39"/>
      <c r="S654" s="39"/>
      <c r="T654" s="94"/>
      <c r="U654" s="39"/>
      <c r="V654" s="95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  <c r="AK654" s="39"/>
      <c r="AL654" s="39"/>
      <c r="AM654" s="39"/>
      <c r="AN654" s="39"/>
      <c r="AO654" s="39"/>
      <c r="AP654" s="39"/>
      <c r="AQ654" s="39"/>
      <c r="AR654" s="39"/>
      <c r="AS654" s="39"/>
      <c r="AT654" s="39"/>
      <c r="AU654" s="39"/>
      <c r="AV654" s="39"/>
      <c r="AW654" s="39"/>
      <c r="AX654" s="39"/>
      <c r="AY654" s="39"/>
      <c r="AZ654" s="39"/>
      <c r="BA654" s="39"/>
      <c r="BB654" s="39"/>
      <c r="BC654" s="39"/>
      <c r="BD654" s="39"/>
      <c r="BE654" s="39"/>
      <c r="BF654" s="39"/>
      <c r="BG654" s="39"/>
      <c r="BH654" s="39"/>
      <c r="BI654" s="39"/>
      <c r="BJ654" s="39"/>
      <c r="BK654" s="39"/>
      <c r="BL654" s="39"/>
      <c r="BM654" s="39"/>
      <c r="BN654" s="39"/>
      <c r="BO654" s="39"/>
      <c r="BP654" s="39"/>
      <c r="BQ654" s="39"/>
      <c r="BR654" s="39"/>
      <c r="BS654" s="39"/>
    </row>
    <row r="655" spans="1:71" ht="15.75" customHeight="1" x14ac:dyDescent="0.25">
      <c r="A655" s="30"/>
      <c r="B655" s="31"/>
      <c r="C655" s="31"/>
      <c r="D655" s="37"/>
      <c r="E655" s="39"/>
      <c r="F655" s="31"/>
      <c r="G655" s="92"/>
      <c r="H655" s="39"/>
      <c r="I655" s="93"/>
      <c r="J655" s="39"/>
      <c r="K655" s="39"/>
      <c r="L655" s="41"/>
      <c r="M655" s="41"/>
      <c r="N655" s="41"/>
      <c r="O655" s="31"/>
      <c r="P655" s="39"/>
      <c r="Q655" s="39"/>
      <c r="R655" s="39"/>
      <c r="S655" s="39"/>
      <c r="T655" s="94"/>
      <c r="U655" s="39"/>
      <c r="V655" s="95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  <c r="AK655" s="39"/>
      <c r="AL655" s="39"/>
      <c r="AM655" s="39"/>
      <c r="AN655" s="39"/>
      <c r="AO655" s="39"/>
      <c r="AP655" s="39"/>
      <c r="AQ655" s="39"/>
      <c r="AR655" s="39"/>
      <c r="AS655" s="39"/>
      <c r="AT655" s="39"/>
      <c r="AU655" s="39"/>
      <c r="AV655" s="39"/>
      <c r="AW655" s="39"/>
      <c r="AX655" s="39"/>
      <c r="AY655" s="39"/>
      <c r="AZ655" s="39"/>
      <c r="BA655" s="39"/>
      <c r="BB655" s="39"/>
      <c r="BC655" s="39"/>
      <c r="BD655" s="39"/>
      <c r="BE655" s="39"/>
      <c r="BF655" s="39"/>
      <c r="BG655" s="39"/>
      <c r="BH655" s="39"/>
      <c r="BI655" s="39"/>
      <c r="BJ655" s="39"/>
      <c r="BK655" s="39"/>
      <c r="BL655" s="39"/>
      <c r="BM655" s="39"/>
      <c r="BN655" s="39"/>
      <c r="BO655" s="39"/>
      <c r="BP655" s="39"/>
      <c r="BQ655" s="39"/>
      <c r="BR655" s="39"/>
      <c r="BS655" s="39"/>
    </row>
    <row r="656" spans="1:71" ht="15.75" customHeight="1" x14ac:dyDescent="0.25">
      <c r="A656" s="30"/>
      <c r="B656" s="31"/>
      <c r="C656" s="31"/>
      <c r="D656" s="37"/>
      <c r="E656" s="39"/>
      <c r="F656" s="31"/>
      <c r="G656" s="92"/>
      <c r="H656" s="39"/>
      <c r="I656" s="93"/>
      <c r="J656" s="39"/>
      <c r="K656" s="39"/>
      <c r="L656" s="41"/>
      <c r="M656" s="41"/>
      <c r="N656" s="41"/>
      <c r="O656" s="31"/>
      <c r="P656" s="39"/>
      <c r="Q656" s="39"/>
      <c r="R656" s="39"/>
      <c r="S656" s="39"/>
      <c r="T656" s="94"/>
      <c r="U656" s="39"/>
      <c r="V656" s="95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  <c r="AT656" s="39"/>
      <c r="AU656" s="39"/>
      <c r="AV656" s="39"/>
      <c r="AW656" s="39"/>
      <c r="AX656" s="39"/>
      <c r="AY656" s="39"/>
      <c r="AZ656" s="39"/>
      <c r="BA656" s="39"/>
      <c r="BB656" s="39"/>
      <c r="BC656" s="39"/>
      <c r="BD656" s="39"/>
      <c r="BE656" s="39"/>
      <c r="BF656" s="39"/>
      <c r="BG656" s="39"/>
      <c r="BH656" s="39"/>
      <c r="BI656" s="39"/>
      <c r="BJ656" s="39"/>
      <c r="BK656" s="39"/>
      <c r="BL656" s="39"/>
      <c r="BM656" s="39"/>
      <c r="BN656" s="39"/>
      <c r="BO656" s="39"/>
      <c r="BP656" s="39"/>
      <c r="BQ656" s="39"/>
      <c r="BR656" s="39"/>
      <c r="BS656" s="39"/>
    </row>
    <row r="657" spans="1:71" ht="15.75" customHeight="1" x14ac:dyDescent="0.25">
      <c r="A657" s="30"/>
      <c r="B657" s="31"/>
      <c r="C657" s="31"/>
      <c r="D657" s="37"/>
      <c r="E657" s="39"/>
      <c r="F657" s="31"/>
      <c r="G657" s="92"/>
      <c r="H657" s="39"/>
      <c r="I657" s="93"/>
      <c r="J657" s="39"/>
      <c r="K657" s="39"/>
      <c r="L657" s="41"/>
      <c r="M657" s="41"/>
      <c r="N657" s="41"/>
      <c r="O657" s="31"/>
      <c r="P657" s="39"/>
      <c r="Q657" s="39"/>
      <c r="R657" s="39"/>
      <c r="S657" s="39"/>
      <c r="T657" s="94"/>
      <c r="U657" s="39"/>
      <c r="V657" s="95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39"/>
      <c r="AX657" s="39"/>
      <c r="AY657" s="39"/>
      <c r="AZ657" s="39"/>
      <c r="BA657" s="39"/>
      <c r="BB657" s="39"/>
      <c r="BC657" s="39"/>
      <c r="BD657" s="39"/>
      <c r="BE657" s="39"/>
      <c r="BF657" s="39"/>
      <c r="BG657" s="39"/>
      <c r="BH657" s="39"/>
      <c r="BI657" s="39"/>
      <c r="BJ657" s="39"/>
      <c r="BK657" s="39"/>
      <c r="BL657" s="39"/>
      <c r="BM657" s="39"/>
      <c r="BN657" s="39"/>
      <c r="BO657" s="39"/>
      <c r="BP657" s="39"/>
      <c r="BQ657" s="39"/>
      <c r="BR657" s="39"/>
      <c r="BS657" s="39"/>
    </row>
    <row r="658" spans="1:71" ht="15.75" customHeight="1" x14ac:dyDescent="0.25">
      <c r="A658" s="30"/>
      <c r="B658" s="31"/>
      <c r="C658" s="31"/>
      <c r="D658" s="37"/>
      <c r="E658" s="39"/>
      <c r="F658" s="31"/>
      <c r="G658" s="92"/>
      <c r="H658" s="39"/>
      <c r="I658" s="93"/>
      <c r="J658" s="39"/>
      <c r="K658" s="39"/>
      <c r="L658" s="41"/>
      <c r="M658" s="41"/>
      <c r="N658" s="41"/>
      <c r="O658" s="31"/>
      <c r="P658" s="39"/>
      <c r="Q658" s="39"/>
      <c r="R658" s="39"/>
      <c r="S658" s="39"/>
      <c r="T658" s="94"/>
      <c r="U658" s="39"/>
      <c r="V658" s="95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  <c r="AK658" s="39"/>
      <c r="AL658" s="39"/>
      <c r="AM658" s="39"/>
      <c r="AN658" s="39"/>
      <c r="AO658" s="39"/>
      <c r="AP658" s="39"/>
      <c r="AQ658" s="39"/>
      <c r="AR658" s="39"/>
      <c r="AS658" s="39"/>
      <c r="AT658" s="39"/>
      <c r="AU658" s="39"/>
      <c r="AV658" s="39"/>
      <c r="AW658" s="39"/>
      <c r="AX658" s="39"/>
      <c r="AY658" s="39"/>
      <c r="AZ658" s="39"/>
      <c r="BA658" s="39"/>
      <c r="BB658" s="39"/>
      <c r="BC658" s="39"/>
      <c r="BD658" s="39"/>
      <c r="BE658" s="39"/>
      <c r="BF658" s="39"/>
      <c r="BG658" s="39"/>
      <c r="BH658" s="39"/>
      <c r="BI658" s="39"/>
      <c r="BJ658" s="39"/>
      <c r="BK658" s="39"/>
      <c r="BL658" s="39"/>
      <c r="BM658" s="39"/>
      <c r="BN658" s="39"/>
      <c r="BO658" s="39"/>
      <c r="BP658" s="39"/>
      <c r="BQ658" s="39"/>
      <c r="BR658" s="39"/>
      <c r="BS658" s="39"/>
    </row>
    <row r="659" spans="1:71" ht="15.75" customHeight="1" x14ac:dyDescent="0.25">
      <c r="A659" s="30"/>
      <c r="B659" s="31"/>
      <c r="C659" s="31"/>
      <c r="D659" s="37"/>
      <c r="E659" s="39"/>
      <c r="F659" s="31"/>
      <c r="G659" s="92"/>
      <c r="H659" s="39"/>
      <c r="I659" s="93"/>
      <c r="J659" s="39"/>
      <c r="K659" s="39"/>
      <c r="L659" s="41"/>
      <c r="M659" s="41"/>
      <c r="N659" s="41"/>
      <c r="O659" s="31"/>
      <c r="P659" s="39"/>
      <c r="Q659" s="39"/>
      <c r="R659" s="39"/>
      <c r="S659" s="39"/>
      <c r="T659" s="94"/>
      <c r="U659" s="39"/>
      <c r="V659" s="95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  <c r="AT659" s="39"/>
      <c r="AU659" s="39"/>
      <c r="AV659" s="39"/>
      <c r="AW659" s="39"/>
      <c r="AX659" s="39"/>
      <c r="AY659" s="39"/>
      <c r="AZ659" s="39"/>
      <c r="BA659" s="39"/>
      <c r="BB659" s="39"/>
      <c r="BC659" s="39"/>
      <c r="BD659" s="39"/>
      <c r="BE659" s="39"/>
      <c r="BF659" s="39"/>
      <c r="BG659" s="39"/>
      <c r="BH659" s="39"/>
      <c r="BI659" s="39"/>
      <c r="BJ659" s="39"/>
      <c r="BK659" s="39"/>
      <c r="BL659" s="39"/>
      <c r="BM659" s="39"/>
      <c r="BN659" s="39"/>
      <c r="BO659" s="39"/>
      <c r="BP659" s="39"/>
      <c r="BQ659" s="39"/>
      <c r="BR659" s="39"/>
      <c r="BS659" s="39"/>
    </row>
    <row r="660" spans="1:71" ht="15.75" customHeight="1" x14ac:dyDescent="0.25">
      <c r="A660" s="30"/>
      <c r="B660" s="31"/>
      <c r="C660" s="31"/>
      <c r="D660" s="37"/>
      <c r="E660" s="39"/>
      <c r="F660" s="31"/>
      <c r="G660" s="92"/>
      <c r="H660" s="39"/>
      <c r="I660" s="93"/>
      <c r="J660" s="39"/>
      <c r="K660" s="39"/>
      <c r="L660" s="41"/>
      <c r="M660" s="41"/>
      <c r="N660" s="41"/>
      <c r="O660" s="31"/>
      <c r="P660" s="39"/>
      <c r="Q660" s="39"/>
      <c r="R660" s="39"/>
      <c r="S660" s="39"/>
      <c r="T660" s="94"/>
      <c r="U660" s="39"/>
      <c r="V660" s="95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  <c r="AY660" s="39"/>
      <c r="AZ660" s="39"/>
      <c r="BA660" s="39"/>
      <c r="BB660" s="39"/>
      <c r="BC660" s="39"/>
      <c r="BD660" s="39"/>
      <c r="BE660" s="39"/>
      <c r="BF660" s="39"/>
      <c r="BG660" s="39"/>
      <c r="BH660" s="39"/>
      <c r="BI660" s="39"/>
      <c r="BJ660" s="39"/>
      <c r="BK660" s="39"/>
      <c r="BL660" s="39"/>
      <c r="BM660" s="39"/>
      <c r="BN660" s="39"/>
      <c r="BO660" s="39"/>
      <c r="BP660" s="39"/>
      <c r="BQ660" s="39"/>
      <c r="BR660" s="39"/>
      <c r="BS660" s="39"/>
    </row>
    <row r="661" spans="1:71" ht="15.75" customHeight="1" x14ac:dyDescent="0.25">
      <c r="A661" s="30"/>
      <c r="B661" s="31"/>
      <c r="C661" s="31"/>
      <c r="D661" s="37"/>
      <c r="E661" s="39"/>
      <c r="F661" s="31"/>
      <c r="G661" s="92"/>
      <c r="H661" s="39"/>
      <c r="I661" s="93"/>
      <c r="J661" s="39"/>
      <c r="K661" s="39"/>
      <c r="L661" s="41"/>
      <c r="M661" s="41"/>
      <c r="N661" s="41"/>
      <c r="O661" s="31"/>
      <c r="P661" s="39"/>
      <c r="Q661" s="39"/>
      <c r="R661" s="39"/>
      <c r="S661" s="39"/>
      <c r="T661" s="94"/>
      <c r="U661" s="39"/>
      <c r="V661" s="95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39"/>
      <c r="AX661" s="39"/>
      <c r="AY661" s="39"/>
      <c r="AZ661" s="39"/>
      <c r="BA661" s="39"/>
      <c r="BB661" s="39"/>
      <c r="BC661" s="39"/>
      <c r="BD661" s="39"/>
      <c r="BE661" s="39"/>
      <c r="BF661" s="39"/>
      <c r="BG661" s="39"/>
      <c r="BH661" s="39"/>
      <c r="BI661" s="39"/>
      <c r="BJ661" s="39"/>
      <c r="BK661" s="39"/>
      <c r="BL661" s="39"/>
      <c r="BM661" s="39"/>
      <c r="BN661" s="39"/>
      <c r="BO661" s="39"/>
      <c r="BP661" s="39"/>
      <c r="BQ661" s="39"/>
      <c r="BR661" s="39"/>
      <c r="BS661" s="39"/>
    </row>
    <row r="662" spans="1:71" ht="15.75" customHeight="1" x14ac:dyDescent="0.25">
      <c r="A662" s="30"/>
      <c r="B662" s="31"/>
      <c r="C662" s="31"/>
      <c r="D662" s="37"/>
      <c r="E662" s="39"/>
      <c r="F662" s="31"/>
      <c r="G662" s="92"/>
      <c r="H662" s="39"/>
      <c r="I662" s="93"/>
      <c r="J662" s="39"/>
      <c r="K662" s="39"/>
      <c r="L662" s="41"/>
      <c r="M662" s="41"/>
      <c r="N662" s="41"/>
      <c r="O662" s="31"/>
      <c r="P662" s="39"/>
      <c r="Q662" s="39"/>
      <c r="R662" s="39"/>
      <c r="S662" s="39"/>
      <c r="T662" s="94"/>
      <c r="U662" s="39"/>
      <c r="V662" s="95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39"/>
      <c r="AX662" s="39"/>
      <c r="AY662" s="39"/>
      <c r="AZ662" s="39"/>
      <c r="BA662" s="39"/>
      <c r="BB662" s="39"/>
      <c r="BC662" s="39"/>
      <c r="BD662" s="39"/>
      <c r="BE662" s="39"/>
      <c r="BF662" s="39"/>
      <c r="BG662" s="39"/>
      <c r="BH662" s="39"/>
      <c r="BI662" s="39"/>
      <c r="BJ662" s="39"/>
      <c r="BK662" s="39"/>
      <c r="BL662" s="39"/>
      <c r="BM662" s="39"/>
      <c r="BN662" s="39"/>
      <c r="BO662" s="39"/>
      <c r="BP662" s="39"/>
      <c r="BQ662" s="39"/>
      <c r="BR662" s="39"/>
      <c r="BS662" s="39"/>
    </row>
    <row r="663" spans="1:71" ht="15.75" customHeight="1" x14ac:dyDescent="0.25">
      <c r="A663" s="30"/>
      <c r="B663" s="31"/>
      <c r="C663" s="31"/>
      <c r="D663" s="37"/>
      <c r="E663" s="39"/>
      <c r="F663" s="31"/>
      <c r="G663" s="92"/>
      <c r="H663" s="39"/>
      <c r="I663" s="93"/>
      <c r="J663" s="39"/>
      <c r="K663" s="39"/>
      <c r="L663" s="41"/>
      <c r="M663" s="41"/>
      <c r="N663" s="41"/>
      <c r="O663" s="31"/>
      <c r="P663" s="39"/>
      <c r="Q663" s="39"/>
      <c r="R663" s="39"/>
      <c r="S663" s="39"/>
      <c r="T663" s="94"/>
      <c r="U663" s="39"/>
      <c r="V663" s="95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  <c r="AY663" s="39"/>
      <c r="AZ663" s="39"/>
      <c r="BA663" s="39"/>
      <c r="BB663" s="39"/>
      <c r="BC663" s="39"/>
      <c r="BD663" s="39"/>
      <c r="BE663" s="39"/>
      <c r="BF663" s="39"/>
      <c r="BG663" s="39"/>
      <c r="BH663" s="39"/>
      <c r="BI663" s="39"/>
      <c r="BJ663" s="39"/>
      <c r="BK663" s="39"/>
      <c r="BL663" s="39"/>
      <c r="BM663" s="39"/>
      <c r="BN663" s="39"/>
      <c r="BO663" s="39"/>
      <c r="BP663" s="39"/>
      <c r="BQ663" s="39"/>
      <c r="BR663" s="39"/>
      <c r="BS663" s="39"/>
    </row>
    <row r="664" spans="1:71" ht="15.75" customHeight="1" x14ac:dyDescent="0.25">
      <c r="A664" s="30"/>
      <c r="B664" s="31"/>
      <c r="C664" s="31"/>
      <c r="D664" s="37"/>
      <c r="E664" s="39"/>
      <c r="F664" s="31"/>
      <c r="G664" s="92"/>
      <c r="H664" s="39"/>
      <c r="I664" s="93"/>
      <c r="J664" s="39"/>
      <c r="K664" s="39"/>
      <c r="L664" s="41"/>
      <c r="M664" s="41"/>
      <c r="N664" s="41"/>
      <c r="O664" s="31"/>
      <c r="P664" s="39"/>
      <c r="Q664" s="39"/>
      <c r="R664" s="39"/>
      <c r="S664" s="39"/>
      <c r="T664" s="94"/>
      <c r="U664" s="39"/>
      <c r="V664" s="95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  <c r="AK664" s="39"/>
      <c r="AL664" s="39"/>
      <c r="AM664" s="39"/>
      <c r="AN664" s="39"/>
      <c r="AO664" s="39"/>
      <c r="AP664" s="39"/>
      <c r="AQ664" s="39"/>
      <c r="AR664" s="39"/>
      <c r="AS664" s="39"/>
      <c r="AT664" s="39"/>
      <c r="AU664" s="39"/>
      <c r="AV664" s="39"/>
      <c r="AW664" s="39"/>
      <c r="AX664" s="39"/>
      <c r="AY664" s="39"/>
      <c r="AZ664" s="39"/>
      <c r="BA664" s="39"/>
      <c r="BB664" s="39"/>
      <c r="BC664" s="39"/>
      <c r="BD664" s="39"/>
      <c r="BE664" s="39"/>
      <c r="BF664" s="39"/>
      <c r="BG664" s="39"/>
      <c r="BH664" s="39"/>
      <c r="BI664" s="39"/>
      <c r="BJ664" s="39"/>
      <c r="BK664" s="39"/>
      <c r="BL664" s="39"/>
      <c r="BM664" s="39"/>
      <c r="BN664" s="39"/>
      <c r="BO664" s="39"/>
      <c r="BP664" s="39"/>
      <c r="BQ664" s="39"/>
      <c r="BR664" s="39"/>
      <c r="BS664" s="39"/>
    </row>
    <row r="665" spans="1:71" ht="15.75" customHeight="1" x14ac:dyDescent="0.25">
      <c r="A665" s="30"/>
      <c r="B665" s="31"/>
      <c r="C665" s="31"/>
      <c r="D665" s="37"/>
      <c r="E665" s="39"/>
      <c r="F665" s="31"/>
      <c r="G665" s="92"/>
      <c r="H665" s="39"/>
      <c r="I665" s="93"/>
      <c r="J665" s="39"/>
      <c r="K665" s="39"/>
      <c r="L665" s="41"/>
      <c r="M665" s="41"/>
      <c r="N665" s="41"/>
      <c r="O665" s="31"/>
      <c r="P665" s="39"/>
      <c r="Q665" s="39"/>
      <c r="R665" s="39"/>
      <c r="S665" s="39"/>
      <c r="T665" s="94"/>
      <c r="U665" s="39"/>
      <c r="V665" s="95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  <c r="AW665" s="39"/>
      <c r="AX665" s="39"/>
      <c r="AY665" s="39"/>
      <c r="AZ665" s="39"/>
      <c r="BA665" s="39"/>
      <c r="BB665" s="39"/>
      <c r="BC665" s="39"/>
      <c r="BD665" s="39"/>
      <c r="BE665" s="39"/>
      <c r="BF665" s="39"/>
      <c r="BG665" s="39"/>
      <c r="BH665" s="39"/>
      <c r="BI665" s="39"/>
      <c r="BJ665" s="39"/>
      <c r="BK665" s="39"/>
      <c r="BL665" s="39"/>
      <c r="BM665" s="39"/>
      <c r="BN665" s="39"/>
      <c r="BO665" s="39"/>
      <c r="BP665" s="39"/>
      <c r="BQ665" s="39"/>
      <c r="BR665" s="39"/>
      <c r="BS665" s="39"/>
    </row>
    <row r="666" spans="1:71" ht="15.75" customHeight="1" x14ac:dyDescent="0.25">
      <c r="A666" s="30"/>
      <c r="B666" s="31"/>
      <c r="C666" s="31"/>
      <c r="D666" s="37"/>
      <c r="E666" s="39"/>
      <c r="F666" s="31"/>
      <c r="G666" s="92"/>
      <c r="H666" s="39"/>
      <c r="I666" s="93"/>
      <c r="J666" s="39"/>
      <c r="K666" s="39"/>
      <c r="L666" s="41"/>
      <c r="M666" s="41"/>
      <c r="N666" s="41"/>
      <c r="O666" s="31"/>
      <c r="P666" s="39"/>
      <c r="Q666" s="39"/>
      <c r="R666" s="39"/>
      <c r="S666" s="39"/>
      <c r="T666" s="94"/>
      <c r="U666" s="39"/>
      <c r="V666" s="95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  <c r="AK666" s="39"/>
      <c r="AL666" s="39"/>
      <c r="AM666" s="39"/>
      <c r="AN666" s="39"/>
      <c r="AO666" s="39"/>
      <c r="AP666" s="39"/>
      <c r="AQ666" s="39"/>
      <c r="AR666" s="39"/>
      <c r="AS666" s="39"/>
      <c r="AT666" s="39"/>
      <c r="AU666" s="39"/>
      <c r="AV666" s="39"/>
      <c r="AW666" s="39"/>
      <c r="AX666" s="39"/>
      <c r="AY666" s="39"/>
      <c r="AZ666" s="39"/>
      <c r="BA666" s="39"/>
      <c r="BB666" s="39"/>
      <c r="BC666" s="39"/>
      <c r="BD666" s="39"/>
      <c r="BE666" s="39"/>
      <c r="BF666" s="39"/>
      <c r="BG666" s="39"/>
      <c r="BH666" s="39"/>
      <c r="BI666" s="39"/>
      <c r="BJ666" s="39"/>
      <c r="BK666" s="39"/>
      <c r="BL666" s="39"/>
      <c r="BM666" s="39"/>
      <c r="BN666" s="39"/>
      <c r="BO666" s="39"/>
      <c r="BP666" s="39"/>
      <c r="BQ666" s="39"/>
      <c r="BR666" s="39"/>
      <c r="BS666" s="39"/>
    </row>
    <row r="667" spans="1:71" ht="15.75" customHeight="1" x14ac:dyDescent="0.25">
      <c r="A667" s="30"/>
      <c r="B667" s="31"/>
      <c r="C667" s="31"/>
      <c r="D667" s="37"/>
      <c r="E667" s="39"/>
      <c r="F667" s="31"/>
      <c r="G667" s="92"/>
      <c r="H667" s="39"/>
      <c r="I667" s="93"/>
      <c r="J667" s="39"/>
      <c r="K667" s="39"/>
      <c r="L667" s="41"/>
      <c r="M667" s="41"/>
      <c r="N667" s="41"/>
      <c r="O667" s="31"/>
      <c r="P667" s="39"/>
      <c r="Q667" s="39"/>
      <c r="R667" s="39"/>
      <c r="S667" s="39"/>
      <c r="T667" s="94"/>
      <c r="U667" s="39"/>
      <c r="V667" s="95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  <c r="AW667" s="39"/>
      <c r="AX667" s="39"/>
      <c r="AY667" s="39"/>
      <c r="AZ667" s="39"/>
      <c r="BA667" s="39"/>
      <c r="BB667" s="39"/>
      <c r="BC667" s="39"/>
      <c r="BD667" s="39"/>
      <c r="BE667" s="39"/>
      <c r="BF667" s="39"/>
      <c r="BG667" s="39"/>
      <c r="BH667" s="39"/>
      <c r="BI667" s="39"/>
      <c r="BJ667" s="39"/>
      <c r="BK667" s="39"/>
      <c r="BL667" s="39"/>
      <c r="BM667" s="39"/>
      <c r="BN667" s="39"/>
      <c r="BO667" s="39"/>
      <c r="BP667" s="39"/>
      <c r="BQ667" s="39"/>
      <c r="BR667" s="39"/>
      <c r="BS667" s="39"/>
    </row>
    <row r="668" spans="1:71" ht="15.75" customHeight="1" x14ac:dyDescent="0.25">
      <c r="A668" s="30"/>
      <c r="B668" s="31"/>
      <c r="C668" s="31"/>
      <c r="D668" s="37"/>
      <c r="E668" s="39"/>
      <c r="F668" s="31"/>
      <c r="G668" s="92"/>
      <c r="H668" s="39"/>
      <c r="I668" s="93"/>
      <c r="J668" s="39"/>
      <c r="K668" s="39"/>
      <c r="L668" s="41"/>
      <c r="M668" s="41"/>
      <c r="N668" s="41"/>
      <c r="O668" s="31"/>
      <c r="P668" s="39"/>
      <c r="Q668" s="39"/>
      <c r="R668" s="39"/>
      <c r="S668" s="39"/>
      <c r="T668" s="94"/>
      <c r="U668" s="39"/>
      <c r="V668" s="95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  <c r="AK668" s="39"/>
      <c r="AL668" s="39"/>
      <c r="AM668" s="39"/>
      <c r="AN668" s="39"/>
      <c r="AO668" s="39"/>
      <c r="AP668" s="39"/>
      <c r="AQ668" s="39"/>
      <c r="AR668" s="39"/>
      <c r="AS668" s="39"/>
      <c r="AT668" s="39"/>
      <c r="AU668" s="39"/>
      <c r="AV668" s="39"/>
      <c r="AW668" s="39"/>
      <c r="AX668" s="39"/>
      <c r="AY668" s="39"/>
      <c r="AZ668" s="39"/>
      <c r="BA668" s="39"/>
      <c r="BB668" s="39"/>
      <c r="BC668" s="39"/>
      <c r="BD668" s="39"/>
      <c r="BE668" s="39"/>
      <c r="BF668" s="39"/>
      <c r="BG668" s="39"/>
      <c r="BH668" s="39"/>
      <c r="BI668" s="39"/>
      <c r="BJ668" s="39"/>
      <c r="BK668" s="39"/>
      <c r="BL668" s="39"/>
      <c r="BM668" s="39"/>
      <c r="BN668" s="39"/>
      <c r="BO668" s="39"/>
      <c r="BP668" s="39"/>
      <c r="BQ668" s="39"/>
      <c r="BR668" s="39"/>
      <c r="BS668" s="39"/>
    </row>
    <row r="669" spans="1:71" ht="15.75" customHeight="1" x14ac:dyDescent="0.25">
      <c r="A669" s="30"/>
      <c r="B669" s="31"/>
      <c r="C669" s="31"/>
      <c r="D669" s="37"/>
      <c r="E669" s="39"/>
      <c r="F669" s="31"/>
      <c r="G669" s="92"/>
      <c r="H669" s="39"/>
      <c r="I669" s="93"/>
      <c r="J669" s="39"/>
      <c r="K669" s="39"/>
      <c r="L669" s="41"/>
      <c r="M669" s="41"/>
      <c r="N669" s="41"/>
      <c r="O669" s="31"/>
      <c r="P669" s="39"/>
      <c r="Q669" s="39"/>
      <c r="R669" s="39"/>
      <c r="S669" s="39"/>
      <c r="T669" s="94"/>
      <c r="U669" s="39"/>
      <c r="V669" s="95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  <c r="AW669" s="39"/>
      <c r="AX669" s="39"/>
      <c r="AY669" s="39"/>
      <c r="AZ669" s="39"/>
      <c r="BA669" s="39"/>
      <c r="BB669" s="39"/>
      <c r="BC669" s="39"/>
      <c r="BD669" s="39"/>
      <c r="BE669" s="39"/>
      <c r="BF669" s="39"/>
      <c r="BG669" s="39"/>
      <c r="BH669" s="39"/>
      <c r="BI669" s="39"/>
      <c r="BJ669" s="39"/>
      <c r="BK669" s="39"/>
      <c r="BL669" s="39"/>
      <c r="BM669" s="39"/>
      <c r="BN669" s="39"/>
      <c r="BO669" s="39"/>
      <c r="BP669" s="39"/>
      <c r="BQ669" s="39"/>
      <c r="BR669" s="39"/>
      <c r="BS669" s="39"/>
    </row>
    <row r="670" spans="1:71" ht="15.75" customHeight="1" x14ac:dyDescent="0.25">
      <c r="A670" s="30"/>
      <c r="B670" s="31"/>
      <c r="C670" s="31"/>
      <c r="D670" s="37"/>
      <c r="E670" s="39"/>
      <c r="F670" s="31"/>
      <c r="G670" s="92"/>
      <c r="H670" s="39"/>
      <c r="I670" s="93"/>
      <c r="J670" s="39"/>
      <c r="K670" s="39"/>
      <c r="L670" s="41"/>
      <c r="M670" s="41"/>
      <c r="N670" s="41"/>
      <c r="O670" s="31"/>
      <c r="P670" s="39"/>
      <c r="Q670" s="39"/>
      <c r="R670" s="39"/>
      <c r="S670" s="39"/>
      <c r="T670" s="94"/>
      <c r="U670" s="39"/>
      <c r="V670" s="95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  <c r="AK670" s="39"/>
      <c r="AL670" s="39"/>
      <c r="AM670" s="39"/>
      <c r="AN670" s="39"/>
      <c r="AO670" s="39"/>
      <c r="AP670" s="39"/>
      <c r="AQ670" s="39"/>
      <c r="AR670" s="39"/>
      <c r="AS670" s="39"/>
      <c r="AT670" s="39"/>
      <c r="AU670" s="39"/>
      <c r="AV670" s="39"/>
      <c r="AW670" s="39"/>
      <c r="AX670" s="39"/>
      <c r="AY670" s="39"/>
      <c r="AZ670" s="39"/>
      <c r="BA670" s="39"/>
      <c r="BB670" s="39"/>
      <c r="BC670" s="39"/>
      <c r="BD670" s="39"/>
      <c r="BE670" s="39"/>
      <c r="BF670" s="39"/>
      <c r="BG670" s="39"/>
      <c r="BH670" s="39"/>
      <c r="BI670" s="39"/>
      <c r="BJ670" s="39"/>
      <c r="BK670" s="39"/>
      <c r="BL670" s="39"/>
      <c r="BM670" s="39"/>
      <c r="BN670" s="39"/>
      <c r="BO670" s="39"/>
      <c r="BP670" s="39"/>
      <c r="BQ670" s="39"/>
      <c r="BR670" s="39"/>
      <c r="BS670" s="39"/>
    </row>
    <row r="671" spans="1:71" ht="15.75" customHeight="1" x14ac:dyDescent="0.25">
      <c r="A671" s="30"/>
      <c r="B671" s="31"/>
      <c r="C671" s="31"/>
      <c r="D671" s="37"/>
      <c r="E671" s="39"/>
      <c r="F671" s="31"/>
      <c r="G671" s="92"/>
      <c r="H671" s="39"/>
      <c r="I671" s="93"/>
      <c r="J671" s="39"/>
      <c r="K671" s="39"/>
      <c r="L671" s="41"/>
      <c r="M671" s="41"/>
      <c r="N671" s="41"/>
      <c r="O671" s="31"/>
      <c r="P671" s="39"/>
      <c r="Q671" s="39"/>
      <c r="R671" s="39"/>
      <c r="S671" s="39"/>
      <c r="T671" s="94"/>
      <c r="U671" s="39"/>
      <c r="V671" s="95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  <c r="AW671" s="39"/>
      <c r="AX671" s="39"/>
      <c r="AY671" s="39"/>
      <c r="AZ671" s="39"/>
      <c r="BA671" s="39"/>
      <c r="BB671" s="39"/>
      <c r="BC671" s="39"/>
      <c r="BD671" s="39"/>
      <c r="BE671" s="39"/>
      <c r="BF671" s="39"/>
      <c r="BG671" s="39"/>
      <c r="BH671" s="39"/>
      <c r="BI671" s="39"/>
      <c r="BJ671" s="39"/>
      <c r="BK671" s="39"/>
      <c r="BL671" s="39"/>
      <c r="BM671" s="39"/>
      <c r="BN671" s="39"/>
      <c r="BO671" s="39"/>
      <c r="BP671" s="39"/>
      <c r="BQ671" s="39"/>
      <c r="BR671" s="39"/>
      <c r="BS671" s="39"/>
    </row>
    <row r="672" spans="1:71" ht="15.75" customHeight="1" x14ac:dyDescent="0.25">
      <c r="A672" s="30"/>
      <c r="B672" s="31"/>
      <c r="C672" s="31"/>
      <c r="D672" s="37"/>
      <c r="E672" s="39"/>
      <c r="F672" s="31"/>
      <c r="G672" s="92"/>
      <c r="H672" s="39"/>
      <c r="I672" s="93"/>
      <c r="J672" s="39"/>
      <c r="K672" s="39"/>
      <c r="L672" s="41"/>
      <c r="M672" s="41"/>
      <c r="N672" s="41"/>
      <c r="O672" s="31"/>
      <c r="P672" s="39"/>
      <c r="Q672" s="39"/>
      <c r="R672" s="39"/>
      <c r="S672" s="39"/>
      <c r="T672" s="94"/>
      <c r="U672" s="39"/>
      <c r="V672" s="95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  <c r="AK672" s="39"/>
      <c r="AL672" s="39"/>
      <c r="AM672" s="39"/>
      <c r="AN672" s="39"/>
      <c r="AO672" s="39"/>
      <c r="AP672" s="39"/>
      <c r="AQ672" s="39"/>
      <c r="AR672" s="39"/>
      <c r="AS672" s="39"/>
      <c r="AT672" s="39"/>
      <c r="AU672" s="39"/>
      <c r="AV672" s="39"/>
      <c r="AW672" s="39"/>
      <c r="AX672" s="39"/>
      <c r="AY672" s="39"/>
      <c r="AZ672" s="39"/>
      <c r="BA672" s="39"/>
      <c r="BB672" s="39"/>
      <c r="BC672" s="39"/>
      <c r="BD672" s="39"/>
      <c r="BE672" s="39"/>
      <c r="BF672" s="39"/>
      <c r="BG672" s="39"/>
      <c r="BH672" s="39"/>
      <c r="BI672" s="39"/>
      <c r="BJ672" s="39"/>
      <c r="BK672" s="39"/>
      <c r="BL672" s="39"/>
      <c r="BM672" s="39"/>
      <c r="BN672" s="39"/>
      <c r="BO672" s="39"/>
      <c r="BP672" s="39"/>
      <c r="BQ672" s="39"/>
      <c r="BR672" s="39"/>
      <c r="BS672" s="39"/>
    </row>
    <row r="673" spans="1:71" ht="15.75" customHeight="1" x14ac:dyDescent="0.25">
      <c r="A673" s="30"/>
      <c r="B673" s="31"/>
      <c r="C673" s="31"/>
      <c r="D673" s="37"/>
      <c r="E673" s="39"/>
      <c r="F673" s="31"/>
      <c r="G673" s="92"/>
      <c r="H673" s="39"/>
      <c r="I673" s="93"/>
      <c r="J673" s="39"/>
      <c r="K673" s="39"/>
      <c r="L673" s="41"/>
      <c r="M673" s="41"/>
      <c r="N673" s="41"/>
      <c r="O673" s="31"/>
      <c r="P673" s="39"/>
      <c r="Q673" s="39"/>
      <c r="R673" s="39"/>
      <c r="S673" s="39"/>
      <c r="T673" s="94"/>
      <c r="U673" s="39"/>
      <c r="V673" s="95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  <c r="AW673" s="39"/>
      <c r="AX673" s="39"/>
      <c r="AY673" s="39"/>
      <c r="AZ673" s="39"/>
      <c r="BA673" s="39"/>
      <c r="BB673" s="39"/>
      <c r="BC673" s="39"/>
      <c r="BD673" s="39"/>
      <c r="BE673" s="39"/>
      <c r="BF673" s="39"/>
      <c r="BG673" s="39"/>
      <c r="BH673" s="39"/>
      <c r="BI673" s="39"/>
      <c r="BJ673" s="39"/>
      <c r="BK673" s="39"/>
      <c r="BL673" s="39"/>
      <c r="BM673" s="39"/>
      <c r="BN673" s="39"/>
      <c r="BO673" s="39"/>
      <c r="BP673" s="39"/>
      <c r="BQ673" s="39"/>
      <c r="BR673" s="39"/>
      <c r="BS673" s="39"/>
    </row>
    <row r="674" spans="1:71" ht="15.75" customHeight="1" x14ac:dyDescent="0.25">
      <c r="A674" s="30"/>
      <c r="B674" s="31"/>
      <c r="C674" s="31"/>
      <c r="D674" s="37"/>
      <c r="E674" s="39"/>
      <c r="F674" s="31"/>
      <c r="G674" s="92"/>
      <c r="H674" s="39"/>
      <c r="I674" s="93"/>
      <c r="J674" s="39"/>
      <c r="K674" s="39"/>
      <c r="L674" s="41"/>
      <c r="M674" s="41"/>
      <c r="N674" s="41"/>
      <c r="O674" s="31"/>
      <c r="P674" s="39"/>
      <c r="Q674" s="39"/>
      <c r="R674" s="39"/>
      <c r="S674" s="39"/>
      <c r="T674" s="94"/>
      <c r="U674" s="39"/>
      <c r="V674" s="95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  <c r="AJ674" s="39"/>
      <c r="AK674" s="39"/>
      <c r="AL674" s="39"/>
      <c r="AM674" s="39"/>
      <c r="AN674" s="39"/>
      <c r="AO674" s="39"/>
      <c r="AP674" s="39"/>
      <c r="AQ674" s="39"/>
      <c r="AR674" s="39"/>
      <c r="AS674" s="39"/>
      <c r="AT674" s="39"/>
      <c r="AU674" s="39"/>
      <c r="AV674" s="39"/>
      <c r="AW674" s="39"/>
      <c r="AX674" s="39"/>
      <c r="AY674" s="39"/>
      <c r="AZ674" s="39"/>
      <c r="BA674" s="39"/>
      <c r="BB674" s="39"/>
      <c r="BC674" s="39"/>
      <c r="BD674" s="39"/>
      <c r="BE674" s="39"/>
      <c r="BF674" s="39"/>
      <c r="BG674" s="39"/>
      <c r="BH674" s="39"/>
      <c r="BI674" s="39"/>
      <c r="BJ674" s="39"/>
      <c r="BK674" s="39"/>
      <c r="BL674" s="39"/>
      <c r="BM674" s="39"/>
      <c r="BN674" s="39"/>
      <c r="BO674" s="39"/>
      <c r="BP674" s="39"/>
      <c r="BQ674" s="39"/>
      <c r="BR674" s="39"/>
      <c r="BS674" s="39"/>
    </row>
    <row r="675" spans="1:71" ht="15.75" customHeight="1" x14ac:dyDescent="0.25">
      <c r="A675" s="30"/>
      <c r="B675" s="31"/>
      <c r="C675" s="31"/>
      <c r="D675" s="37"/>
      <c r="E675" s="39"/>
      <c r="F675" s="31"/>
      <c r="G675" s="92"/>
      <c r="H675" s="39"/>
      <c r="I675" s="93"/>
      <c r="J675" s="39"/>
      <c r="K675" s="39"/>
      <c r="L675" s="41"/>
      <c r="M675" s="41"/>
      <c r="N675" s="41"/>
      <c r="O675" s="31"/>
      <c r="P675" s="39"/>
      <c r="Q675" s="39"/>
      <c r="R675" s="39"/>
      <c r="S675" s="39"/>
      <c r="T675" s="94"/>
      <c r="U675" s="39"/>
      <c r="V675" s="95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  <c r="AK675" s="39"/>
      <c r="AL675" s="39"/>
      <c r="AM675" s="39"/>
      <c r="AN675" s="39"/>
      <c r="AO675" s="39"/>
      <c r="AP675" s="39"/>
      <c r="AQ675" s="39"/>
      <c r="AR675" s="39"/>
      <c r="AS675" s="39"/>
      <c r="AT675" s="39"/>
      <c r="AU675" s="39"/>
      <c r="AV675" s="39"/>
      <c r="AW675" s="39"/>
      <c r="AX675" s="39"/>
      <c r="AY675" s="39"/>
      <c r="AZ675" s="39"/>
      <c r="BA675" s="39"/>
      <c r="BB675" s="39"/>
      <c r="BC675" s="39"/>
      <c r="BD675" s="39"/>
      <c r="BE675" s="39"/>
      <c r="BF675" s="39"/>
      <c r="BG675" s="39"/>
      <c r="BH675" s="39"/>
      <c r="BI675" s="39"/>
      <c r="BJ675" s="39"/>
      <c r="BK675" s="39"/>
      <c r="BL675" s="39"/>
      <c r="BM675" s="39"/>
      <c r="BN675" s="39"/>
      <c r="BO675" s="39"/>
      <c r="BP675" s="39"/>
      <c r="BQ675" s="39"/>
      <c r="BR675" s="39"/>
      <c r="BS675" s="39"/>
    </row>
    <row r="676" spans="1:71" ht="15.75" customHeight="1" x14ac:dyDescent="0.25">
      <c r="A676" s="30"/>
      <c r="B676" s="31"/>
      <c r="C676" s="31"/>
      <c r="D676" s="37"/>
      <c r="E676" s="39"/>
      <c r="F676" s="31"/>
      <c r="G676" s="92"/>
      <c r="H676" s="39"/>
      <c r="I676" s="93"/>
      <c r="J676" s="39"/>
      <c r="K676" s="39"/>
      <c r="L676" s="41"/>
      <c r="M676" s="41"/>
      <c r="N676" s="41"/>
      <c r="O676" s="31"/>
      <c r="P676" s="39"/>
      <c r="Q676" s="39"/>
      <c r="R676" s="39"/>
      <c r="S676" s="39"/>
      <c r="T676" s="94"/>
      <c r="U676" s="39"/>
      <c r="V676" s="95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  <c r="AJ676" s="39"/>
      <c r="AK676" s="39"/>
      <c r="AL676" s="39"/>
      <c r="AM676" s="39"/>
      <c r="AN676" s="39"/>
      <c r="AO676" s="39"/>
      <c r="AP676" s="39"/>
      <c r="AQ676" s="39"/>
      <c r="AR676" s="39"/>
      <c r="AS676" s="39"/>
      <c r="AT676" s="39"/>
      <c r="AU676" s="39"/>
      <c r="AV676" s="39"/>
      <c r="AW676" s="39"/>
      <c r="AX676" s="39"/>
      <c r="AY676" s="39"/>
      <c r="AZ676" s="39"/>
      <c r="BA676" s="39"/>
      <c r="BB676" s="39"/>
      <c r="BC676" s="39"/>
      <c r="BD676" s="39"/>
      <c r="BE676" s="39"/>
      <c r="BF676" s="39"/>
      <c r="BG676" s="39"/>
      <c r="BH676" s="39"/>
      <c r="BI676" s="39"/>
      <c r="BJ676" s="39"/>
      <c r="BK676" s="39"/>
      <c r="BL676" s="39"/>
      <c r="BM676" s="39"/>
      <c r="BN676" s="39"/>
      <c r="BO676" s="39"/>
      <c r="BP676" s="39"/>
      <c r="BQ676" s="39"/>
      <c r="BR676" s="39"/>
      <c r="BS676" s="39"/>
    </row>
    <row r="677" spans="1:71" ht="15.75" customHeight="1" x14ac:dyDescent="0.25">
      <c r="A677" s="30"/>
      <c r="B677" s="31"/>
      <c r="C677" s="31"/>
      <c r="D677" s="37"/>
      <c r="E677" s="39"/>
      <c r="F677" s="31"/>
      <c r="G677" s="92"/>
      <c r="H677" s="39"/>
      <c r="I677" s="93"/>
      <c r="J677" s="39"/>
      <c r="K677" s="39"/>
      <c r="L677" s="41"/>
      <c r="M677" s="41"/>
      <c r="N677" s="41"/>
      <c r="O677" s="31"/>
      <c r="P677" s="39"/>
      <c r="Q677" s="39"/>
      <c r="R677" s="39"/>
      <c r="S677" s="39"/>
      <c r="T677" s="94"/>
      <c r="U677" s="39"/>
      <c r="V677" s="95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  <c r="AK677" s="39"/>
      <c r="AL677" s="39"/>
      <c r="AM677" s="39"/>
      <c r="AN677" s="39"/>
      <c r="AO677" s="39"/>
      <c r="AP677" s="39"/>
      <c r="AQ677" s="39"/>
      <c r="AR677" s="39"/>
      <c r="AS677" s="39"/>
      <c r="AT677" s="39"/>
      <c r="AU677" s="39"/>
      <c r="AV677" s="39"/>
      <c r="AW677" s="39"/>
      <c r="AX677" s="39"/>
      <c r="AY677" s="39"/>
      <c r="AZ677" s="39"/>
      <c r="BA677" s="39"/>
      <c r="BB677" s="39"/>
      <c r="BC677" s="39"/>
      <c r="BD677" s="39"/>
      <c r="BE677" s="39"/>
      <c r="BF677" s="39"/>
      <c r="BG677" s="39"/>
      <c r="BH677" s="39"/>
      <c r="BI677" s="39"/>
      <c r="BJ677" s="39"/>
      <c r="BK677" s="39"/>
      <c r="BL677" s="39"/>
      <c r="BM677" s="39"/>
      <c r="BN677" s="39"/>
      <c r="BO677" s="39"/>
      <c r="BP677" s="39"/>
      <c r="BQ677" s="39"/>
      <c r="BR677" s="39"/>
      <c r="BS677" s="39"/>
    </row>
    <row r="678" spans="1:71" ht="15.75" customHeight="1" x14ac:dyDescent="0.25">
      <c r="A678" s="30"/>
      <c r="B678" s="31"/>
      <c r="C678" s="31"/>
      <c r="D678" s="37"/>
      <c r="E678" s="39"/>
      <c r="F678" s="31"/>
      <c r="G678" s="92"/>
      <c r="H678" s="39"/>
      <c r="I678" s="93"/>
      <c r="J678" s="39"/>
      <c r="K678" s="39"/>
      <c r="L678" s="41"/>
      <c r="M678" s="41"/>
      <c r="N678" s="41"/>
      <c r="O678" s="31"/>
      <c r="P678" s="39"/>
      <c r="Q678" s="39"/>
      <c r="R678" s="39"/>
      <c r="S678" s="39"/>
      <c r="T678" s="94"/>
      <c r="U678" s="39"/>
      <c r="V678" s="95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  <c r="AK678" s="39"/>
      <c r="AL678" s="39"/>
      <c r="AM678" s="39"/>
      <c r="AN678" s="39"/>
      <c r="AO678" s="39"/>
      <c r="AP678" s="39"/>
      <c r="AQ678" s="39"/>
      <c r="AR678" s="39"/>
      <c r="AS678" s="39"/>
      <c r="AT678" s="39"/>
      <c r="AU678" s="39"/>
      <c r="AV678" s="39"/>
      <c r="AW678" s="39"/>
      <c r="AX678" s="39"/>
      <c r="AY678" s="39"/>
      <c r="AZ678" s="39"/>
      <c r="BA678" s="39"/>
      <c r="BB678" s="39"/>
      <c r="BC678" s="39"/>
      <c r="BD678" s="39"/>
      <c r="BE678" s="39"/>
      <c r="BF678" s="39"/>
      <c r="BG678" s="39"/>
      <c r="BH678" s="39"/>
      <c r="BI678" s="39"/>
      <c r="BJ678" s="39"/>
      <c r="BK678" s="39"/>
      <c r="BL678" s="39"/>
      <c r="BM678" s="39"/>
      <c r="BN678" s="39"/>
      <c r="BO678" s="39"/>
      <c r="BP678" s="39"/>
      <c r="BQ678" s="39"/>
      <c r="BR678" s="39"/>
      <c r="BS678" s="39"/>
    </row>
    <row r="679" spans="1:71" ht="15.75" customHeight="1" x14ac:dyDescent="0.25">
      <c r="A679" s="30"/>
      <c r="B679" s="31"/>
      <c r="C679" s="31"/>
      <c r="D679" s="37"/>
      <c r="E679" s="39"/>
      <c r="F679" s="31"/>
      <c r="G679" s="92"/>
      <c r="H679" s="39"/>
      <c r="I679" s="93"/>
      <c r="J679" s="39"/>
      <c r="K679" s="39"/>
      <c r="L679" s="41"/>
      <c r="M679" s="41"/>
      <c r="N679" s="41"/>
      <c r="O679" s="31"/>
      <c r="P679" s="39"/>
      <c r="Q679" s="39"/>
      <c r="R679" s="39"/>
      <c r="S679" s="39"/>
      <c r="T679" s="94"/>
      <c r="U679" s="39"/>
      <c r="V679" s="95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  <c r="AK679" s="39"/>
      <c r="AL679" s="39"/>
      <c r="AM679" s="39"/>
      <c r="AN679" s="39"/>
      <c r="AO679" s="39"/>
      <c r="AP679" s="39"/>
      <c r="AQ679" s="39"/>
      <c r="AR679" s="39"/>
      <c r="AS679" s="39"/>
      <c r="AT679" s="39"/>
      <c r="AU679" s="39"/>
      <c r="AV679" s="39"/>
      <c r="AW679" s="39"/>
      <c r="AX679" s="39"/>
      <c r="AY679" s="39"/>
      <c r="AZ679" s="39"/>
      <c r="BA679" s="39"/>
      <c r="BB679" s="39"/>
      <c r="BC679" s="39"/>
      <c r="BD679" s="39"/>
      <c r="BE679" s="39"/>
      <c r="BF679" s="39"/>
      <c r="BG679" s="39"/>
      <c r="BH679" s="39"/>
      <c r="BI679" s="39"/>
      <c r="BJ679" s="39"/>
      <c r="BK679" s="39"/>
      <c r="BL679" s="39"/>
      <c r="BM679" s="39"/>
      <c r="BN679" s="39"/>
      <c r="BO679" s="39"/>
      <c r="BP679" s="39"/>
      <c r="BQ679" s="39"/>
      <c r="BR679" s="39"/>
      <c r="BS679" s="39"/>
    </row>
    <row r="680" spans="1:71" ht="15.75" customHeight="1" x14ac:dyDescent="0.25">
      <c r="A680" s="30"/>
      <c r="B680" s="31"/>
      <c r="C680" s="31"/>
      <c r="D680" s="37"/>
      <c r="E680" s="39"/>
      <c r="F680" s="31"/>
      <c r="G680" s="92"/>
      <c r="H680" s="39"/>
      <c r="I680" s="93"/>
      <c r="J680" s="39"/>
      <c r="K680" s="39"/>
      <c r="L680" s="41"/>
      <c r="M680" s="41"/>
      <c r="N680" s="41"/>
      <c r="O680" s="31"/>
      <c r="P680" s="39"/>
      <c r="Q680" s="39"/>
      <c r="R680" s="39"/>
      <c r="S680" s="39"/>
      <c r="T680" s="94"/>
      <c r="U680" s="39"/>
      <c r="V680" s="95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  <c r="AK680" s="39"/>
      <c r="AL680" s="39"/>
      <c r="AM680" s="39"/>
      <c r="AN680" s="39"/>
      <c r="AO680" s="39"/>
      <c r="AP680" s="39"/>
      <c r="AQ680" s="39"/>
      <c r="AR680" s="39"/>
      <c r="AS680" s="39"/>
      <c r="AT680" s="39"/>
      <c r="AU680" s="39"/>
      <c r="AV680" s="39"/>
      <c r="AW680" s="39"/>
      <c r="AX680" s="39"/>
      <c r="AY680" s="39"/>
      <c r="AZ680" s="39"/>
      <c r="BA680" s="39"/>
      <c r="BB680" s="39"/>
      <c r="BC680" s="39"/>
      <c r="BD680" s="39"/>
      <c r="BE680" s="39"/>
      <c r="BF680" s="39"/>
      <c r="BG680" s="39"/>
      <c r="BH680" s="39"/>
      <c r="BI680" s="39"/>
      <c r="BJ680" s="39"/>
      <c r="BK680" s="39"/>
      <c r="BL680" s="39"/>
      <c r="BM680" s="39"/>
      <c r="BN680" s="39"/>
      <c r="BO680" s="39"/>
      <c r="BP680" s="39"/>
      <c r="BQ680" s="39"/>
      <c r="BR680" s="39"/>
      <c r="BS680" s="39"/>
    </row>
    <row r="681" spans="1:71" ht="15.75" customHeight="1" x14ac:dyDescent="0.25">
      <c r="A681" s="30"/>
      <c r="B681" s="31"/>
      <c r="C681" s="31"/>
      <c r="D681" s="37"/>
      <c r="E681" s="39"/>
      <c r="F681" s="31"/>
      <c r="G681" s="92"/>
      <c r="H681" s="39"/>
      <c r="I681" s="93"/>
      <c r="J681" s="39"/>
      <c r="K681" s="39"/>
      <c r="L681" s="41"/>
      <c r="M681" s="41"/>
      <c r="N681" s="41"/>
      <c r="O681" s="31"/>
      <c r="P681" s="39"/>
      <c r="Q681" s="39"/>
      <c r="R681" s="39"/>
      <c r="S681" s="39"/>
      <c r="T681" s="94"/>
      <c r="U681" s="39"/>
      <c r="V681" s="95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  <c r="AK681" s="39"/>
      <c r="AL681" s="39"/>
      <c r="AM681" s="39"/>
      <c r="AN681" s="39"/>
      <c r="AO681" s="39"/>
      <c r="AP681" s="39"/>
      <c r="AQ681" s="39"/>
      <c r="AR681" s="39"/>
      <c r="AS681" s="39"/>
      <c r="AT681" s="39"/>
      <c r="AU681" s="39"/>
      <c r="AV681" s="39"/>
      <c r="AW681" s="39"/>
      <c r="AX681" s="39"/>
      <c r="AY681" s="39"/>
      <c r="AZ681" s="39"/>
      <c r="BA681" s="39"/>
      <c r="BB681" s="39"/>
      <c r="BC681" s="39"/>
      <c r="BD681" s="39"/>
      <c r="BE681" s="39"/>
      <c r="BF681" s="39"/>
      <c r="BG681" s="39"/>
      <c r="BH681" s="39"/>
      <c r="BI681" s="39"/>
      <c r="BJ681" s="39"/>
      <c r="BK681" s="39"/>
      <c r="BL681" s="39"/>
      <c r="BM681" s="39"/>
      <c r="BN681" s="39"/>
      <c r="BO681" s="39"/>
      <c r="BP681" s="39"/>
      <c r="BQ681" s="39"/>
      <c r="BR681" s="39"/>
      <c r="BS681" s="39"/>
    </row>
    <row r="682" spans="1:71" ht="15.75" customHeight="1" x14ac:dyDescent="0.25">
      <c r="A682" s="30"/>
      <c r="B682" s="31"/>
      <c r="C682" s="31"/>
      <c r="D682" s="37"/>
      <c r="E682" s="39"/>
      <c r="F682" s="31"/>
      <c r="G682" s="92"/>
      <c r="H682" s="39"/>
      <c r="I682" s="93"/>
      <c r="J682" s="39"/>
      <c r="K682" s="39"/>
      <c r="L682" s="41"/>
      <c r="M682" s="41"/>
      <c r="N682" s="41"/>
      <c r="O682" s="31"/>
      <c r="P682" s="39"/>
      <c r="Q682" s="39"/>
      <c r="R682" s="39"/>
      <c r="S682" s="39"/>
      <c r="T682" s="94"/>
      <c r="U682" s="39"/>
      <c r="V682" s="95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  <c r="AK682" s="39"/>
      <c r="AL682" s="39"/>
      <c r="AM682" s="39"/>
      <c r="AN682" s="39"/>
      <c r="AO682" s="39"/>
      <c r="AP682" s="39"/>
      <c r="AQ682" s="39"/>
      <c r="AR682" s="39"/>
      <c r="AS682" s="39"/>
      <c r="AT682" s="39"/>
      <c r="AU682" s="39"/>
      <c r="AV682" s="39"/>
      <c r="AW682" s="39"/>
      <c r="AX682" s="39"/>
      <c r="AY682" s="39"/>
      <c r="AZ682" s="39"/>
      <c r="BA682" s="39"/>
      <c r="BB682" s="39"/>
      <c r="BC682" s="39"/>
      <c r="BD682" s="39"/>
      <c r="BE682" s="39"/>
      <c r="BF682" s="39"/>
      <c r="BG682" s="39"/>
      <c r="BH682" s="39"/>
      <c r="BI682" s="39"/>
      <c r="BJ682" s="39"/>
      <c r="BK682" s="39"/>
      <c r="BL682" s="39"/>
      <c r="BM682" s="39"/>
      <c r="BN682" s="39"/>
      <c r="BO682" s="39"/>
      <c r="BP682" s="39"/>
      <c r="BQ682" s="39"/>
      <c r="BR682" s="39"/>
      <c r="BS682" s="39"/>
    </row>
    <row r="683" spans="1:71" ht="15.75" customHeight="1" x14ac:dyDescent="0.25">
      <c r="A683" s="30"/>
      <c r="B683" s="31"/>
      <c r="C683" s="31"/>
      <c r="D683" s="37"/>
      <c r="E683" s="39"/>
      <c r="F683" s="31"/>
      <c r="G683" s="92"/>
      <c r="H683" s="39"/>
      <c r="I683" s="93"/>
      <c r="J683" s="39"/>
      <c r="K683" s="39"/>
      <c r="L683" s="41"/>
      <c r="M683" s="41"/>
      <c r="N683" s="41"/>
      <c r="O683" s="31"/>
      <c r="P683" s="39"/>
      <c r="Q683" s="39"/>
      <c r="R683" s="39"/>
      <c r="S683" s="39"/>
      <c r="T683" s="94"/>
      <c r="U683" s="39"/>
      <c r="V683" s="95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  <c r="AK683" s="39"/>
      <c r="AL683" s="39"/>
      <c r="AM683" s="39"/>
      <c r="AN683" s="39"/>
      <c r="AO683" s="39"/>
      <c r="AP683" s="39"/>
      <c r="AQ683" s="39"/>
      <c r="AR683" s="39"/>
      <c r="AS683" s="39"/>
      <c r="AT683" s="39"/>
      <c r="AU683" s="39"/>
      <c r="AV683" s="39"/>
      <c r="AW683" s="39"/>
      <c r="AX683" s="39"/>
      <c r="AY683" s="39"/>
      <c r="AZ683" s="39"/>
      <c r="BA683" s="39"/>
      <c r="BB683" s="39"/>
      <c r="BC683" s="39"/>
      <c r="BD683" s="39"/>
      <c r="BE683" s="39"/>
      <c r="BF683" s="39"/>
      <c r="BG683" s="39"/>
      <c r="BH683" s="39"/>
      <c r="BI683" s="39"/>
      <c r="BJ683" s="39"/>
      <c r="BK683" s="39"/>
      <c r="BL683" s="39"/>
      <c r="BM683" s="39"/>
      <c r="BN683" s="39"/>
      <c r="BO683" s="39"/>
      <c r="BP683" s="39"/>
      <c r="BQ683" s="39"/>
      <c r="BR683" s="39"/>
      <c r="BS683" s="39"/>
    </row>
    <row r="684" spans="1:71" ht="15.75" customHeight="1" x14ac:dyDescent="0.25">
      <c r="A684" s="30"/>
      <c r="B684" s="31"/>
      <c r="C684" s="31"/>
      <c r="D684" s="37"/>
      <c r="E684" s="39"/>
      <c r="F684" s="31"/>
      <c r="G684" s="92"/>
      <c r="H684" s="39"/>
      <c r="I684" s="93"/>
      <c r="J684" s="39"/>
      <c r="K684" s="39"/>
      <c r="L684" s="41"/>
      <c r="M684" s="41"/>
      <c r="N684" s="41"/>
      <c r="O684" s="31"/>
      <c r="P684" s="39"/>
      <c r="Q684" s="39"/>
      <c r="R684" s="39"/>
      <c r="S684" s="39"/>
      <c r="T684" s="94"/>
      <c r="U684" s="39"/>
      <c r="V684" s="95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  <c r="AT684" s="39"/>
      <c r="AU684" s="39"/>
      <c r="AV684" s="39"/>
      <c r="AW684" s="39"/>
      <c r="AX684" s="39"/>
      <c r="AY684" s="39"/>
      <c r="AZ684" s="39"/>
      <c r="BA684" s="39"/>
      <c r="BB684" s="39"/>
      <c r="BC684" s="39"/>
      <c r="BD684" s="39"/>
      <c r="BE684" s="39"/>
      <c r="BF684" s="39"/>
      <c r="BG684" s="39"/>
      <c r="BH684" s="39"/>
      <c r="BI684" s="39"/>
      <c r="BJ684" s="39"/>
      <c r="BK684" s="39"/>
      <c r="BL684" s="39"/>
      <c r="BM684" s="39"/>
      <c r="BN684" s="39"/>
      <c r="BO684" s="39"/>
      <c r="BP684" s="39"/>
      <c r="BQ684" s="39"/>
      <c r="BR684" s="39"/>
      <c r="BS684" s="39"/>
    </row>
    <row r="685" spans="1:71" ht="15.75" customHeight="1" x14ac:dyDescent="0.25">
      <c r="A685" s="30"/>
      <c r="B685" s="31"/>
      <c r="C685" s="31"/>
      <c r="D685" s="37"/>
      <c r="E685" s="39"/>
      <c r="F685" s="31"/>
      <c r="G685" s="92"/>
      <c r="H685" s="39"/>
      <c r="I685" s="93"/>
      <c r="J685" s="39"/>
      <c r="K685" s="39"/>
      <c r="L685" s="41"/>
      <c r="M685" s="41"/>
      <c r="N685" s="41"/>
      <c r="O685" s="31"/>
      <c r="P685" s="39"/>
      <c r="Q685" s="39"/>
      <c r="R685" s="39"/>
      <c r="S685" s="39"/>
      <c r="T685" s="94"/>
      <c r="U685" s="39"/>
      <c r="V685" s="95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  <c r="AK685" s="39"/>
      <c r="AL685" s="39"/>
      <c r="AM685" s="39"/>
      <c r="AN685" s="39"/>
      <c r="AO685" s="39"/>
      <c r="AP685" s="39"/>
      <c r="AQ685" s="39"/>
      <c r="AR685" s="39"/>
      <c r="AS685" s="39"/>
      <c r="AT685" s="39"/>
      <c r="AU685" s="39"/>
      <c r="AV685" s="39"/>
      <c r="AW685" s="39"/>
      <c r="AX685" s="39"/>
      <c r="AY685" s="39"/>
      <c r="AZ685" s="39"/>
      <c r="BA685" s="39"/>
      <c r="BB685" s="39"/>
      <c r="BC685" s="39"/>
      <c r="BD685" s="39"/>
      <c r="BE685" s="39"/>
      <c r="BF685" s="39"/>
      <c r="BG685" s="39"/>
      <c r="BH685" s="39"/>
      <c r="BI685" s="39"/>
      <c r="BJ685" s="39"/>
      <c r="BK685" s="39"/>
      <c r="BL685" s="39"/>
      <c r="BM685" s="39"/>
      <c r="BN685" s="39"/>
      <c r="BO685" s="39"/>
      <c r="BP685" s="39"/>
      <c r="BQ685" s="39"/>
      <c r="BR685" s="39"/>
      <c r="BS685" s="39"/>
    </row>
    <row r="686" spans="1:71" ht="15.75" customHeight="1" x14ac:dyDescent="0.25">
      <c r="A686" s="30"/>
      <c r="B686" s="31"/>
      <c r="C686" s="31"/>
      <c r="D686" s="37"/>
      <c r="E686" s="39"/>
      <c r="F686" s="31"/>
      <c r="G686" s="92"/>
      <c r="H686" s="39"/>
      <c r="I686" s="93"/>
      <c r="J686" s="39"/>
      <c r="K686" s="39"/>
      <c r="L686" s="41"/>
      <c r="M686" s="41"/>
      <c r="N686" s="41"/>
      <c r="O686" s="31"/>
      <c r="P686" s="39"/>
      <c r="Q686" s="39"/>
      <c r="R686" s="39"/>
      <c r="S686" s="39"/>
      <c r="T686" s="94"/>
      <c r="U686" s="39"/>
      <c r="V686" s="95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  <c r="AK686" s="39"/>
      <c r="AL686" s="39"/>
      <c r="AM686" s="39"/>
      <c r="AN686" s="39"/>
      <c r="AO686" s="39"/>
      <c r="AP686" s="39"/>
      <c r="AQ686" s="39"/>
      <c r="AR686" s="39"/>
      <c r="AS686" s="39"/>
      <c r="AT686" s="39"/>
      <c r="AU686" s="39"/>
      <c r="AV686" s="39"/>
      <c r="AW686" s="39"/>
      <c r="AX686" s="39"/>
      <c r="AY686" s="39"/>
      <c r="AZ686" s="39"/>
      <c r="BA686" s="39"/>
      <c r="BB686" s="39"/>
      <c r="BC686" s="39"/>
      <c r="BD686" s="39"/>
      <c r="BE686" s="39"/>
      <c r="BF686" s="39"/>
      <c r="BG686" s="39"/>
      <c r="BH686" s="39"/>
      <c r="BI686" s="39"/>
      <c r="BJ686" s="39"/>
      <c r="BK686" s="39"/>
      <c r="BL686" s="39"/>
      <c r="BM686" s="39"/>
      <c r="BN686" s="39"/>
      <c r="BO686" s="39"/>
      <c r="BP686" s="39"/>
      <c r="BQ686" s="39"/>
      <c r="BR686" s="39"/>
      <c r="BS686" s="39"/>
    </row>
    <row r="687" spans="1:71" ht="15.75" customHeight="1" x14ac:dyDescent="0.25">
      <c r="A687" s="30"/>
      <c r="B687" s="31"/>
      <c r="C687" s="31"/>
      <c r="D687" s="37"/>
      <c r="E687" s="39"/>
      <c r="F687" s="31"/>
      <c r="G687" s="92"/>
      <c r="H687" s="39"/>
      <c r="I687" s="93"/>
      <c r="J687" s="39"/>
      <c r="K687" s="39"/>
      <c r="L687" s="41"/>
      <c r="M687" s="41"/>
      <c r="N687" s="41"/>
      <c r="O687" s="31"/>
      <c r="P687" s="39"/>
      <c r="Q687" s="39"/>
      <c r="R687" s="39"/>
      <c r="S687" s="39"/>
      <c r="T687" s="94"/>
      <c r="U687" s="39"/>
      <c r="V687" s="95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  <c r="AT687" s="39"/>
      <c r="AU687" s="39"/>
      <c r="AV687" s="39"/>
      <c r="AW687" s="39"/>
      <c r="AX687" s="39"/>
      <c r="AY687" s="39"/>
      <c r="AZ687" s="39"/>
      <c r="BA687" s="39"/>
      <c r="BB687" s="39"/>
      <c r="BC687" s="39"/>
      <c r="BD687" s="39"/>
      <c r="BE687" s="39"/>
      <c r="BF687" s="39"/>
      <c r="BG687" s="39"/>
      <c r="BH687" s="39"/>
      <c r="BI687" s="39"/>
      <c r="BJ687" s="39"/>
      <c r="BK687" s="39"/>
      <c r="BL687" s="39"/>
      <c r="BM687" s="39"/>
      <c r="BN687" s="39"/>
      <c r="BO687" s="39"/>
      <c r="BP687" s="39"/>
      <c r="BQ687" s="39"/>
      <c r="BR687" s="39"/>
      <c r="BS687" s="39"/>
    </row>
    <row r="688" spans="1:71" ht="15.75" customHeight="1" x14ac:dyDescent="0.25">
      <c r="A688" s="30"/>
      <c r="B688" s="31"/>
      <c r="C688" s="31"/>
      <c r="D688" s="37"/>
      <c r="E688" s="39"/>
      <c r="F688" s="31"/>
      <c r="G688" s="92"/>
      <c r="H688" s="39"/>
      <c r="I688" s="93"/>
      <c r="J688" s="39"/>
      <c r="K688" s="39"/>
      <c r="L688" s="41"/>
      <c r="M688" s="41"/>
      <c r="N688" s="41"/>
      <c r="O688" s="31"/>
      <c r="P688" s="39"/>
      <c r="Q688" s="39"/>
      <c r="R688" s="39"/>
      <c r="S688" s="39"/>
      <c r="T688" s="94"/>
      <c r="U688" s="39"/>
      <c r="V688" s="95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  <c r="AK688" s="39"/>
      <c r="AL688" s="39"/>
      <c r="AM688" s="39"/>
      <c r="AN688" s="39"/>
      <c r="AO688" s="39"/>
      <c r="AP688" s="39"/>
      <c r="AQ688" s="39"/>
      <c r="AR688" s="39"/>
      <c r="AS688" s="39"/>
      <c r="AT688" s="39"/>
      <c r="AU688" s="39"/>
      <c r="AV688" s="39"/>
      <c r="AW688" s="39"/>
      <c r="AX688" s="39"/>
      <c r="AY688" s="39"/>
      <c r="AZ688" s="39"/>
      <c r="BA688" s="39"/>
      <c r="BB688" s="39"/>
      <c r="BC688" s="39"/>
      <c r="BD688" s="39"/>
      <c r="BE688" s="39"/>
      <c r="BF688" s="39"/>
      <c r="BG688" s="39"/>
      <c r="BH688" s="39"/>
      <c r="BI688" s="39"/>
      <c r="BJ688" s="39"/>
      <c r="BK688" s="39"/>
      <c r="BL688" s="39"/>
      <c r="BM688" s="39"/>
      <c r="BN688" s="39"/>
      <c r="BO688" s="39"/>
      <c r="BP688" s="39"/>
      <c r="BQ688" s="39"/>
      <c r="BR688" s="39"/>
      <c r="BS688" s="39"/>
    </row>
    <row r="689" spans="1:71" ht="15.75" customHeight="1" x14ac:dyDescent="0.25">
      <c r="A689" s="30"/>
      <c r="B689" s="31"/>
      <c r="C689" s="31"/>
      <c r="D689" s="37"/>
      <c r="E689" s="39"/>
      <c r="F689" s="31"/>
      <c r="G689" s="92"/>
      <c r="H689" s="39"/>
      <c r="I689" s="93"/>
      <c r="J689" s="39"/>
      <c r="K689" s="39"/>
      <c r="L689" s="41"/>
      <c r="M689" s="41"/>
      <c r="N689" s="41"/>
      <c r="O689" s="31"/>
      <c r="P689" s="39"/>
      <c r="Q689" s="39"/>
      <c r="R689" s="39"/>
      <c r="S689" s="39"/>
      <c r="T689" s="94"/>
      <c r="U689" s="39"/>
      <c r="V689" s="95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  <c r="AK689" s="39"/>
      <c r="AL689" s="39"/>
      <c r="AM689" s="39"/>
      <c r="AN689" s="39"/>
      <c r="AO689" s="39"/>
      <c r="AP689" s="39"/>
      <c r="AQ689" s="39"/>
      <c r="AR689" s="39"/>
      <c r="AS689" s="39"/>
      <c r="AT689" s="39"/>
      <c r="AU689" s="39"/>
      <c r="AV689" s="39"/>
      <c r="AW689" s="39"/>
      <c r="AX689" s="39"/>
      <c r="AY689" s="39"/>
      <c r="AZ689" s="39"/>
      <c r="BA689" s="39"/>
      <c r="BB689" s="39"/>
      <c r="BC689" s="39"/>
      <c r="BD689" s="39"/>
      <c r="BE689" s="39"/>
      <c r="BF689" s="39"/>
      <c r="BG689" s="39"/>
      <c r="BH689" s="39"/>
      <c r="BI689" s="39"/>
      <c r="BJ689" s="39"/>
      <c r="BK689" s="39"/>
      <c r="BL689" s="39"/>
      <c r="BM689" s="39"/>
      <c r="BN689" s="39"/>
      <c r="BO689" s="39"/>
      <c r="BP689" s="39"/>
      <c r="BQ689" s="39"/>
      <c r="BR689" s="39"/>
      <c r="BS689" s="39"/>
    </row>
    <row r="690" spans="1:71" ht="15.75" customHeight="1" x14ac:dyDescent="0.25">
      <c r="A690" s="30"/>
      <c r="B690" s="31"/>
      <c r="C690" s="31"/>
      <c r="D690" s="37"/>
      <c r="E690" s="39"/>
      <c r="F690" s="31"/>
      <c r="G690" s="92"/>
      <c r="H690" s="39"/>
      <c r="I690" s="93"/>
      <c r="J690" s="39"/>
      <c r="K690" s="39"/>
      <c r="L690" s="41"/>
      <c r="M690" s="41"/>
      <c r="N690" s="41"/>
      <c r="O690" s="31"/>
      <c r="P690" s="39"/>
      <c r="Q690" s="39"/>
      <c r="R690" s="39"/>
      <c r="S690" s="39"/>
      <c r="T690" s="94"/>
      <c r="U690" s="39"/>
      <c r="V690" s="95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  <c r="AK690" s="39"/>
      <c r="AL690" s="39"/>
      <c r="AM690" s="39"/>
      <c r="AN690" s="39"/>
      <c r="AO690" s="39"/>
      <c r="AP690" s="39"/>
      <c r="AQ690" s="39"/>
      <c r="AR690" s="39"/>
      <c r="AS690" s="39"/>
      <c r="AT690" s="39"/>
      <c r="AU690" s="39"/>
      <c r="AV690" s="39"/>
      <c r="AW690" s="39"/>
      <c r="AX690" s="39"/>
      <c r="AY690" s="39"/>
      <c r="AZ690" s="39"/>
      <c r="BA690" s="39"/>
      <c r="BB690" s="39"/>
      <c r="BC690" s="39"/>
      <c r="BD690" s="39"/>
      <c r="BE690" s="39"/>
      <c r="BF690" s="39"/>
      <c r="BG690" s="39"/>
      <c r="BH690" s="39"/>
      <c r="BI690" s="39"/>
      <c r="BJ690" s="39"/>
      <c r="BK690" s="39"/>
      <c r="BL690" s="39"/>
      <c r="BM690" s="39"/>
      <c r="BN690" s="39"/>
      <c r="BO690" s="39"/>
      <c r="BP690" s="39"/>
      <c r="BQ690" s="39"/>
      <c r="BR690" s="39"/>
      <c r="BS690" s="39"/>
    </row>
    <row r="691" spans="1:71" ht="15.75" customHeight="1" x14ac:dyDescent="0.25">
      <c r="A691" s="30"/>
      <c r="B691" s="31"/>
      <c r="C691" s="31"/>
      <c r="D691" s="37"/>
      <c r="E691" s="39"/>
      <c r="F691" s="31"/>
      <c r="G691" s="92"/>
      <c r="H691" s="39"/>
      <c r="I691" s="93"/>
      <c r="J691" s="39"/>
      <c r="K691" s="39"/>
      <c r="L691" s="41"/>
      <c r="M691" s="41"/>
      <c r="N691" s="41"/>
      <c r="O691" s="31"/>
      <c r="P691" s="39"/>
      <c r="Q691" s="39"/>
      <c r="R691" s="39"/>
      <c r="S691" s="39"/>
      <c r="T691" s="94"/>
      <c r="U691" s="39"/>
      <c r="V691" s="95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  <c r="AJ691" s="39"/>
      <c r="AK691" s="39"/>
      <c r="AL691" s="39"/>
      <c r="AM691" s="39"/>
      <c r="AN691" s="39"/>
      <c r="AO691" s="39"/>
      <c r="AP691" s="39"/>
      <c r="AQ691" s="39"/>
      <c r="AR691" s="39"/>
      <c r="AS691" s="39"/>
      <c r="AT691" s="39"/>
      <c r="AU691" s="39"/>
      <c r="AV691" s="39"/>
      <c r="AW691" s="39"/>
      <c r="AX691" s="39"/>
      <c r="AY691" s="39"/>
      <c r="AZ691" s="39"/>
      <c r="BA691" s="39"/>
      <c r="BB691" s="39"/>
      <c r="BC691" s="39"/>
      <c r="BD691" s="39"/>
      <c r="BE691" s="39"/>
      <c r="BF691" s="39"/>
      <c r="BG691" s="39"/>
      <c r="BH691" s="39"/>
      <c r="BI691" s="39"/>
      <c r="BJ691" s="39"/>
      <c r="BK691" s="39"/>
      <c r="BL691" s="39"/>
      <c r="BM691" s="39"/>
      <c r="BN691" s="39"/>
      <c r="BO691" s="39"/>
      <c r="BP691" s="39"/>
      <c r="BQ691" s="39"/>
      <c r="BR691" s="39"/>
      <c r="BS691" s="39"/>
    </row>
    <row r="692" spans="1:71" ht="15.75" customHeight="1" x14ac:dyDescent="0.25">
      <c r="A692" s="30"/>
      <c r="B692" s="31"/>
      <c r="C692" s="31"/>
      <c r="D692" s="37"/>
      <c r="E692" s="39"/>
      <c r="F692" s="31"/>
      <c r="G692" s="92"/>
      <c r="H692" s="39"/>
      <c r="I692" s="93"/>
      <c r="J692" s="39"/>
      <c r="K692" s="39"/>
      <c r="L692" s="41"/>
      <c r="M692" s="41"/>
      <c r="N692" s="41"/>
      <c r="O692" s="31"/>
      <c r="P692" s="39"/>
      <c r="Q692" s="39"/>
      <c r="R692" s="39"/>
      <c r="S692" s="39"/>
      <c r="T692" s="94"/>
      <c r="U692" s="39"/>
      <c r="V692" s="95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  <c r="AJ692" s="39"/>
      <c r="AK692" s="39"/>
      <c r="AL692" s="39"/>
      <c r="AM692" s="39"/>
      <c r="AN692" s="39"/>
      <c r="AO692" s="39"/>
      <c r="AP692" s="39"/>
      <c r="AQ692" s="39"/>
      <c r="AR692" s="39"/>
      <c r="AS692" s="39"/>
      <c r="AT692" s="39"/>
      <c r="AU692" s="39"/>
      <c r="AV692" s="39"/>
      <c r="AW692" s="39"/>
      <c r="AX692" s="39"/>
      <c r="AY692" s="39"/>
      <c r="AZ692" s="39"/>
      <c r="BA692" s="39"/>
      <c r="BB692" s="39"/>
      <c r="BC692" s="39"/>
      <c r="BD692" s="39"/>
      <c r="BE692" s="39"/>
      <c r="BF692" s="39"/>
      <c r="BG692" s="39"/>
      <c r="BH692" s="39"/>
      <c r="BI692" s="39"/>
      <c r="BJ692" s="39"/>
      <c r="BK692" s="39"/>
      <c r="BL692" s="39"/>
      <c r="BM692" s="39"/>
      <c r="BN692" s="39"/>
      <c r="BO692" s="39"/>
      <c r="BP692" s="39"/>
      <c r="BQ692" s="39"/>
      <c r="BR692" s="39"/>
      <c r="BS692" s="39"/>
    </row>
    <row r="693" spans="1:71" ht="15.75" customHeight="1" x14ac:dyDescent="0.25">
      <c r="A693" s="30"/>
      <c r="B693" s="31"/>
      <c r="C693" s="31"/>
      <c r="D693" s="37"/>
      <c r="E693" s="39"/>
      <c r="F693" s="31"/>
      <c r="G693" s="92"/>
      <c r="H693" s="39"/>
      <c r="I693" s="93"/>
      <c r="J693" s="39"/>
      <c r="K693" s="39"/>
      <c r="L693" s="41"/>
      <c r="M693" s="41"/>
      <c r="N693" s="41"/>
      <c r="O693" s="31"/>
      <c r="P693" s="39"/>
      <c r="Q693" s="39"/>
      <c r="R693" s="39"/>
      <c r="S693" s="39"/>
      <c r="T693" s="94"/>
      <c r="U693" s="39"/>
      <c r="V693" s="95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  <c r="AK693" s="39"/>
      <c r="AL693" s="39"/>
      <c r="AM693" s="39"/>
      <c r="AN693" s="39"/>
      <c r="AO693" s="39"/>
      <c r="AP693" s="39"/>
      <c r="AQ693" s="39"/>
      <c r="AR693" s="39"/>
      <c r="AS693" s="39"/>
      <c r="AT693" s="39"/>
      <c r="AU693" s="39"/>
      <c r="AV693" s="39"/>
      <c r="AW693" s="39"/>
      <c r="AX693" s="39"/>
      <c r="AY693" s="39"/>
      <c r="AZ693" s="39"/>
      <c r="BA693" s="39"/>
      <c r="BB693" s="39"/>
      <c r="BC693" s="39"/>
      <c r="BD693" s="39"/>
      <c r="BE693" s="39"/>
      <c r="BF693" s="39"/>
      <c r="BG693" s="39"/>
      <c r="BH693" s="39"/>
      <c r="BI693" s="39"/>
      <c r="BJ693" s="39"/>
      <c r="BK693" s="39"/>
      <c r="BL693" s="39"/>
      <c r="BM693" s="39"/>
      <c r="BN693" s="39"/>
      <c r="BO693" s="39"/>
      <c r="BP693" s="39"/>
      <c r="BQ693" s="39"/>
      <c r="BR693" s="39"/>
      <c r="BS693" s="39"/>
    </row>
    <row r="694" spans="1:71" ht="15.75" customHeight="1" x14ac:dyDescent="0.25">
      <c r="A694" s="30"/>
      <c r="B694" s="31"/>
      <c r="C694" s="31"/>
      <c r="D694" s="37"/>
      <c r="E694" s="39"/>
      <c r="F694" s="31"/>
      <c r="G694" s="92"/>
      <c r="H694" s="39"/>
      <c r="I694" s="93"/>
      <c r="J694" s="39"/>
      <c r="K694" s="39"/>
      <c r="L694" s="41"/>
      <c r="M694" s="41"/>
      <c r="N694" s="41"/>
      <c r="O694" s="31"/>
      <c r="P694" s="39"/>
      <c r="Q694" s="39"/>
      <c r="R694" s="39"/>
      <c r="S694" s="39"/>
      <c r="T694" s="94"/>
      <c r="U694" s="39"/>
      <c r="V694" s="95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  <c r="AJ694" s="39"/>
      <c r="AK694" s="39"/>
      <c r="AL694" s="39"/>
      <c r="AM694" s="39"/>
      <c r="AN694" s="39"/>
      <c r="AO694" s="39"/>
      <c r="AP694" s="39"/>
      <c r="AQ694" s="39"/>
      <c r="AR694" s="39"/>
      <c r="AS694" s="39"/>
      <c r="AT694" s="39"/>
      <c r="AU694" s="39"/>
      <c r="AV694" s="39"/>
      <c r="AW694" s="39"/>
      <c r="AX694" s="39"/>
      <c r="AY694" s="39"/>
      <c r="AZ694" s="39"/>
      <c r="BA694" s="39"/>
      <c r="BB694" s="39"/>
      <c r="BC694" s="39"/>
      <c r="BD694" s="39"/>
      <c r="BE694" s="39"/>
      <c r="BF694" s="39"/>
      <c r="BG694" s="39"/>
      <c r="BH694" s="39"/>
      <c r="BI694" s="39"/>
      <c r="BJ694" s="39"/>
      <c r="BK694" s="39"/>
      <c r="BL694" s="39"/>
      <c r="BM694" s="39"/>
      <c r="BN694" s="39"/>
      <c r="BO694" s="39"/>
      <c r="BP694" s="39"/>
      <c r="BQ694" s="39"/>
      <c r="BR694" s="39"/>
      <c r="BS694" s="39"/>
    </row>
    <row r="695" spans="1:71" ht="15.75" customHeight="1" x14ac:dyDescent="0.25">
      <c r="A695" s="30"/>
      <c r="B695" s="31"/>
      <c r="C695" s="31"/>
      <c r="D695" s="37"/>
      <c r="E695" s="39"/>
      <c r="F695" s="31"/>
      <c r="G695" s="92"/>
      <c r="H695" s="39"/>
      <c r="I695" s="93"/>
      <c r="J695" s="39"/>
      <c r="K695" s="39"/>
      <c r="L695" s="41"/>
      <c r="M695" s="41"/>
      <c r="N695" s="41"/>
      <c r="O695" s="31"/>
      <c r="P695" s="39"/>
      <c r="Q695" s="39"/>
      <c r="R695" s="39"/>
      <c r="S695" s="39"/>
      <c r="T695" s="94"/>
      <c r="U695" s="39"/>
      <c r="V695" s="95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  <c r="AK695" s="39"/>
      <c r="AL695" s="39"/>
      <c r="AM695" s="39"/>
      <c r="AN695" s="39"/>
      <c r="AO695" s="39"/>
      <c r="AP695" s="39"/>
      <c r="AQ695" s="39"/>
      <c r="AR695" s="39"/>
      <c r="AS695" s="39"/>
      <c r="AT695" s="39"/>
      <c r="AU695" s="39"/>
      <c r="AV695" s="39"/>
      <c r="AW695" s="39"/>
      <c r="AX695" s="39"/>
      <c r="AY695" s="39"/>
      <c r="AZ695" s="39"/>
      <c r="BA695" s="39"/>
      <c r="BB695" s="39"/>
      <c r="BC695" s="39"/>
      <c r="BD695" s="39"/>
      <c r="BE695" s="39"/>
      <c r="BF695" s="39"/>
      <c r="BG695" s="39"/>
      <c r="BH695" s="39"/>
      <c r="BI695" s="39"/>
      <c r="BJ695" s="39"/>
      <c r="BK695" s="39"/>
      <c r="BL695" s="39"/>
      <c r="BM695" s="39"/>
      <c r="BN695" s="39"/>
      <c r="BO695" s="39"/>
      <c r="BP695" s="39"/>
      <c r="BQ695" s="39"/>
      <c r="BR695" s="39"/>
      <c r="BS695" s="39"/>
    </row>
    <row r="696" spans="1:71" ht="15.75" customHeight="1" x14ac:dyDescent="0.25">
      <c r="A696" s="30"/>
      <c r="B696" s="31"/>
      <c r="C696" s="31"/>
      <c r="D696" s="37"/>
      <c r="E696" s="39"/>
      <c r="F696" s="31"/>
      <c r="G696" s="92"/>
      <c r="H696" s="39"/>
      <c r="I696" s="93"/>
      <c r="J696" s="39"/>
      <c r="K696" s="39"/>
      <c r="L696" s="41"/>
      <c r="M696" s="41"/>
      <c r="N696" s="41"/>
      <c r="O696" s="31"/>
      <c r="P696" s="39"/>
      <c r="Q696" s="39"/>
      <c r="R696" s="39"/>
      <c r="S696" s="39"/>
      <c r="T696" s="94"/>
      <c r="U696" s="39"/>
      <c r="V696" s="95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  <c r="AK696" s="39"/>
      <c r="AL696" s="39"/>
      <c r="AM696" s="39"/>
      <c r="AN696" s="39"/>
      <c r="AO696" s="39"/>
      <c r="AP696" s="39"/>
      <c r="AQ696" s="39"/>
      <c r="AR696" s="39"/>
      <c r="AS696" s="39"/>
      <c r="AT696" s="39"/>
      <c r="AU696" s="39"/>
      <c r="AV696" s="39"/>
      <c r="AW696" s="39"/>
      <c r="AX696" s="39"/>
      <c r="AY696" s="39"/>
      <c r="AZ696" s="39"/>
      <c r="BA696" s="39"/>
      <c r="BB696" s="39"/>
      <c r="BC696" s="39"/>
      <c r="BD696" s="39"/>
      <c r="BE696" s="39"/>
      <c r="BF696" s="39"/>
      <c r="BG696" s="39"/>
      <c r="BH696" s="39"/>
      <c r="BI696" s="39"/>
      <c r="BJ696" s="39"/>
      <c r="BK696" s="39"/>
      <c r="BL696" s="39"/>
      <c r="BM696" s="39"/>
      <c r="BN696" s="39"/>
      <c r="BO696" s="39"/>
      <c r="BP696" s="39"/>
      <c r="BQ696" s="39"/>
      <c r="BR696" s="39"/>
      <c r="BS696" s="39"/>
    </row>
    <row r="697" spans="1:71" ht="15.75" customHeight="1" x14ac:dyDescent="0.25">
      <c r="A697" s="30"/>
      <c r="B697" s="31"/>
      <c r="C697" s="31"/>
      <c r="D697" s="37"/>
      <c r="E697" s="39"/>
      <c r="F697" s="31"/>
      <c r="G697" s="92"/>
      <c r="H697" s="39"/>
      <c r="I697" s="93"/>
      <c r="J697" s="39"/>
      <c r="K697" s="39"/>
      <c r="L697" s="41"/>
      <c r="M697" s="41"/>
      <c r="N697" s="41"/>
      <c r="O697" s="31"/>
      <c r="P697" s="39"/>
      <c r="Q697" s="39"/>
      <c r="R697" s="39"/>
      <c r="S697" s="39"/>
      <c r="T697" s="94"/>
      <c r="U697" s="39"/>
      <c r="V697" s="95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  <c r="AK697" s="39"/>
      <c r="AL697" s="39"/>
      <c r="AM697" s="39"/>
      <c r="AN697" s="39"/>
      <c r="AO697" s="39"/>
      <c r="AP697" s="39"/>
      <c r="AQ697" s="39"/>
      <c r="AR697" s="39"/>
      <c r="AS697" s="39"/>
      <c r="AT697" s="39"/>
      <c r="AU697" s="39"/>
      <c r="AV697" s="39"/>
      <c r="AW697" s="39"/>
      <c r="AX697" s="39"/>
      <c r="AY697" s="39"/>
      <c r="AZ697" s="39"/>
      <c r="BA697" s="39"/>
      <c r="BB697" s="39"/>
      <c r="BC697" s="39"/>
      <c r="BD697" s="39"/>
      <c r="BE697" s="39"/>
      <c r="BF697" s="39"/>
      <c r="BG697" s="39"/>
      <c r="BH697" s="39"/>
      <c r="BI697" s="39"/>
      <c r="BJ697" s="39"/>
      <c r="BK697" s="39"/>
      <c r="BL697" s="39"/>
      <c r="BM697" s="39"/>
      <c r="BN697" s="39"/>
      <c r="BO697" s="39"/>
      <c r="BP697" s="39"/>
      <c r="BQ697" s="39"/>
      <c r="BR697" s="39"/>
      <c r="BS697" s="39"/>
    </row>
    <row r="698" spans="1:71" ht="15.75" customHeight="1" x14ac:dyDescent="0.25">
      <c r="A698" s="30"/>
      <c r="B698" s="31"/>
      <c r="C698" s="31"/>
      <c r="D698" s="37"/>
      <c r="E698" s="39"/>
      <c r="F698" s="31"/>
      <c r="G698" s="92"/>
      <c r="H698" s="39"/>
      <c r="I698" s="93"/>
      <c r="J698" s="39"/>
      <c r="K698" s="39"/>
      <c r="L698" s="41"/>
      <c r="M698" s="41"/>
      <c r="N698" s="41"/>
      <c r="O698" s="31"/>
      <c r="P698" s="39"/>
      <c r="Q698" s="39"/>
      <c r="R698" s="39"/>
      <c r="S698" s="39"/>
      <c r="T698" s="94"/>
      <c r="U698" s="39"/>
      <c r="V698" s="95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  <c r="AK698" s="39"/>
      <c r="AL698" s="39"/>
      <c r="AM698" s="39"/>
      <c r="AN698" s="39"/>
      <c r="AO698" s="39"/>
      <c r="AP698" s="39"/>
      <c r="AQ698" s="39"/>
      <c r="AR698" s="39"/>
      <c r="AS698" s="39"/>
      <c r="AT698" s="39"/>
      <c r="AU698" s="39"/>
      <c r="AV698" s="39"/>
      <c r="AW698" s="39"/>
      <c r="AX698" s="39"/>
      <c r="AY698" s="39"/>
      <c r="AZ698" s="39"/>
      <c r="BA698" s="39"/>
      <c r="BB698" s="39"/>
      <c r="BC698" s="39"/>
      <c r="BD698" s="39"/>
      <c r="BE698" s="39"/>
      <c r="BF698" s="39"/>
      <c r="BG698" s="39"/>
      <c r="BH698" s="39"/>
      <c r="BI698" s="39"/>
      <c r="BJ698" s="39"/>
      <c r="BK698" s="39"/>
      <c r="BL698" s="39"/>
      <c r="BM698" s="39"/>
      <c r="BN698" s="39"/>
      <c r="BO698" s="39"/>
      <c r="BP698" s="39"/>
      <c r="BQ698" s="39"/>
      <c r="BR698" s="39"/>
      <c r="BS698" s="39"/>
    </row>
    <row r="699" spans="1:71" ht="15.75" customHeight="1" x14ac:dyDescent="0.25">
      <c r="A699" s="30"/>
      <c r="B699" s="31"/>
      <c r="C699" s="31"/>
      <c r="D699" s="37"/>
      <c r="E699" s="39"/>
      <c r="F699" s="31"/>
      <c r="G699" s="92"/>
      <c r="H699" s="39"/>
      <c r="I699" s="93"/>
      <c r="J699" s="39"/>
      <c r="K699" s="39"/>
      <c r="L699" s="41"/>
      <c r="M699" s="41"/>
      <c r="N699" s="41"/>
      <c r="O699" s="31"/>
      <c r="P699" s="39"/>
      <c r="Q699" s="39"/>
      <c r="R699" s="39"/>
      <c r="S699" s="39"/>
      <c r="T699" s="94"/>
      <c r="U699" s="39"/>
      <c r="V699" s="95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  <c r="AK699" s="39"/>
      <c r="AL699" s="39"/>
      <c r="AM699" s="39"/>
      <c r="AN699" s="39"/>
      <c r="AO699" s="39"/>
      <c r="AP699" s="39"/>
      <c r="AQ699" s="39"/>
      <c r="AR699" s="39"/>
      <c r="AS699" s="39"/>
      <c r="AT699" s="39"/>
      <c r="AU699" s="39"/>
      <c r="AV699" s="39"/>
      <c r="AW699" s="39"/>
      <c r="AX699" s="39"/>
      <c r="AY699" s="39"/>
      <c r="AZ699" s="39"/>
      <c r="BA699" s="39"/>
      <c r="BB699" s="39"/>
      <c r="BC699" s="39"/>
      <c r="BD699" s="39"/>
      <c r="BE699" s="39"/>
      <c r="BF699" s="39"/>
      <c r="BG699" s="39"/>
      <c r="BH699" s="39"/>
      <c r="BI699" s="39"/>
      <c r="BJ699" s="39"/>
      <c r="BK699" s="39"/>
      <c r="BL699" s="39"/>
      <c r="BM699" s="39"/>
      <c r="BN699" s="39"/>
      <c r="BO699" s="39"/>
      <c r="BP699" s="39"/>
      <c r="BQ699" s="39"/>
      <c r="BR699" s="39"/>
      <c r="BS699" s="39"/>
    </row>
    <row r="700" spans="1:71" ht="15.75" customHeight="1" x14ac:dyDescent="0.25">
      <c r="A700" s="30"/>
      <c r="B700" s="31"/>
      <c r="C700" s="31"/>
      <c r="D700" s="37"/>
      <c r="E700" s="39"/>
      <c r="F700" s="31"/>
      <c r="G700" s="92"/>
      <c r="H700" s="39"/>
      <c r="I700" s="93"/>
      <c r="J700" s="39"/>
      <c r="K700" s="39"/>
      <c r="L700" s="41"/>
      <c r="M700" s="41"/>
      <c r="N700" s="41"/>
      <c r="O700" s="31"/>
      <c r="P700" s="39"/>
      <c r="Q700" s="39"/>
      <c r="R700" s="39"/>
      <c r="S700" s="39"/>
      <c r="T700" s="94"/>
      <c r="U700" s="39"/>
      <c r="V700" s="95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  <c r="AK700" s="39"/>
      <c r="AL700" s="39"/>
      <c r="AM700" s="39"/>
      <c r="AN700" s="39"/>
      <c r="AO700" s="39"/>
      <c r="AP700" s="39"/>
      <c r="AQ700" s="39"/>
      <c r="AR700" s="39"/>
      <c r="AS700" s="39"/>
      <c r="AT700" s="39"/>
      <c r="AU700" s="39"/>
      <c r="AV700" s="39"/>
      <c r="AW700" s="39"/>
      <c r="AX700" s="39"/>
      <c r="AY700" s="39"/>
      <c r="AZ700" s="39"/>
      <c r="BA700" s="39"/>
      <c r="BB700" s="39"/>
      <c r="BC700" s="39"/>
      <c r="BD700" s="39"/>
      <c r="BE700" s="39"/>
      <c r="BF700" s="39"/>
      <c r="BG700" s="39"/>
      <c r="BH700" s="39"/>
      <c r="BI700" s="39"/>
      <c r="BJ700" s="39"/>
      <c r="BK700" s="39"/>
      <c r="BL700" s="39"/>
      <c r="BM700" s="39"/>
      <c r="BN700" s="39"/>
      <c r="BO700" s="39"/>
      <c r="BP700" s="39"/>
      <c r="BQ700" s="39"/>
      <c r="BR700" s="39"/>
      <c r="BS700" s="39"/>
    </row>
    <row r="701" spans="1:71" ht="15.75" customHeight="1" x14ac:dyDescent="0.25">
      <c r="A701" s="30"/>
      <c r="B701" s="31"/>
      <c r="C701" s="31"/>
      <c r="D701" s="37"/>
      <c r="E701" s="39"/>
      <c r="F701" s="31"/>
      <c r="G701" s="92"/>
      <c r="H701" s="39"/>
      <c r="I701" s="93"/>
      <c r="J701" s="39"/>
      <c r="K701" s="39"/>
      <c r="L701" s="41"/>
      <c r="M701" s="41"/>
      <c r="N701" s="41"/>
      <c r="O701" s="31"/>
      <c r="P701" s="39"/>
      <c r="Q701" s="39"/>
      <c r="R701" s="39"/>
      <c r="S701" s="39"/>
      <c r="T701" s="94"/>
      <c r="U701" s="39"/>
      <c r="V701" s="95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  <c r="AK701" s="39"/>
      <c r="AL701" s="39"/>
      <c r="AM701" s="39"/>
      <c r="AN701" s="39"/>
      <c r="AO701" s="39"/>
      <c r="AP701" s="39"/>
      <c r="AQ701" s="39"/>
      <c r="AR701" s="39"/>
      <c r="AS701" s="39"/>
      <c r="AT701" s="39"/>
      <c r="AU701" s="39"/>
      <c r="AV701" s="39"/>
      <c r="AW701" s="39"/>
      <c r="AX701" s="39"/>
      <c r="AY701" s="39"/>
      <c r="AZ701" s="39"/>
      <c r="BA701" s="39"/>
      <c r="BB701" s="39"/>
      <c r="BC701" s="39"/>
      <c r="BD701" s="39"/>
      <c r="BE701" s="39"/>
      <c r="BF701" s="39"/>
      <c r="BG701" s="39"/>
      <c r="BH701" s="39"/>
      <c r="BI701" s="39"/>
      <c r="BJ701" s="39"/>
      <c r="BK701" s="39"/>
      <c r="BL701" s="39"/>
      <c r="BM701" s="39"/>
      <c r="BN701" s="39"/>
      <c r="BO701" s="39"/>
      <c r="BP701" s="39"/>
      <c r="BQ701" s="39"/>
      <c r="BR701" s="39"/>
      <c r="BS701" s="39"/>
    </row>
    <row r="702" spans="1:71" ht="15.75" customHeight="1" x14ac:dyDescent="0.25">
      <c r="A702" s="30"/>
      <c r="B702" s="31"/>
      <c r="C702" s="31"/>
      <c r="D702" s="37"/>
      <c r="E702" s="39"/>
      <c r="F702" s="31"/>
      <c r="G702" s="92"/>
      <c r="H702" s="39"/>
      <c r="I702" s="93"/>
      <c r="J702" s="39"/>
      <c r="K702" s="39"/>
      <c r="L702" s="41"/>
      <c r="M702" s="41"/>
      <c r="N702" s="41"/>
      <c r="O702" s="31"/>
      <c r="P702" s="39"/>
      <c r="Q702" s="39"/>
      <c r="R702" s="39"/>
      <c r="S702" s="39"/>
      <c r="T702" s="94"/>
      <c r="U702" s="39"/>
      <c r="V702" s="95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39"/>
      <c r="AX702" s="39"/>
      <c r="AY702" s="39"/>
      <c r="AZ702" s="39"/>
      <c r="BA702" s="39"/>
      <c r="BB702" s="39"/>
      <c r="BC702" s="39"/>
      <c r="BD702" s="39"/>
      <c r="BE702" s="39"/>
      <c r="BF702" s="39"/>
      <c r="BG702" s="39"/>
      <c r="BH702" s="39"/>
      <c r="BI702" s="39"/>
      <c r="BJ702" s="39"/>
      <c r="BK702" s="39"/>
      <c r="BL702" s="39"/>
      <c r="BM702" s="39"/>
      <c r="BN702" s="39"/>
      <c r="BO702" s="39"/>
      <c r="BP702" s="39"/>
      <c r="BQ702" s="39"/>
      <c r="BR702" s="39"/>
      <c r="BS702" s="39"/>
    </row>
    <row r="703" spans="1:71" ht="15.75" customHeight="1" x14ac:dyDescent="0.25">
      <c r="A703" s="30"/>
      <c r="B703" s="31"/>
      <c r="C703" s="31"/>
      <c r="D703" s="37"/>
      <c r="E703" s="39"/>
      <c r="F703" s="31"/>
      <c r="G703" s="92"/>
      <c r="H703" s="39"/>
      <c r="I703" s="93"/>
      <c r="J703" s="39"/>
      <c r="K703" s="39"/>
      <c r="L703" s="41"/>
      <c r="M703" s="41"/>
      <c r="N703" s="41"/>
      <c r="O703" s="31"/>
      <c r="P703" s="39"/>
      <c r="Q703" s="39"/>
      <c r="R703" s="39"/>
      <c r="S703" s="39"/>
      <c r="T703" s="94"/>
      <c r="U703" s="39"/>
      <c r="V703" s="95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  <c r="AJ703" s="39"/>
      <c r="AK703" s="39"/>
      <c r="AL703" s="39"/>
      <c r="AM703" s="39"/>
      <c r="AN703" s="39"/>
      <c r="AO703" s="39"/>
      <c r="AP703" s="39"/>
      <c r="AQ703" s="39"/>
      <c r="AR703" s="39"/>
      <c r="AS703" s="39"/>
      <c r="AT703" s="39"/>
      <c r="AU703" s="39"/>
      <c r="AV703" s="39"/>
      <c r="AW703" s="39"/>
      <c r="AX703" s="39"/>
      <c r="AY703" s="39"/>
      <c r="AZ703" s="39"/>
      <c r="BA703" s="39"/>
      <c r="BB703" s="39"/>
      <c r="BC703" s="39"/>
      <c r="BD703" s="39"/>
      <c r="BE703" s="39"/>
      <c r="BF703" s="39"/>
      <c r="BG703" s="39"/>
      <c r="BH703" s="39"/>
      <c r="BI703" s="39"/>
      <c r="BJ703" s="39"/>
      <c r="BK703" s="39"/>
      <c r="BL703" s="39"/>
      <c r="BM703" s="39"/>
      <c r="BN703" s="39"/>
      <c r="BO703" s="39"/>
      <c r="BP703" s="39"/>
      <c r="BQ703" s="39"/>
      <c r="BR703" s="39"/>
      <c r="BS703" s="39"/>
    </row>
    <row r="704" spans="1:71" ht="15.75" customHeight="1" x14ac:dyDescent="0.25">
      <c r="A704" s="30"/>
      <c r="B704" s="31"/>
      <c r="C704" s="31"/>
      <c r="D704" s="37"/>
      <c r="E704" s="39"/>
      <c r="F704" s="31"/>
      <c r="G704" s="92"/>
      <c r="H704" s="39"/>
      <c r="I704" s="93"/>
      <c r="J704" s="39"/>
      <c r="K704" s="39"/>
      <c r="L704" s="41"/>
      <c r="M704" s="41"/>
      <c r="N704" s="41"/>
      <c r="O704" s="31"/>
      <c r="P704" s="39"/>
      <c r="Q704" s="39"/>
      <c r="R704" s="39"/>
      <c r="S704" s="39"/>
      <c r="T704" s="94"/>
      <c r="U704" s="39"/>
      <c r="V704" s="95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  <c r="AK704" s="39"/>
      <c r="AL704" s="39"/>
      <c r="AM704" s="39"/>
      <c r="AN704" s="39"/>
      <c r="AO704" s="39"/>
      <c r="AP704" s="39"/>
      <c r="AQ704" s="39"/>
      <c r="AR704" s="39"/>
      <c r="AS704" s="39"/>
      <c r="AT704" s="39"/>
      <c r="AU704" s="39"/>
      <c r="AV704" s="39"/>
      <c r="AW704" s="39"/>
      <c r="AX704" s="39"/>
      <c r="AY704" s="39"/>
      <c r="AZ704" s="39"/>
      <c r="BA704" s="39"/>
      <c r="BB704" s="39"/>
      <c r="BC704" s="39"/>
      <c r="BD704" s="39"/>
      <c r="BE704" s="39"/>
      <c r="BF704" s="39"/>
      <c r="BG704" s="39"/>
      <c r="BH704" s="39"/>
      <c r="BI704" s="39"/>
      <c r="BJ704" s="39"/>
      <c r="BK704" s="39"/>
      <c r="BL704" s="39"/>
      <c r="BM704" s="39"/>
      <c r="BN704" s="39"/>
      <c r="BO704" s="39"/>
      <c r="BP704" s="39"/>
      <c r="BQ704" s="39"/>
      <c r="BR704" s="39"/>
      <c r="BS704" s="39"/>
    </row>
    <row r="705" spans="1:71" ht="15.75" customHeight="1" x14ac:dyDescent="0.25">
      <c r="A705" s="30"/>
      <c r="B705" s="31"/>
      <c r="C705" s="31"/>
      <c r="D705" s="37"/>
      <c r="E705" s="39"/>
      <c r="F705" s="31"/>
      <c r="G705" s="92"/>
      <c r="H705" s="39"/>
      <c r="I705" s="93"/>
      <c r="J705" s="39"/>
      <c r="K705" s="39"/>
      <c r="L705" s="41"/>
      <c r="M705" s="41"/>
      <c r="N705" s="41"/>
      <c r="O705" s="31"/>
      <c r="P705" s="39"/>
      <c r="Q705" s="39"/>
      <c r="R705" s="39"/>
      <c r="S705" s="39"/>
      <c r="T705" s="94"/>
      <c r="U705" s="39"/>
      <c r="V705" s="95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  <c r="AT705" s="39"/>
      <c r="AU705" s="39"/>
      <c r="AV705" s="39"/>
      <c r="AW705" s="39"/>
      <c r="AX705" s="39"/>
      <c r="AY705" s="39"/>
      <c r="AZ705" s="39"/>
      <c r="BA705" s="39"/>
      <c r="BB705" s="39"/>
      <c r="BC705" s="39"/>
      <c r="BD705" s="39"/>
      <c r="BE705" s="39"/>
      <c r="BF705" s="39"/>
      <c r="BG705" s="39"/>
      <c r="BH705" s="39"/>
      <c r="BI705" s="39"/>
      <c r="BJ705" s="39"/>
      <c r="BK705" s="39"/>
      <c r="BL705" s="39"/>
      <c r="BM705" s="39"/>
      <c r="BN705" s="39"/>
      <c r="BO705" s="39"/>
      <c r="BP705" s="39"/>
      <c r="BQ705" s="39"/>
      <c r="BR705" s="39"/>
      <c r="BS705" s="39"/>
    </row>
    <row r="706" spans="1:71" ht="15.75" customHeight="1" x14ac:dyDescent="0.25">
      <c r="A706" s="30"/>
      <c r="B706" s="31"/>
      <c r="C706" s="31"/>
      <c r="D706" s="37"/>
      <c r="E706" s="39"/>
      <c r="F706" s="31"/>
      <c r="G706" s="92"/>
      <c r="H706" s="39"/>
      <c r="I706" s="93"/>
      <c r="J706" s="39"/>
      <c r="K706" s="39"/>
      <c r="L706" s="41"/>
      <c r="M706" s="41"/>
      <c r="N706" s="41"/>
      <c r="O706" s="31"/>
      <c r="P706" s="39"/>
      <c r="Q706" s="39"/>
      <c r="R706" s="39"/>
      <c r="S706" s="39"/>
      <c r="T706" s="94"/>
      <c r="U706" s="39"/>
      <c r="V706" s="95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9"/>
      <c r="AW706" s="39"/>
      <c r="AX706" s="39"/>
      <c r="AY706" s="39"/>
      <c r="AZ706" s="39"/>
      <c r="BA706" s="39"/>
      <c r="BB706" s="39"/>
      <c r="BC706" s="39"/>
      <c r="BD706" s="39"/>
      <c r="BE706" s="39"/>
      <c r="BF706" s="39"/>
      <c r="BG706" s="39"/>
      <c r="BH706" s="39"/>
      <c r="BI706" s="39"/>
      <c r="BJ706" s="39"/>
      <c r="BK706" s="39"/>
      <c r="BL706" s="39"/>
      <c r="BM706" s="39"/>
      <c r="BN706" s="39"/>
      <c r="BO706" s="39"/>
      <c r="BP706" s="39"/>
      <c r="BQ706" s="39"/>
      <c r="BR706" s="39"/>
      <c r="BS706" s="39"/>
    </row>
    <row r="707" spans="1:71" ht="15.75" customHeight="1" x14ac:dyDescent="0.25">
      <c r="A707" s="30"/>
      <c r="B707" s="31"/>
      <c r="C707" s="31"/>
      <c r="D707" s="37"/>
      <c r="E707" s="39"/>
      <c r="F707" s="31"/>
      <c r="G707" s="92"/>
      <c r="H707" s="39"/>
      <c r="I707" s="93"/>
      <c r="J707" s="39"/>
      <c r="K707" s="39"/>
      <c r="L707" s="41"/>
      <c r="M707" s="41"/>
      <c r="N707" s="41"/>
      <c r="O707" s="31"/>
      <c r="P707" s="39"/>
      <c r="Q707" s="39"/>
      <c r="R707" s="39"/>
      <c r="S707" s="39"/>
      <c r="T707" s="94"/>
      <c r="U707" s="39"/>
      <c r="V707" s="95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  <c r="AJ707" s="39"/>
      <c r="AK707" s="39"/>
      <c r="AL707" s="39"/>
      <c r="AM707" s="39"/>
      <c r="AN707" s="39"/>
      <c r="AO707" s="39"/>
      <c r="AP707" s="39"/>
      <c r="AQ707" s="39"/>
      <c r="AR707" s="39"/>
      <c r="AS707" s="39"/>
      <c r="AT707" s="39"/>
      <c r="AU707" s="39"/>
      <c r="AV707" s="39"/>
      <c r="AW707" s="39"/>
      <c r="AX707" s="39"/>
      <c r="AY707" s="39"/>
      <c r="AZ707" s="39"/>
      <c r="BA707" s="39"/>
      <c r="BB707" s="39"/>
      <c r="BC707" s="39"/>
      <c r="BD707" s="39"/>
      <c r="BE707" s="39"/>
      <c r="BF707" s="39"/>
      <c r="BG707" s="39"/>
      <c r="BH707" s="39"/>
      <c r="BI707" s="39"/>
      <c r="BJ707" s="39"/>
      <c r="BK707" s="39"/>
      <c r="BL707" s="39"/>
      <c r="BM707" s="39"/>
      <c r="BN707" s="39"/>
      <c r="BO707" s="39"/>
      <c r="BP707" s="39"/>
      <c r="BQ707" s="39"/>
      <c r="BR707" s="39"/>
      <c r="BS707" s="39"/>
    </row>
    <row r="708" spans="1:71" ht="15.75" customHeight="1" x14ac:dyDescent="0.25">
      <c r="A708" s="30"/>
      <c r="B708" s="31"/>
      <c r="C708" s="31"/>
      <c r="D708" s="37"/>
      <c r="E708" s="39"/>
      <c r="F708" s="31"/>
      <c r="G708" s="92"/>
      <c r="H708" s="39"/>
      <c r="I708" s="93"/>
      <c r="J708" s="39"/>
      <c r="K708" s="39"/>
      <c r="L708" s="41"/>
      <c r="M708" s="41"/>
      <c r="N708" s="41"/>
      <c r="O708" s="31"/>
      <c r="P708" s="39"/>
      <c r="Q708" s="39"/>
      <c r="R708" s="39"/>
      <c r="S708" s="39"/>
      <c r="T708" s="94"/>
      <c r="U708" s="39"/>
      <c r="V708" s="95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  <c r="AT708" s="39"/>
      <c r="AU708" s="39"/>
      <c r="AV708" s="39"/>
      <c r="AW708" s="39"/>
      <c r="AX708" s="39"/>
      <c r="AY708" s="39"/>
      <c r="AZ708" s="39"/>
      <c r="BA708" s="39"/>
      <c r="BB708" s="39"/>
      <c r="BC708" s="39"/>
      <c r="BD708" s="39"/>
      <c r="BE708" s="39"/>
      <c r="BF708" s="39"/>
      <c r="BG708" s="39"/>
      <c r="BH708" s="39"/>
      <c r="BI708" s="39"/>
      <c r="BJ708" s="39"/>
      <c r="BK708" s="39"/>
      <c r="BL708" s="39"/>
      <c r="BM708" s="39"/>
      <c r="BN708" s="39"/>
      <c r="BO708" s="39"/>
      <c r="BP708" s="39"/>
      <c r="BQ708" s="39"/>
      <c r="BR708" s="39"/>
      <c r="BS708" s="39"/>
    </row>
    <row r="709" spans="1:71" ht="15.75" customHeight="1" x14ac:dyDescent="0.25">
      <c r="A709" s="30"/>
      <c r="B709" s="31"/>
      <c r="C709" s="31"/>
      <c r="D709" s="37"/>
      <c r="E709" s="39"/>
      <c r="F709" s="31"/>
      <c r="G709" s="92"/>
      <c r="H709" s="39"/>
      <c r="I709" s="93"/>
      <c r="J709" s="39"/>
      <c r="K709" s="39"/>
      <c r="L709" s="41"/>
      <c r="M709" s="41"/>
      <c r="N709" s="41"/>
      <c r="O709" s="31"/>
      <c r="P709" s="39"/>
      <c r="Q709" s="39"/>
      <c r="R709" s="39"/>
      <c r="S709" s="39"/>
      <c r="T709" s="94"/>
      <c r="U709" s="39"/>
      <c r="V709" s="95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  <c r="AK709" s="39"/>
      <c r="AL709" s="39"/>
      <c r="AM709" s="39"/>
      <c r="AN709" s="39"/>
      <c r="AO709" s="39"/>
      <c r="AP709" s="39"/>
      <c r="AQ709" s="39"/>
      <c r="AR709" s="39"/>
      <c r="AS709" s="39"/>
      <c r="AT709" s="39"/>
      <c r="AU709" s="39"/>
      <c r="AV709" s="39"/>
      <c r="AW709" s="39"/>
      <c r="AX709" s="39"/>
      <c r="AY709" s="39"/>
      <c r="AZ709" s="39"/>
      <c r="BA709" s="39"/>
      <c r="BB709" s="39"/>
      <c r="BC709" s="39"/>
      <c r="BD709" s="39"/>
      <c r="BE709" s="39"/>
      <c r="BF709" s="39"/>
      <c r="BG709" s="39"/>
      <c r="BH709" s="39"/>
      <c r="BI709" s="39"/>
      <c r="BJ709" s="39"/>
      <c r="BK709" s="39"/>
      <c r="BL709" s="39"/>
      <c r="BM709" s="39"/>
      <c r="BN709" s="39"/>
      <c r="BO709" s="39"/>
      <c r="BP709" s="39"/>
      <c r="BQ709" s="39"/>
      <c r="BR709" s="39"/>
      <c r="BS709" s="39"/>
    </row>
    <row r="710" spans="1:71" ht="15.75" customHeight="1" x14ac:dyDescent="0.25">
      <c r="A710" s="30"/>
      <c r="B710" s="31"/>
      <c r="C710" s="31"/>
      <c r="D710" s="37"/>
      <c r="E710" s="39"/>
      <c r="F710" s="31"/>
      <c r="G710" s="92"/>
      <c r="H710" s="39"/>
      <c r="I710" s="93"/>
      <c r="J710" s="39"/>
      <c r="K710" s="39"/>
      <c r="L710" s="41"/>
      <c r="M710" s="41"/>
      <c r="N710" s="41"/>
      <c r="O710" s="31"/>
      <c r="P710" s="39"/>
      <c r="Q710" s="39"/>
      <c r="R710" s="39"/>
      <c r="S710" s="39"/>
      <c r="T710" s="94"/>
      <c r="U710" s="39"/>
      <c r="V710" s="95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  <c r="AK710" s="39"/>
      <c r="AL710" s="39"/>
      <c r="AM710" s="39"/>
      <c r="AN710" s="39"/>
      <c r="AO710" s="39"/>
      <c r="AP710" s="39"/>
      <c r="AQ710" s="39"/>
      <c r="AR710" s="39"/>
      <c r="AS710" s="39"/>
      <c r="AT710" s="39"/>
      <c r="AU710" s="39"/>
      <c r="AV710" s="39"/>
      <c r="AW710" s="39"/>
      <c r="AX710" s="39"/>
      <c r="AY710" s="39"/>
      <c r="AZ710" s="39"/>
      <c r="BA710" s="39"/>
      <c r="BB710" s="39"/>
      <c r="BC710" s="39"/>
      <c r="BD710" s="39"/>
      <c r="BE710" s="39"/>
      <c r="BF710" s="39"/>
      <c r="BG710" s="39"/>
      <c r="BH710" s="39"/>
      <c r="BI710" s="39"/>
      <c r="BJ710" s="39"/>
      <c r="BK710" s="39"/>
      <c r="BL710" s="39"/>
      <c r="BM710" s="39"/>
      <c r="BN710" s="39"/>
      <c r="BO710" s="39"/>
      <c r="BP710" s="39"/>
      <c r="BQ710" s="39"/>
      <c r="BR710" s="39"/>
      <c r="BS710" s="39"/>
    </row>
    <row r="711" spans="1:71" ht="15.75" customHeight="1" x14ac:dyDescent="0.25">
      <c r="A711" s="30"/>
      <c r="B711" s="31"/>
      <c r="C711" s="31"/>
      <c r="D711" s="37"/>
      <c r="E711" s="39"/>
      <c r="F711" s="31"/>
      <c r="G711" s="92"/>
      <c r="H711" s="39"/>
      <c r="I711" s="93"/>
      <c r="J711" s="39"/>
      <c r="K711" s="39"/>
      <c r="L711" s="41"/>
      <c r="M711" s="41"/>
      <c r="N711" s="41"/>
      <c r="O711" s="31"/>
      <c r="P711" s="39"/>
      <c r="Q711" s="39"/>
      <c r="R711" s="39"/>
      <c r="S711" s="39"/>
      <c r="T711" s="94"/>
      <c r="U711" s="39"/>
      <c r="V711" s="95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  <c r="AK711" s="39"/>
      <c r="AL711" s="39"/>
      <c r="AM711" s="39"/>
      <c r="AN711" s="39"/>
      <c r="AO711" s="39"/>
      <c r="AP711" s="39"/>
      <c r="AQ711" s="39"/>
      <c r="AR711" s="39"/>
      <c r="AS711" s="39"/>
      <c r="AT711" s="39"/>
      <c r="AU711" s="39"/>
      <c r="AV711" s="39"/>
      <c r="AW711" s="39"/>
      <c r="AX711" s="39"/>
      <c r="AY711" s="39"/>
      <c r="AZ711" s="39"/>
      <c r="BA711" s="39"/>
      <c r="BB711" s="39"/>
      <c r="BC711" s="39"/>
      <c r="BD711" s="39"/>
      <c r="BE711" s="39"/>
      <c r="BF711" s="39"/>
      <c r="BG711" s="39"/>
      <c r="BH711" s="39"/>
      <c r="BI711" s="39"/>
      <c r="BJ711" s="39"/>
      <c r="BK711" s="39"/>
      <c r="BL711" s="39"/>
      <c r="BM711" s="39"/>
      <c r="BN711" s="39"/>
      <c r="BO711" s="39"/>
      <c r="BP711" s="39"/>
      <c r="BQ711" s="39"/>
      <c r="BR711" s="39"/>
      <c r="BS711" s="39"/>
    </row>
    <row r="712" spans="1:71" ht="15.75" customHeight="1" x14ac:dyDescent="0.25">
      <c r="A712" s="30"/>
      <c r="B712" s="31"/>
      <c r="C712" s="31"/>
      <c r="D712" s="37"/>
      <c r="E712" s="39"/>
      <c r="F712" s="31"/>
      <c r="G712" s="92"/>
      <c r="H712" s="39"/>
      <c r="I712" s="93"/>
      <c r="J712" s="39"/>
      <c r="K712" s="39"/>
      <c r="L712" s="41"/>
      <c r="M712" s="41"/>
      <c r="N712" s="41"/>
      <c r="O712" s="31"/>
      <c r="P712" s="39"/>
      <c r="Q712" s="39"/>
      <c r="R712" s="39"/>
      <c r="S712" s="39"/>
      <c r="T712" s="94"/>
      <c r="U712" s="39"/>
      <c r="V712" s="95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  <c r="AT712" s="39"/>
      <c r="AU712" s="39"/>
      <c r="AV712" s="39"/>
      <c r="AW712" s="39"/>
      <c r="AX712" s="39"/>
      <c r="AY712" s="39"/>
      <c r="AZ712" s="39"/>
      <c r="BA712" s="39"/>
      <c r="BB712" s="39"/>
      <c r="BC712" s="39"/>
      <c r="BD712" s="39"/>
      <c r="BE712" s="39"/>
      <c r="BF712" s="39"/>
      <c r="BG712" s="39"/>
      <c r="BH712" s="39"/>
      <c r="BI712" s="39"/>
      <c r="BJ712" s="39"/>
      <c r="BK712" s="39"/>
      <c r="BL712" s="39"/>
      <c r="BM712" s="39"/>
      <c r="BN712" s="39"/>
      <c r="BO712" s="39"/>
      <c r="BP712" s="39"/>
      <c r="BQ712" s="39"/>
      <c r="BR712" s="39"/>
      <c r="BS712" s="39"/>
    </row>
    <row r="713" spans="1:71" ht="15.75" customHeight="1" x14ac:dyDescent="0.25">
      <c r="A713" s="30"/>
      <c r="B713" s="31"/>
      <c r="C713" s="31"/>
      <c r="D713" s="37"/>
      <c r="E713" s="39"/>
      <c r="F713" s="31"/>
      <c r="G713" s="92"/>
      <c r="H713" s="39"/>
      <c r="I713" s="93"/>
      <c r="J713" s="39"/>
      <c r="K713" s="39"/>
      <c r="L713" s="41"/>
      <c r="M713" s="41"/>
      <c r="N713" s="41"/>
      <c r="O713" s="31"/>
      <c r="P713" s="39"/>
      <c r="Q713" s="39"/>
      <c r="R713" s="39"/>
      <c r="S713" s="39"/>
      <c r="T713" s="94"/>
      <c r="U713" s="39"/>
      <c r="V713" s="95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  <c r="AK713" s="39"/>
      <c r="AL713" s="39"/>
      <c r="AM713" s="39"/>
      <c r="AN713" s="39"/>
      <c r="AO713" s="39"/>
      <c r="AP713" s="39"/>
      <c r="AQ713" s="39"/>
      <c r="AR713" s="39"/>
      <c r="AS713" s="39"/>
      <c r="AT713" s="39"/>
      <c r="AU713" s="39"/>
      <c r="AV713" s="39"/>
      <c r="AW713" s="39"/>
      <c r="AX713" s="39"/>
      <c r="AY713" s="39"/>
      <c r="AZ713" s="39"/>
      <c r="BA713" s="39"/>
      <c r="BB713" s="39"/>
      <c r="BC713" s="39"/>
      <c r="BD713" s="39"/>
      <c r="BE713" s="39"/>
      <c r="BF713" s="39"/>
      <c r="BG713" s="39"/>
      <c r="BH713" s="39"/>
      <c r="BI713" s="39"/>
      <c r="BJ713" s="39"/>
      <c r="BK713" s="39"/>
      <c r="BL713" s="39"/>
      <c r="BM713" s="39"/>
      <c r="BN713" s="39"/>
      <c r="BO713" s="39"/>
      <c r="BP713" s="39"/>
      <c r="BQ713" s="39"/>
      <c r="BR713" s="39"/>
      <c r="BS713" s="39"/>
    </row>
    <row r="714" spans="1:71" ht="15.75" customHeight="1" x14ac:dyDescent="0.25">
      <c r="A714" s="30"/>
      <c r="B714" s="31"/>
      <c r="C714" s="31"/>
      <c r="D714" s="37"/>
      <c r="E714" s="39"/>
      <c r="F714" s="31"/>
      <c r="G714" s="92"/>
      <c r="H714" s="39"/>
      <c r="I714" s="93"/>
      <c r="J714" s="39"/>
      <c r="K714" s="39"/>
      <c r="L714" s="41"/>
      <c r="M714" s="41"/>
      <c r="N714" s="41"/>
      <c r="O714" s="31"/>
      <c r="P714" s="39"/>
      <c r="Q714" s="39"/>
      <c r="R714" s="39"/>
      <c r="S714" s="39"/>
      <c r="T714" s="94"/>
      <c r="U714" s="39"/>
      <c r="V714" s="95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  <c r="AK714" s="39"/>
      <c r="AL714" s="39"/>
      <c r="AM714" s="39"/>
      <c r="AN714" s="39"/>
      <c r="AO714" s="39"/>
      <c r="AP714" s="39"/>
      <c r="AQ714" s="39"/>
      <c r="AR714" s="39"/>
      <c r="AS714" s="39"/>
      <c r="AT714" s="39"/>
      <c r="AU714" s="39"/>
      <c r="AV714" s="39"/>
      <c r="AW714" s="39"/>
      <c r="AX714" s="39"/>
      <c r="AY714" s="39"/>
      <c r="AZ714" s="39"/>
      <c r="BA714" s="39"/>
      <c r="BB714" s="39"/>
      <c r="BC714" s="39"/>
      <c r="BD714" s="39"/>
      <c r="BE714" s="39"/>
      <c r="BF714" s="39"/>
      <c r="BG714" s="39"/>
      <c r="BH714" s="39"/>
      <c r="BI714" s="39"/>
      <c r="BJ714" s="39"/>
      <c r="BK714" s="39"/>
      <c r="BL714" s="39"/>
      <c r="BM714" s="39"/>
      <c r="BN714" s="39"/>
      <c r="BO714" s="39"/>
      <c r="BP714" s="39"/>
      <c r="BQ714" s="39"/>
      <c r="BR714" s="39"/>
      <c r="BS714" s="39"/>
    </row>
    <row r="715" spans="1:71" ht="15.75" customHeight="1" x14ac:dyDescent="0.25">
      <c r="A715" s="30"/>
      <c r="B715" s="31"/>
      <c r="C715" s="31"/>
      <c r="D715" s="37"/>
      <c r="E715" s="39"/>
      <c r="F715" s="31"/>
      <c r="G715" s="92"/>
      <c r="H715" s="39"/>
      <c r="I715" s="93"/>
      <c r="J715" s="39"/>
      <c r="K715" s="39"/>
      <c r="L715" s="41"/>
      <c r="M715" s="41"/>
      <c r="N715" s="41"/>
      <c r="O715" s="31"/>
      <c r="P715" s="39"/>
      <c r="Q715" s="39"/>
      <c r="R715" s="39"/>
      <c r="S715" s="39"/>
      <c r="T715" s="94"/>
      <c r="U715" s="39"/>
      <c r="V715" s="95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  <c r="AK715" s="39"/>
      <c r="AL715" s="39"/>
      <c r="AM715" s="39"/>
      <c r="AN715" s="39"/>
      <c r="AO715" s="39"/>
      <c r="AP715" s="39"/>
      <c r="AQ715" s="39"/>
      <c r="AR715" s="39"/>
      <c r="AS715" s="39"/>
      <c r="AT715" s="39"/>
      <c r="AU715" s="39"/>
      <c r="AV715" s="39"/>
      <c r="AW715" s="39"/>
      <c r="AX715" s="39"/>
      <c r="AY715" s="39"/>
      <c r="AZ715" s="39"/>
      <c r="BA715" s="39"/>
      <c r="BB715" s="39"/>
      <c r="BC715" s="39"/>
      <c r="BD715" s="39"/>
      <c r="BE715" s="39"/>
      <c r="BF715" s="39"/>
      <c r="BG715" s="39"/>
      <c r="BH715" s="39"/>
      <c r="BI715" s="39"/>
      <c r="BJ715" s="39"/>
      <c r="BK715" s="39"/>
      <c r="BL715" s="39"/>
      <c r="BM715" s="39"/>
      <c r="BN715" s="39"/>
      <c r="BO715" s="39"/>
      <c r="BP715" s="39"/>
      <c r="BQ715" s="39"/>
      <c r="BR715" s="39"/>
      <c r="BS715" s="39"/>
    </row>
    <row r="716" spans="1:71" ht="15.75" customHeight="1" x14ac:dyDescent="0.25">
      <c r="A716" s="30"/>
      <c r="B716" s="31"/>
      <c r="C716" s="31"/>
      <c r="D716" s="37"/>
      <c r="E716" s="39"/>
      <c r="F716" s="31"/>
      <c r="G716" s="92"/>
      <c r="H716" s="39"/>
      <c r="I716" s="93"/>
      <c r="J716" s="39"/>
      <c r="K716" s="39"/>
      <c r="L716" s="41"/>
      <c r="M716" s="41"/>
      <c r="N716" s="41"/>
      <c r="O716" s="31"/>
      <c r="P716" s="39"/>
      <c r="Q716" s="39"/>
      <c r="R716" s="39"/>
      <c r="S716" s="39"/>
      <c r="T716" s="94"/>
      <c r="U716" s="39"/>
      <c r="V716" s="95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  <c r="AY716" s="39"/>
      <c r="AZ716" s="39"/>
      <c r="BA716" s="39"/>
      <c r="BB716" s="39"/>
      <c r="BC716" s="39"/>
      <c r="BD716" s="39"/>
      <c r="BE716" s="39"/>
      <c r="BF716" s="39"/>
      <c r="BG716" s="39"/>
      <c r="BH716" s="39"/>
      <c r="BI716" s="39"/>
      <c r="BJ716" s="39"/>
      <c r="BK716" s="39"/>
      <c r="BL716" s="39"/>
      <c r="BM716" s="39"/>
      <c r="BN716" s="39"/>
      <c r="BO716" s="39"/>
      <c r="BP716" s="39"/>
      <c r="BQ716" s="39"/>
      <c r="BR716" s="39"/>
      <c r="BS716" s="39"/>
    </row>
    <row r="717" spans="1:71" ht="15.75" customHeight="1" x14ac:dyDescent="0.25">
      <c r="A717" s="30"/>
      <c r="B717" s="31"/>
      <c r="C717" s="31"/>
      <c r="D717" s="37"/>
      <c r="E717" s="39"/>
      <c r="F717" s="31"/>
      <c r="G717" s="92"/>
      <c r="H717" s="39"/>
      <c r="I717" s="93"/>
      <c r="J717" s="39"/>
      <c r="K717" s="39"/>
      <c r="L717" s="41"/>
      <c r="M717" s="41"/>
      <c r="N717" s="41"/>
      <c r="O717" s="31"/>
      <c r="P717" s="39"/>
      <c r="Q717" s="39"/>
      <c r="R717" s="39"/>
      <c r="S717" s="39"/>
      <c r="T717" s="94"/>
      <c r="U717" s="39"/>
      <c r="V717" s="95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39"/>
      <c r="AX717" s="39"/>
      <c r="AY717" s="39"/>
      <c r="AZ717" s="39"/>
      <c r="BA717" s="39"/>
      <c r="BB717" s="39"/>
      <c r="BC717" s="39"/>
      <c r="BD717" s="39"/>
      <c r="BE717" s="39"/>
      <c r="BF717" s="39"/>
      <c r="BG717" s="39"/>
      <c r="BH717" s="39"/>
      <c r="BI717" s="39"/>
      <c r="BJ717" s="39"/>
      <c r="BK717" s="39"/>
      <c r="BL717" s="39"/>
      <c r="BM717" s="39"/>
      <c r="BN717" s="39"/>
      <c r="BO717" s="39"/>
      <c r="BP717" s="39"/>
      <c r="BQ717" s="39"/>
      <c r="BR717" s="39"/>
      <c r="BS717" s="39"/>
    </row>
    <row r="718" spans="1:71" ht="15.75" customHeight="1" x14ac:dyDescent="0.25">
      <c r="A718" s="30"/>
      <c r="B718" s="31"/>
      <c r="C718" s="31"/>
      <c r="D718" s="37"/>
      <c r="E718" s="39"/>
      <c r="F718" s="31"/>
      <c r="G718" s="92"/>
      <c r="H718" s="39"/>
      <c r="I718" s="93"/>
      <c r="J718" s="39"/>
      <c r="K718" s="39"/>
      <c r="L718" s="41"/>
      <c r="M718" s="41"/>
      <c r="N718" s="41"/>
      <c r="O718" s="31"/>
      <c r="P718" s="39"/>
      <c r="Q718" s="39"/>
      <c r="R718" s="39"/>
      <c r="S718" s="39"/>
      <c r="T718" s="94"/>
      <c r="U718" s="39"/>
      <c r="V718" s="95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  <c r="AT718" s="39"/>
      <c r="AU718" s="39"/>
      <c r="AV718" s="39"/>
      <c r="AW718" s="39"/>
      <c r="AX718" s="39"/>
      <c r="AY718" s="39"/>
      <c r="AZ718" s="39"/>
      <c r="BA718" s="39"/>
      <c r="BB718" s="39"/>
      <c r="BC718" s="39"/>
      <c r="BD718" s="39"/>
      <c r="BE718" s="39"/>
      <c r="BF718" s="39"/>
      <c r="BG718" s="39"/>
      <c r="BH718" s="39"/>
      <c r="BI718" s="39"/>
      <c r="BJ718" s="39"/>
      <c r="BK718" s="39"/>
      <c r="BL718" s="39"/>
      <c r="BM718" s="39"/>
      <c r="BN718" s="39"/>
      <c r="BO718" s="39"/>
      <c r="BP718" s="39"/>
      <c r="BQ718" s="39"/>
      <c r="BR718" s="39"/>
      <c r="BS718" s="39"/>
    </row>
    <row r="719" spans="1:71" ht="15.75" customHeight="1" x14ac:dyDescent="0.25">
      <c r="A719" s="30"/>
      <c r="B719" s="31"/>
      <c r="C719" s="31"/>
      <c r="D719" s="37"/>
      <c r="E719" s="39"/>
      <c r="F719" s="31"/>
      <c r="G719" s="92"/>
      <c r="H719" s="39"/>
      <c r="I719" s="93"/>
      <c r="J719" s="39"/>
      <c r="K719" s="39"/>
      <c r="L719" s="41"/>
      <c r="M719" s="41"/>
      <c r="N719" s="41"/>
      <c r="O719" s="31"/>
      <c r="P719" s="39"/>
      <c r="Q719" s="39"/>
      <c r="R719" s="39"/>
      <c r="S719" s="39"/>
      <c r="T719" s="94"/>
      <c r="U719" s="39"/>
      <c r="V719" s="95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  <c r="AT719" s="39"/>
      <c r="AU719" s="39"/>
      <c r="AV719" s="39"/>
      <c r="AW719" s="39"/>
      <c r="AX719" s="39"/>
      <c r="AY719" s="39"/>
      <c r="AZ719" s="39"/>
      <c r="BA719" s="39"/>
      <c r="BB719" s="39"/>
      <c r="BC719" s="39"/>
      <c r="BD719" s="39"/>
      <c r="BE719" s="39"/>
      <c r="BF719" s="39"/>
      <c r="BG719" s="39"/>
      <c r="BH719" s="39"/>
      <c r="BI719" s="39"/>
      <c r="BJ719" s="39"/>
      <c r="BK719" s="39"/>
      <c r="BL719" s="39"/>
      <c r="BM719" s="39"/>
      <c r="BN719" s="39"/>
      <c r="BO719" s="39"/>
      <c r="BP719" s="39"/>
      <c r="BQ719" s="39"/>
      <c r="BR719" s="39"/>
      <c r="BS719" s="39"/>
    </row>
    <row r="720" spans="1:71" ht="15.75" customHeight="1" x14ac:dyDescent="0.25">
      <c r="A720" s="30"/>
      <c r="B720" s="31"/>
      <c r="C720" s="31"/>
      <c r="D720" s="37"/>
      <c r="E720" s="39"/>
      <c r="F720" s="31"/>
      <c r="G720" s="92"/>
      <c r="H720" s="39"/>
      <c r="I720" s="93"/>
      <c r="J720" s="39"/>
      <c r="K720" s="39"/>
      <c r="L720" s="41"/>
      <c r="M720" s="41"/>
      <c r="N720" s="41"/>
      <c r="O720" s="31"/>
      <c r="P720" s="39"/>
      <c r="Q720" s="39"/>
      <c r="R720" s="39"/>
      <c r="S720" s="39"/>
      <c r="T720" s="94"/>
      <c r="U720" s="39"/>
      <c r="V720" s="95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  <c r="AT720" s="39"/>
      <c r="AU720" s="39"/>
      <c r="AV720" s="39"/>
      <c r="AW720" s="39"/>
      <c r="AX720" s="39"/>
      <c r="AY720" s="39"/>
      <c r="AZ720" s="39"/>
      <c r="BA720" s="39"/>
      <c r="BB720" s="39"/>
      <c r="BC720" s="39"/>
      <c r="BD720" s="39"/>
      <c r="BE720" s="39"/>
      <c r="BF720" s="39"/>
      <c r="BG720" s="39"/>
      <c r="BH720" s="39"/>
      <c r="BI720" s="39"/>
      <c r="BJ720" s="39"/>
      <c r="BK720" s="39"/>
      <c r="BL720" s="39"/>
      <c r="BM720" s="39"/>
      <c r="BN720" s="39"/>
      <c r="BO720" s="39"/>
      <c r="BP720" s="39"/>
      <c r="BQ720" s="39"/>
      <c r="BR720" s="39"/>
      <c r="BS720" s="39"/>
    </row>
    <row r="721" spans="1:71" ht="15.75" customHeight="1" x14ac:dyDescent="0.25">
      <c r="A721" s="30"/>
      <c r="B721" s="31"/>
      <c r="C721" s="31"/>
      <c r="D721" s="37"/>
      <c r="E721" s="39"/>
      <c r="F721" s="31"/>
      <c r="G721" s="92"/>
      <c r="H721" s="39"/>
      <c r="I721" s="93"/>
      <c r="J721" s="39"/>
      <c r="K721" s="39"/>
      <c r="L721" s="41"/>
      <c r="M721" s="41"/>
      <c r="N721" s="41"/>
      <c r="O721" s="31"/>
      <c r="P721" s="39"/>
      <c r="Q721" s="39"/>
      <c r="R721" s="39"/>
      <c r="S721" s="39"/>
      <c r="T721" s="94"/>
      <c r="U721" s="39"/>
      <c r="V721" s="95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  <c r="AT721" s="39"/>
      <c r="AU721" s="39"/>
      <c r="AV721" s="39"/>
      <c r="AW721" s="39"/>
      <c r="AX721" s="39"/>
      <c r="AY721" s="39"/>
      <c r="AZ721" s="39"/>
      <c r="BA721" s="39"/>
      <c r="BB721" s="39"/>
      <c r="BC721" s="39"/>
      <c r="BD721" s="39"/>
      <c r="BE721" s="39"/>
      <c r="BF721" s="39"/>
      <c r="BG721" s="39"/>
      <c r="BH721" s="39"/>
      <c r="BI721" s="39"/>
      <c r="BJ721" s="39"/>
      <c r="BK721" s="39"/>
      <c r="BL721" s="39"/>
      <c r="BM721" s="39"/>
      <c r="BN721" s="39"/>
      <c r="BO721" s="39"/>
      <c r="BP721" s="39"/>
      <c r="BQ721" s="39"/>
      <c r="BR721" s="39"/>
      <c r="BS721" s="39"/>
    </row>
    <row r="722" spans="1:71" ht="15.75" customHeight="1" x14ac:dyDescent="0.25">
      <c r="A722" s="30"/>
      <c r="B722" s="31"/>
      <c r="C722" s="31"/>
      <c r="D722" s="37"/>
      <c r="E722" s="39"/>
      <c r="F722" s="31"/>
      <c r="G722" s="92"/>
      <c r="H722" s="39"/>
      <c r="I722" s="93"/>
      <c r="J722" s="39"/>
      <c r="K722" s="39"/>
      <c r="L722" s="41"/>
      <c r="M722" s="41"/>
      <c r="N722" s="41"/>
      <c r="O722" s="31"/>
      <c r="P722" s="39"/>
      <c r="Q722" s="39"/>
      <c r="R722" s="39"/>
      <c r="S722" s="39"/>
      <c r="T722" s="94"/>
      <c r="U722" s="39"/>
      <c r="V722" s="95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  <c r="AK722" s="39"/>
      <c r="AL722" s="39"/>
      <c r="AM722" s="39"/>
      <c r="AN722" s="39"/>
      <c r="AO722" s="39"/>
      <c r="AP722" s="39"/>
      <c r="AQ722" s="39"/>
      <c r="AR722" s="39"/>
      <c r="AS722" s="39"/>
      <c r="AT722" s="39"/>
      <c r="AU722" s="39"/>
      <c r="AV722" s="39"/>
      <c r="AW722" s="39"/>
      <c r="AX722" s="39"/>
      <c r="AY722" s="39"/>
      <c r="AZ722" s="39"/>
      <c r="BA722" s="39"/>
      <c r="BB722" s="39"/>
      <c r="BC722" s="39"/>
      <c r="BD722" s="39"/>
      <c r="BE722" s="39"/>
      <c r="BF722" s="39"/>
      <c r="BG722" s="39"/>
      <c r="BH722" s="39"/>
      <c r="BI722" s="39"/>
      <c r="BJ722" s="39"/>
      <c r="BK722" s="39"/>
      <c r="BL722" s="39"/>
      <c r="BM722" s="39"/>
      <c r="BN722" s="39"/>
      <c r="BO722" s="39"/>
      <c r="BP722" s="39"/>
      <c r="BQ722" s="39"/>
      <c r="BR722" s="39"/>
      <c r="BS722" s="39"/>
    </row>
    <row r="723" spans="1:71" ht="15.75" customHeight="1" x14ac:dyDescent="0.25">
      <c r="A723" s="30"/>
      <c r="B723" s="31"/>
      <c r="C723" s="31"/>
      <c r="D723" s="37"/>
      <c r="E723" s="39"/>
      <c r="F723" s="31"/>
      <c r="G723" s="92"/>
      <c r="H723" s="39"/>
      <c r="I723" s="93"/>
      <c r="J723" s="39"/>
      <c r="K723" s="39"/>
      <c r="L723" s="41"/>
      <c r="M723" s="41"/>
      <c r="N723" s="41"/>
      <c r="O723" s="31"/>
      <c r="P723" s="39"/>
      <c r="Q723" s="39"/>
      <c r="R723" s="39"/>
      <c r="S723" s="39"/>
      <c r="T723" s="94"/>
      <c r="U723" s="39"/>
      <c r="V723" s="95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  <c r="AT723" s="39"/>
      <c r="AU723" s="39"/>
      <c r="AV723" s="39"/>
      <c r="AW723" s="39"/>
      <c r="AX723" s="39"/>
      <c r="AY723" s="39"/>
      <c r="AZ723" s="39"/>
      <c r="BA723" s="39"/>
      <c r="BB723" s="39"/>
      <c r="BC723" s="39"/>
      <c r="BD723" s="39"/>
      <c r="BE723" s="39"/>
      <c r="BF723" s="39"/>
      <c r="BG723" s="39"/>
      <c r="BH723" s="39"/>
      <c r="BI723" s="39"/>
      <c r="BJ723" s="39"/>
      <c r="BK723" s="39"/>
      <c r="BL723" s="39"/>
      <c r="BM723" s="39"/>
      <c r="BN723" s="39"/>
      <c r="BO723" s="39"/>
      <c r="BP723" s="39"/>
      <c r="BQ723" s="39"/>
      <c r="BR723" s="39"/>
      <c r="BS723" s="39"/>
    </row>
    <row r="724" spans="1:71" ht="15.75" customHeight="1" x14ac:dyDescent="0.25">
      <c r="A724" s="30"/>
      <c r="B724" s="31"/>
      <c r="C724" s="31"/>
      <c r="D724" s="37"/>
      <c r="E724" s="39"/>
      <c r="F724" s="31"/>
      <c r="G724" s="92"/>
      <c r="H724" s="39"/>
      <c r="I724" s="93"/>
      <c r="J724" s="39"/>
      <c r="K724" s="39"/>
      <c r="L724" s="41"/>
      <c r="M724" s="41"/>
      <c r="N724" s="41"/>
      <c r="O724" s="31"/>
      <c r="P724" s="39"/>
      <c r="Q724" s="39"/>
      <c r="R724" s="39"/>
      <c r="S724" s="39"/>
      <c r="T724" s="94"/>
      <c r="U724" s="39"/>
      <c r="V724" s="95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  <c r="AK724" s="39"/>
      <c r="AL724" s="39"/>
      <c r="AM724" s="39"/>
      <c r="AN724" s="39"/>
      <c r="AO724" s="39"/>
      <c r="AP724" s="39"/>
      <c r="AQ724" s="39"/>
      <c r="AR724" s="39"/>
      <c r="AS724" s="39"/>
      <c r="AT724" s="39"/>
      <c r="AU724" s="39"/>
      <c r="AV724" s="39"/>
      <c r="AW724" s="39"/>
      <c r="AX724" s="39"/>
      <c r="AY724" s="39"/>
      <c r="AZ724" s="39"/>
      <c r="BA724" s="39"/>
      <c r="BB724" s="39"/>
      <c r="BC724" s="39"/>
      <c r="BD724" s="39"/>
      <c r="BE724" s="39"/>
      <c r="BF724" s="39"/>
      <c r="BG724" s="39"/>
      <c r="BH724" s="39"/>
      <c r="BI724" s="39"/>
      <c r="BJ724" s="39"/>
      <c r="BK724" s="39"/>
      <c r="BL724" s="39"/>
      <c r="BM724" s="39"/>
      <c r="BN724" s="39"/>
      <c r="BO724" s="39"/>
      <c r="BP724" s="39"/>
      <c r="BQ724" s="39"/>
      <c r="BR724" s="39"/>
      <c r="BS724" s="39"/>
    </row>
    <row r="725" spans="1:71" ht="15.75" customHeight="1" x14ac:dyDescent="0.25">
      <c r="A725" s="30"/>
      <c r="B725" s="31"/>
      <c r="C725" s="31"/>
      <c r="D725" s="37"/>
      <c r="E725" s="39"/>
      <c r="F725" s="31"/>
      <c r="G725" s="92"/>
      <c r="H725" s="39"/>
      <c r="I725" s="93"/>
      <c r="J725" s="39"/>
      <c r="K725" s="39"/>
      <c r="L725" s="41"/>
      <c r="M725" s="41"/>
      <c r="N725" s="41"/>
      <c r="O725" s="31"/>
      <c r="P725" s="39"/>
      <c r="Q725" s="39"/>
      <c r="R725" s="39"/>
      <c r="S725" s="39"/>
      <c r="T725" s="94"/>
      <c r="U725" s="39"/>
      <c r="V725" s="95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  <c r="AT725" s="39"/>
      <c r="AU725" s="39"/>
      <c r="AV725" s="39"/>
      <c r="AW725" s="39"/>
      <c r="AX725" s="39"/>
      <c r="AY725" s="39"/>
      <c r="AZ725" s="39"/>
      <c r="BA725" s="39"/>
      <c r="BB725" s="39"/>
      <c r="BC725" s="39"/>
      <c r="BD725" s="39"/>
      <c r="BE725" s="39"/>
      <c r="BF725" s="39"/>
      <c r="BG725" s="39"/>
      <c r="BH725" s="39"/>
      <c r="BI725" s="39"/>
      <c r="BJ725" s="39"/>
      <c r="BK725" s="39"/>
      <c r="BL725" s="39"/>
      <c r="BM725" s="39"/>
      <c r="BN725" s="39"/>
      <c r="BO725" s="39"/>
      <c r="BP725" s="39"/>
      <c r="BQ725" s="39"/>
      <c r="BR725" s="39"/>
      <c r="BS725" s="39"/>
    </row>
    <row r="726" spans="1:71" ht="15.75" customHeight="1" x14ac:dyDescent="0.25">
      <c r="A726" s="30"/>
      <c r="B726" s="31"/>
      <c r="C726" s="31"/>
      <c r="D726" s="37"/>
      <c r="E726" s="39"/>
      <c r="F726" s="31"/>
      <c r="G726" s="92"/>
      <c r="H726" s="39"/>
      <c r="I726" s="93"/>
      <c r="J726" s="39"/>
      <c r="K726" s="39"/>
      <c r="L726" s="41"/>
      <c r="M726" s="41"/>
      <c r="N726" s="41"/>
      <c r="O726" s="31"/>
      <c r="P726" s="39"/>
      <c r="Q726" s="39"/>
      <c r="R726" s="39"/>
      <c r="S726" s="39"/>
      <c r="T726" s="94"/>
      <c r="U726" s="39"/>
      <c r="V726" s="95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  <c r="AK726" s="39"/>
      <c r="AL726" s="39"/>
      <c r="AM726" s="39"/>
      <c r="AN726" s="39"/>
      <c r="AO726" s="39"/>
      <c r="AP726" s="39"/>
      <c r="AQ726" s="39"/>
      <c r="AR726" s="39"/>
      <c r="AS726" s="39"/>
      <c r="AT726" s="39"/>
      <c r="AU726" s="39"/>
      <c r="AV726" s="39"/>
      <c r="AW726" s="39"/>
      <c r="AX726" s="39"/>
      <c r="AY726" s="39"/>
      <c r="AZ726" s="39"/>
      <c r="BA726" s="39"/>
      <c r="BB726" s="39"/>
      <c r="BC726" s="39"/>
      <c r="BD726" s="39"/>
      <c r="BE726" s="39"/>
      <c r="BF726" s="39"/>
      <c r="BG726" s="39"/>
      <c r="BH726" s="39"/>
      <c r="BI726" s="39"/>
      <c r="BJ726" s="39"/>
      <c r="BK726" s="39"/>
      <c r="BL726" s="39"/>
      <c r="BM726" s="39"/>
      <c r="BN726" s="39"/>
      <c r="BO726" s="39"/>
      <c r="BP726" s="39"/>
      <c r="BQ726" s="39"/>
      <c r="BR726" s="39"/>
      <c r="BS726" s="39"/>
    </row>
    <row r="727" spans="1:71" ht="15.75" customHeight="1" x14ac:dyDescent="0.25">
      <c r="A727" s="30"/>
      <c r="B727" s="31"/>
      <c r="C727" s="31"/>
      <c r="D727" s="37"/>
      <c r="E727" s="39"/>
      <c r="F727" s="31"/>
      <c r="G727" s="92"/>
      <c r="H727" s="39"/>
      <c r="I727" s="93"/>
      <c r="J727" s="39"/>
      <c r="K727" s="39"/>
      <c r="L727" s="41"/>
      <c r="M727" s="41"/>
      <c r="N727" s="41"/>
      <c r="O727" s="31"/>
      <c r="P727" s="39"/>
      <c r="Q727" s="39"/>
      <c r="R727" s="39"/>
      <c r="S727" s="39"/>
      <c r="T727" s="94"/>
      <c r="U727" s="39"/>
      <c r="V727" s="95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  <c r="AK727" s="39"/>
      <c r="AL727" s="39"/>
      <c r="AM727" s="39"/>
      <c r="AN727" s="39"/>
      <c r="AO727" s="39"/>
      <c r="AP727" s="39"/>
      <c r="AQ727" s="39"/>
      <c r="AR727" s="39"/>
      <c r="AS727" s="39"/>
      <c r="AT727" s="39"/>
      <c r="AU727" s="39"/>
      <c r="AV727" s="39"/>
      <c r="AW727" s="39"/>
      <c r="AX727" s="39"/>
      <c r="AY727" s="39"/>
      <c r="AZ727" s="39"/>
      <c r="BA727" s="39"/>
      <c r="BB727" s="39"/>
      <c r="BC727" s="39"/>
      <c r="BD727" s="39"/>
      <c r="BE727" s="39"/>
      <c r="BF727" s="39"/>
      <c r="BG727" s="39"/>
      <c r="BH727" s="39"/>
      <c r="BI727" s="39"/>
      <c r="BJ727" s="39"/>
      <c r="BK727" s="39"/>
      <c r="BL727" s="39"/>
      <c r="BM727" s="39"/>
      <c r="BN727" s="39"/>
      <c r="BO727" s="39"/>
      <c r="BP727" s="39"/>
      <c r="BQ727" s="39"/>
      <c r="BR727" s="39"/>
      <c r="BS727" s="39"/>
    </row>
    <row r="728" spans="1:71" ht="15.75" customHeight="1" x14ac:dyDescent="0.25">
      <c r="A728" s="30"/>
      <c r="B728" s="31"/>
      <c r="C728" s="31"/>
      <c r="D728" s="37"/>
      <c r="E728" s="39"/>
      <c r="F728" s="31"/>
      <c r="G728" s="92"/>
      <c r="H728" s="39"/>
      <c r="I728" s="93"/>
      <c r="J728" s="39"/>
      <c r="K728" s="39"/>
      <c r="L728" s="41"/>
      <c r="M728" s="41"/>
      <c r="N728" s="41"/>
      <c r="O728" s="31"/>
      <c r="P728" s="39"/>
      <c r="Q728" s="39"/>
      <c r="R728" s="39"/>
      <c r="S728" s="39"/>
      <c r="T728" s="94"/>
      <c r="U728" s="39"/>
      <c r="V728" s="95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  <c r="AK728" s="39"/>
      <c r="AL728" s="39"/>
      <c r="AM728" s="39"/>
      <c r="AN728" s="39"/>
      <c r="AO728" s="39"/>
      <c r="AP728" s="39"/>
      <c r="AQ728" s="39"/>
      <c r="AR728" s="39"/>
      <c r="AS728" s="39"/>
      <c r="AT728" s="39"/>
      <c r="AU728" s="39"/>
      <c r="AV728" s="39"/>
      <c r="AW728" s="39"/>
      <c r="AX728" s="39"/>
      <c r="AY728" s="39"/>
      <c r="AZ728" s="39"/>
      <c r="BA728" s="39"/>
      <c r="BB728" s="39"/>
      <c r="BC728" s="39"/>
      <c r="BD728" s="39"/>
      <c r="BE728" s="39"/>
      <c r="BF728" s="39"/>
      <c r="BG728" s="39"/>
      <c r="BH728" s="39"/>
      <c r="BI728" s="39"/>
      <c r="BJ728" s="39"/>
      <c r="BK728" s="39"/>
      <c r="BL728" s="39"/>
      <c r="BM728" s="39"/>
      <c r="BN728" s="39"/>
      <c r="BO728" s="39"/>
      <c r="BP728" s="39"/>
      <c r="BQ728" s="39"/>
      <c r="BR728" s="39"/>
      <c r="BS728" s="39"/>
    </row>
    <row r="729" spans="1:71" ht="15.75" customHeight="1" x14ac:dyDescent="0.25">
      <c r="A729" s="30"/>
      <c r="B729" s="31"/>
      <c r="C729" s="31"/>
      <c r="D729" s="37"/>
      <c r="E729" s="39"/>
      <c r="F729" s="31"/>
      <c r="G729" s="92"/>
      <c r="H729" s="39"/>
      <c r="I729" s="93"/>
      <c r="J729" s="39"/>
      <c r="K729" s="39"/>
      <c r="L729" s="41"/>
      <c r="M729" s="41"/>
      <c r="N729" s="41"/>
      <c r="O729" s="31"/>
      <c r="P729" s="39"/>
      <c r="Q729" s="39"/>
      <c r="R729" s="39"/>
      <c r="S729" s="39"/>
      <c r="T729" s="94"/>
      <c r="U729" s="39"/>
      <c r="V729" s="95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  <c r="AT729" s="39"/>
      <c r="AU729" s="39"/>
      <c r="AV729" s="39"/>
      <c r="AW729" s="39"/>
      <c r="AX729" s="39"/>
      <c r="AY729" s="39"/>
      <c r="AZ729" s="39"/>
      <c r="BA729" s="39"/>
      <c r="BB729" s="39"/>
      <c r="BC729" s="39"/>
      <c r="BD729" s="39"/>
      <c r="BE729" s="39"/>
      <c r="BF729" s="39"/>
      <c r="BG729" s="39"/>
      <c r="BH729" s="39"/>
      <c r="BI729" s="39"/>
      <c r="BJ729" s="39"/>
      <c r="BK729" s="39"/>
      <c r="BL729" s="39"/>
      <c r="BM729" s="39"/>
      <c r="BN729" s="39"/>
      <c r="BO729" s="39"/>
      <c r="BP729" s="39"/>
      <c r="BQ729" s="39"/>
      <c r="BR729" s="39"/>
      <c r="BS729" s="39"/>
    </row>
    <row r="730" spans="1:71" ht="15.75" customHeight="1" x14ac:dyDescent="0.25">
      <c r="A730" s="30"/>
      <c r="B730" s="31"/>
      <c r="C730" s="31"/>
      <c r="D730" s="37"/>
      <c r="E730" s="39"/>
      <c r="F730" s="31"/>
      <c r="G730" s="92"/>
      <c r="H730" s="39"/>
      <c r="I730" s="93"/>
      <c r="J730" s="39"/>
      <c r="K730" s="39"/>
      <c r="L730" s="41"/>
      <c r="M730" s="41"/>
      <c r="N730" s="41"/>
      <c r="O730" s="31"/>
      <c r="P730" s="39"/>
      <c r="Q730" s="39"/>
      <c r="R730" s="39"/>
      <c r="S730" s="39"/>
      <c r="T730" s="94"/>
      <c r="U730" s="39"/>
      <c r="V730" s="95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  <c r="AK730" s="39"/>
      <c r="AL730" s="39"/>
      <c r="AM730" s="39"/>
      <c r="AN730" s="39"/>
      <c r="AO730" s="39"/>
      <c r="AP730" s="39"/>
      <c r="AQ730" s="39"/>
      <c r="AR730" s="39"/>
      <c r="AS730" s="39"/>
      <c r="AT730" s="39"/>
      <c r="AU730" s="39"/>
      <c r="AV730" s="39"/>
      <c r="AW730" s="39"/>
      <c r="AX730" s="39"/>
      <c r="AY730" s="39"/>
      <c r="AZ730" s="39"/>
      <c r="BA730" s="39"/>
      <c r="BB730" s="39"/>
      <c r="BC730" s="39"/>
      <c r="BD730" s="39"/>
      <c r="BE730" s="39"/>
      <c r="BF730" s="39"/>
      <c r="BG730" s="39"/>
      <c r="BH730" s="39"/>
      <c r="BI730" s="39"/>
      <c r="BJ730" s="39"/>
      <c r="BK730" s="39"/>
      <c r="BL730" s="39"/>
      <c r="BM730" s="39"/>
      <c r="BN730" s="39"/>
      <c r="BO730" s="39"/>
      <c r="BP730" s="39"/>
      <c r="BQ730" s="39"/>
      <c r="BR730" s="39"/>
      <c r="BS730" s="39"/>
    </row>
    <row r="731" spans="1:71" ht="15.75" customHeight="1" x14ac:dyDescent="0.25">
      <c r="A731" s="30"/>
      <c r="B731" s="31"/>
      <c r="C731" s="31"/>
      <c r="D731" s="37"/>
      <c r="E731" s="39"/>
      <c r="F731" s="31"/>
      <c r="G731" s="92"/>
      <c r="H731" s="39"/>
      <c r="I731" s="93"/>
      <c r="J731" s="39"/>
      <c r="K731" s="39"/>
      <c r="L731" s="41"/>
      <c r="M731" s="41"/>
      <c r="N731" s="41"/>
      <c r="O731" s="31"/>
      <c r="P731" s="39"/>
      <c r="Q731" s="39"/>
      <c r="R731" s="39"/>
      <c r="S731" s="39"/>
      <c r="T731" s="94"/>
      <c r="U731" s="39"/>
      <c r="V731" s="95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  <c r="AK731" s="39"/>
      <c r="AL731" s="39"/>
      <c r="AM731" s="39"/>
      <c r="AN731" s="39"/>
      <c r="AO731" s="39"/>
      <c r="AP731" s="39"/>
      <c r="AQ731" s="39"/>
      <c r="AR731" s="39"/>
      <c r="AS731" s="39"/>
      <c r="AT731" s="39"/>
      <c r="AU731" s="39"/>
      <c r="AV731" s="39"/>
      <c r="AW731" s="39"/>
      <c r="AX731" s="39"/>
      <c r="AY731" s="39"/>
      <c r="AZ731" s="39"/>
      <c r="BA731" s="39"/>
      <c r="BB731" s="39"/>
      <c r="BC731" s="39"/>
      <c r="BD731" s="39"/>
      <c r="BE731" s="39"/>
      <c r="BF731" s="39"/>
      <c r="BG731" s="39"/>
      <c r="BH731" s="39"/>
      <c r="BI731" s="39"/>
      <c r="BJ731" s="39"/>
      <c r="BK731" s="39"/>
      <c r="BL731" s="39"/>
      <c r="BM731" s="39"/>
      <c r="BN731" s="39"/>
      <c r="BO731" s="39"/>
      <c r="BP731" s="39"/>
      <c r="BQ731" s="39"/>
      <c r="BR731" s="39"/>
      <c r="BS731" s="39"/>
    </row>
    <row r="732" spans="1:71" ht="15.75" customHeight="1" x14ac:dyDescent="0.25">
      <c r="A732" s="30"/>
      <c r="B732" s="31"/>
      <c r="C732" s="31"/>
      <c r="D732" s="37"/>
      <c r="E732" s="39"/>
      <c r="F732" s="31"/>
      <c r="G732" s="92"/>
      <c r="H732" s="39"/>
      <c r="I732" s="93"/>
      <c r="J732" s="39"/>
      <c r="K732" s="39"/>
      <c r="L732" s="41"/>
      <c r="M732" s="41"/>
      <c r="N732" s="41"/>
      <c r="O732" s="31"/>
      <c r="P732" s="39"/>
      <c r="Q732" s="39"/>
      <c r="R732" s="39"/>
      <c r="S732" s="39"/>
      <c r="T732" s="94"/>
      <c r="U732" s="39"/>
      <c r="V732" s="95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  <c r="AT732" s="39"/>
      <c r="AU732" s="39"/>
      <c r="AV732" s="39"/>
      <c r="AW732" s="39"/>
      <c r="AX732" s="39"/>
      <c r="AY732" s="39"/>
      <c r="AZ732" s="39"/>
      <c r="BA732" s="39"/>
      <c r="BB732" s="39"/>
      <c r="BC732" s="39"/>
      <c r="BD732" s="39"/>
      <c r="BE732" s="39"/>
      <c r="BF732" s="39"/>
      <c r="BG732" s="39"/>
      <c r="BH732" s="39"/>
      <c r="BI732" s="39"/>
      <c r="BJ732" s="39"/>
      <c r="BK732" s="39"/>
      <c r="BL732" s="39"/>
      <c r="BM732" s="39"/>
      <c r="BN732" s="39"/>
      <c r="BO732" s="39"/>
      <c r="BP732" s="39"/>
      <c r="BQ732" s="39"/>
      <c r="BR732" s="39"/>
      <c r="BS732" s="39"/>
    </row>
    <row r="733" spans="1:71" ht="15.75" customHeight="1" x14ac:dyDescent="0.25">
      <c r="A733" s="30"/>
      <c r="B733" s="31"/>
      <c r="C733" s="31"/>
      <c r="D733" s="37"/>
      <c r="E733" s="39"/>
      <c r="F733" s="31"/>
      <c r="G733" s="92"/>
      <c r="H733" s="39"/>
      <c r="I733" s="93"/>
      <c r="J733" s="39"/>
      <c r="K733" s="39"/>
      <c r="L733" s="41"/>
      <c r="M733" s="41"/>
      <c r="N733" s="41"/>
      <c r="O733" s="31"/>
      <c r="P733" s="39"/>
      <c r="Q733" s="39"/>
      <c r="R733" s="39"/>
      <c r="S733" s="39"/>
      <c r="T733" s="94"/>
      <c r="U733" s="39"/>
      <c r="V733" s="95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  <c r="AK733" s="39"/>
      <c r="AL733" s="39"/>
      <c r="AM733" s="39"/>
      <c r="AN733" s="39"/>
      <c r="AO733" s="39"/>
      <c r="AP733" s="39"/>
      <c r="AQ733" s="39"/>
      <c r="AR733" s="39"/>
      <c r="AS733" s="39"/>
      <c r="AT733" s="39"/>
      <c r="AU733" s="39"/>
      <c r="AV733" s="39"/>
      <c r="AW733" s="39"/>
      <c r="AX733" s="39"/>
      <c r="AY733" s="39"/>
      <c r="AZ733" s="39"/>
      <c r="BA733" s="39"/>
      <c r="BB733" s="39"/>
      <c r="BC733" s="39"/>
      <c r="BD733" s="39"/>
      <c r="BE733" s="39"/>
      <c r="BF733" s="39"/>
      <c r="BG733" s="39"/>
      <c r="BH733" s="39"/>
      <c r="BI733" s="39"/>
      <c r="BJ733" s="39"/>
      <c r="BK733" s="39"/>
      <c r="BL733" s="39"/>
      <c r="BM733" s="39"/>
      <c r="BN733" s="39"/>
      <c r="BO733" s="39"/>
      <c r="BP733" s="39"/>
      <c r="BQ733" s="39"/>
      <c r="BR733" s="39"/>
      <c r="BS733" s="39"/>
    </row>
    <row r="734" spans="1:71" ht="15.75" customHeight="1" x14ac:dyDescent="0.25">
      <c r="A734" s="30"/>
      <c r="B734" s="31"/>
      <c r="C734" s="31"/>
      <c r="D734" s="37"/>
      <c r="E734" s="39"/>
      <c r="F734" s="31"/>
      <c r="G734" s="92"/>
      <c r="H734" s="39"/>
      <c r="I734" s="93"/>
      <c r="J734" s="39"/>
      <c r="K734" s="39"/>
      <c r="L734" s="41"/>
      <c r="M734" s="41"/>
      <c r="N734" s="41"/>
      <c r="O734" s="31"/>
      <c r="P734" s="39"/>
      <c r="Q734" s="39"/>
      <c r="R734" s="39"/>
      <c r="S734" s="39"/>
      <c r="T734" s="94"/>
      <c r="U734" s="39"/>
      <c r="V734" s="95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  <c r="AK734" s="39"/>
      <c r="AL734" s="39"/>
      <c r="AM734" s="39"/>
      <c r="AN734" s="39"/>
      <c r="AO734" s="39"/>
      <c r="AP734" s="39"/>
      <c r="AQ734" s="39"/>
      <c r="AR734" s="39"/>
      <c r="AS734" s="39"/>
      <c r="AT734" s="39"/>
      <c r="AU734" s="39"/>
      <c r="AV734" s="39"/>
      <c r="AW734" s="39"/>
      <c r="AX734" s="39"/>
      <c r="AY734" s="39"/>
      <c r="AZ734" s="39"/>
      <c r="BA734" s="39"/>
      <c r="BB734" s="39"/>
      <c r="BC734" s="39"/>
      <c r="BD734" s="39"/>
      <c r="BE734" s="39"/>
      <c r="BF734" s="39"/>
      <c r="BG734" s="39"/>
      <c r="BH734" s="39"/>
      <c r="BI734" s="39"/>
      <c r="BJ734" s="39"/>
      <c r="BK734" s="39"/>
      <c r="BL734" s="39"/>
      <c r="BM734" s="39"/>
      <c r="BN734" s="39"/>
      <c r="BO734" s="39"/>
      <c r="BP734" s="39"/>
      <c r="BQ734" s="39"/>
      <c r="BR734" s="39"/>
      <c r="BS734" s="39"/>
    </row>
    <row r="735" spans="1:71" ht="15.75" customHeight="1" x14ac:dyDescent="0.25">
      <c r="A735" s="30"/>
      <c r="B735" s="31"/>
      <c r="C735" s="31"/>
      <c r="D735" s="37"/>
      <c r="E735" s="39"/>
      <c r="F735" s="31"/>
      <c r="G735" s="92"/>
      <c r="H735" s="39"/>
      <c r="I735" s="93"/>
      <c r="J735" s="39"/>
      <c r="K735" s="39"/>
      <c r="L735" s="41"/>
      <c r="M735" s="41"/>
      <c r="N735" s="41"/>
      <c r="O735" s="31"/>
      <c r="P735" s="39"/>
      <c r="Q735" s="39"/>
      <c r="R735" s="39"/>
      <c r="S735" s="39"/>
      <c r="T735" s="94"/>
      <c r="U735" s="39"/>
      <c r="V735" s="95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  <c r="AT735" s="39"/>
      <c r="AU735" s="39"/>
      <c r="AV735" s="39"/>
      <c r="AW735" s="39"/>
      <c r="AX735" s="39"/>
      <c r="AY735" s="39"/>
      <c r="AZ735" s="39"/>
      <c r="BA735" s="39"/>
      <c r="BB735" s="39"/>
      <c r="BC735" s="39"/>
      <c r="BD735" s="39"/>
      <c r="BE735" s="39"/>
      <c r="BF735" s="39"/>
      <c r="BG735" s="39"/>
      <c r="BH735" s="39"/>
      <c r="BI735" s="39"/>
      <c r="BJ735" s="39"/>
      <c r="BK735" s="39"/>
      <c r="BL735" s="39"/>
      <c r="BM735" s="39"/>
      <c r="BN735" s="39"/>
      <c r="BO735" s="39"/>
      <c r="BP735" s="39"/>
      <c r="BQ735" s="39"/>
      <c r="BR735" s="39"/>
      <c r="BS735" s="39"/>
    </row>
    <row r="736" spans="1:71" ht="15.75" customHeight="1" x14ac:dyDescent="0.25">
      <c r="A736" s="30"/>
      <c r="B736" s="31"/>
      <c r="C736" s="31"/>
      <c r="D736" s="37"/>
      <c r="E736" s="39"/>
      <c r="F736" s="31"/>
      <c r="G736" s="92"/>
      <c r="H736" s="39"/>
      <c r="I736" s="93"/>
      <c r="J736" s="39"/>
      <c r="K736" s="39"/>
      <c r="L736" s="41"/>
      <c r="M736" s="41"/>
      <c r="N736" s="41"/>
      <c r="O736" s="31"/>
      <c r="P736" s="39"/>
      <c r="Q736" s="39"/>
      <c r="R736" s="39"/>
      <c r="S736" s="39"/>
      <c r="T736" s="94"/>
      <c r="U736" s="39"/>
      <c r="V736" s="95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  <c r="AT736" s="39"/>
      <c r="AU736" s="39"/>
      <c r="AV736" s="39"/>
      <c r="AW736" s="39"/>
      <c r="AX736" s="39"/>
      <c r="AY736" s="39"/>
      <c r="AZ736" s="39"/>
      <c r="BA736" s="39"/>
      <c r="BB736" s="39"/>
      <c r="BC736" s="39"/>
      <c r="BD736" s="39"/>
      <c r="BE736" s="39"/>
      <c r="BF736" s="39"/>
      <c r="BG736" s="39"/>
      <c r="BH736" s="39"/>
      <c r="BI736" s="39"/>
      <c r="BJ736" s="39"/>
      <c r="BK736" s="39"/>
      <c r="BL736" s="39"/>
      <c r="BM736" s="39"/>
      <c r="BN736" s="39"/>
      <c r="BO736" s="39"/>
      <c r="BP736" s="39"/>
      <c r="BQ736" s="39"/>
      <c r="BR736" s="39"/>
      <c r="BS736" s="39"/>
    </row>
    <row r="737" spans="1:71" ht="15.75" customHeight="1" x14ac:dyDescent="0.25">
      <c r="A737" s="30"/>
      <c r="B737" s="31"/>
      <c r="C737" s="31"/>
      <c r="D737" s="37"/>
      <c r="E737" s="39"/>
      <c r="F737" s="31"/>
      <c r="G737" s="92"/>
      <c r="H737" s="39"/>
      <c r="I737" s="93"/>
      <c r="J737" s="39"/>
      <c r="K737" s="39"/>
      <c r="L737" s="41"/>
      <c r="M737" s="41"/>
      <c r="N737" s="41"/>
      <c r="O737" s="31"/>
      <c r="P737" s="39"/>
      <c r="Q737" s="39"/>
      <c r="R737" s="39"/>
      <c r="S737" s="39"/>
      <c r="T737" s="94"/>
      <c r="U737" s="39"/>
      <c r="V737" s="95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  <c r="AW737" s="39"/>
      <c r="AX737" s="39"/>
      <c r="AY737" s="39"/>
      <c r="AZ737" s="39"/>
      <c r="BA737" s="39"/>
      <c r="BB737" s="39"/>
      <c r="BC737" s="39"/>
      <c r="BD737" s="39"/>
      <c r="BE737" s="39"/>
      <c r="BF737" s="39"/>
      <c r="BG737" s="39"/>
      <c r="BH737" s="39"/>
      <c r="BI737" s="39"/>
      <c r="BJ737" s="39"/>
      <c r="BK737" s="39"/>
      <c r="BL737" s="39"/>
      <c r="BM737" s="39"/>
      <c r="BN737" s="39"/>
      <c r="BO737" s="39"/>
      <c r="BP737" s="39"/>
      <c r="BQ737" s="39"/>
      <c r="BR737" s="39"/>
      <c r="BS737" s="39"/>
    </row>
    <row r="738" spans="1:71" ht="15.75" customHeight="1" x14ac:dyDescent="0.25">
      <c r="A738" s="30"/>
      <c r="B738" s="31"/>
      <c r="C738" s="31"/>
      <c r="D738" s="37"/>
      <c r="E738" s="39"/>
      <c r="F738" s="31"/>
      <c r="G738" s="92"/>
      <c r="H738" s="39"/>
      <c r="I738" s="93"/>
      <c r="J738" s="39"/>
      <c r="K738" s="39"/>
      <c r="L738" s="41"/>
      <c r="M738" s="41"/>
      <c r="N738" s="41"/>
      <c r="O738" s="31"/>
      <c r="P738" s="39"/>
      <c r="Q738" s="39"/>
      <c r="R738" s="39"/>
      <c r="S738" s="39"/>
      <c r="T738" s="94"/>
      <c r="U738" s="39"/>
      <c r="V738" s="95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  <c r="AY738" s="39"/>
      <c r="AZ738" s="39"/>
      <c r="BA738" s="39"/>
      <c r="BB738" s="39"/>
      <c r="BC738" s="39"/>
      <c r="BD738" s="39"/>
      <c r="BE738" s="39"/>
      <c r="BF738" s="39"/>
      <c r="BG738" s="39"/>
      <c r="BH738" s="39"/>
      <c r="BI738" s="39"/>
      <c r="BJ738" s="39"/>
      <c r="BK738" s="39"/>
      <c r="BL738" s="39"/>
      <c r="BM738" s="39"/>
      <c r="BN738" s="39"/>
      <c r="BO738" s="39"/>
      <c r="BP738" s="39"/>
      <c r="BQ738" s="39"/>
      <c r="BR738" s="39"/>
      <c r="BS738" s="39"/>
    </row>
    <row r="739" spans="1:71" ht="15.75" customHeight="1" x14ac:dyDescent="0.25">
      <c r="A739" s="30"/>
      <c r="B739" s="31"/>
      <c r="C739" s="31"/>
      <c r="D739" s="37"/>
      <c r="E739" s="39"/>
      <c r="F739" s="31"/>
      <c r="G739" s="92"/>
      <c r="H739" s="39"/>
      <c r="I739" s="93"/>
      <c r="J739" s="39"/>
      <c r="K739" s="39"/>
      <c r="L739" s="41"/>
      <c r="M739" s="41"/>
      <c r="N739" s="41"/>
      <c r="O739" s="31"/>
      <c r="P739" s="39"/>
      <c r="Q739" s="39"/>
      <c r="R739" s="39"/>
      <c r="S739" s="39"/>
      <c r="T739" s="94"/>
      <c r="U739" s="39"/>
      <c r="V739" s="95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  <c r="AY739" s="39"/>
      <c r="AZ739" s="39"/>
      <c r="BA739" s="39"/>
      <c r="BB739" s="39"/>
      <c r="BC739" s="39"/>
      <c r="BD739" s="39"/>
      <c r="BE739" s="39"/>
      <c r="BF739" s="39"/>
      <c r="BG739" s="39"/>
      <c r="BH739" s="39"/>
      <c r="BI739" s="39"/>
      <c r="BJ739" s="39"/>
      <c r="BK739" s="39"/>
      <c r="BL739" s="39"/>
      <c r="BM739" s="39"/>
      <c r="BN739" s="39"/>
      <c r="BO739" s="39"/>
      <c r="BP739" s="39"/>
      <c r="BQ739" s="39"/>
      <c r="BR739" s="39"/>
      <c r="BS739" s="39"/>
    </row>
    <row r="740" spans="1:71" ht="15.75" customHeight="1" x14ac:dyDescent="0.25">
      <c r="A740" s="30"/>
      <c r="B740" s="31"/>
      <c r="C740" s="31"/>
      <c r="D740" s="37"/>
      <c r="E740" s="39"/>
      <c r="F740" s="31"/>
      <c r="G740" s="92"/>
      <c r="H740" s="39"/>
      <c r="I740" s="93"/>
      <c r="J740" s="39"/>
      <c r="K740" s="39"/>
      <c r="L740" s="41"/>
      <c r="M740" s="41"/>
      <c r="N740" s="41"/>
      <c r="O740" s="31"/>
      <c r="P740" s="39"/>
      <c r="Q740" s="39"/>
      <c r="R740" s="39"/>
      <c r="S740" s="39"/>
      <c r="T740" s="94"/>
      <c r="U740" s="39"/>
      <c r="V740" s="95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  <c r="AY740" s="39"/>
      <c r="AZ740" s="39"/>
      <c r="BA740" s="39"/>
      <c r="BB740" s="39"/>
      <c r="BC740" s="39"/>
      <c r="BD740" s="39"/>
      <c r="BE740" s="39"/>
      <c r="BF740" s="39"/>
      <c r="BG740" s="39"/>
      <c r="BH740" s="39"/>
      <c r="BI740" s="39"/>
      <c r="BJ740" s="39"/>
      <c r="BK740" s="39"/>
      <c r="BL740" s="39"/>
      <c r="BM740" s="39"/>
      <c r="BN740" s="39"/>
      <c r="BO740" s="39"/>
      <c r="BP740" s="39"/>
      <c r="BQ740" s="39"/>
      <c r="BR740" s="39"/>
      <c r="BS740" s="39"/>
    </row>
    <row r="741" spans="1:71" ht="15.75" customHeight="1" x14ac:dyDescent="0.25">
      <c r="A741" s="30"/>
      <c r="B741" s="31"/>
      <c r="C741" s="31"/>
      <c r="D741" s="37"/>
      <c r="E741" s="39"/>
      <c r="F741" s="31"/>
      <c r="G741" s="92"/>
      <c r="H741" s="39"/>
      <c r="I741" s="93"/>
      <c r="J741" s="39"/>
      <c r="K741" s="39"/>
      <c r="L741" s="41"/>
      <c r="M741" s="41"/>
      <c r="N741" s="41"/>
      <c r="O741" s="31"/>
      <c r="P741" s="39"/>
      <c r="Q741" s="39"/>
      <c r="R741" s="39"/>
      <c r="S741" s="39"/>
      <c r="T741" s="94"/>
      <c r="U741" s="39"/>
      <c r="V741" s="95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  <c r="AY741" s="39"/>
      <c r="AZ741" s="39"/>
      <c r="BA741" s="39"/>
      <c r="BB741" s="39"/>
      <c r="BC741" s="39"/>
      <c r="BD741" s="39"/>
      <c r="BE741" s="39"/>
      <c r="BF741" s="39"/>
      <c r="BG741" s="39"/>
      <c r="BH741" s="39"/>
      <c r="BI741" s="39"/>
      <c r="BJ741" s="39"/>
      <c r="BK741" s="39"/>
      <c r="BL741" s="39"/>
      <c r="BM741" s="39"/>
      <c r="BN741" s="39"/>
      <c r="BO741" s="39"/>
      <c r="BP741" s="39"/>
      <c r="BQ741" s="39"/>
      <c r="BR741" s="39"/>
      <c r="BS741" s="39"/>
    </row>
    <row r="742" spans="1:71" ht="15.75" customHeight="1" x14ac:dyDescent="0.25">
      <c r="A742" s="30"/>
      <c r="B742" s="31"/>
      <c r="C742" s="31"/>
      <c r="D742" s="37"/>
      <c r="E742" s="39"/>
      <c r="F742" s="31"/>
      <c r="G742" s="92"/>
      <c r="H742" s="39"/>
      <c r="I742" s="93"/>
      <c r="J742" s="39"/>
      <c r="K742" s="39"/>
      <c r="L742" s="41"/>
      <c r="M742" s="41"/>
      <c r="N742" s="41"/>
      <c r="O742" s="31"/>
      <c r="P742" s="39"/>
      <c r="Q742" s="39"/>
      <c r="R742" s="39"/>
      <c r="S742" s="39"/>
      <c r="T742" s="94"/>
      <c r="U742" s="39"/>
      <c r="V742" s="95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39"/>
      <c r="AX742" s="39"/>
      <c r="AY742" s="39"/>
      <c r="AZ742" s="39"/>
      <c r="BA742" s="39"/>
      <c r="BB742" s="39"/>
      <c r="BC742" s="39"/>
      <c r="BD742" s="39"/>
      <c r="BE742" s="39"/>
      <c r="BF742" s="39"/>
      <c r="BG742" s="39"/>
      <c r="BH742" s="39"/>
      <c r="BI742" s="39"/>
      <c r="BJ742" s="39"/>
      <c r="BK742" s="39"/>
      <c r="BL742" s="39"/>
      <c r="BM742" s="39"/>
      <c r="BN742" s="39"/>
      <c r="BO742" s="39"/>
      <c r="BP742" s="39"/>
      <c r="BQ742" s="39"/>
      <c r="BR742" s="39"/>
      <c r="BS742" s="39"/>
    </row>
    <row r="743" spans="1:71" ht="15.75" customHeight="1" x14ac:dyDescent="0.25">
      <c r="A743" s="30"/>
      <c r="B743" s="31"/>
      <c r="C743" s="31"/>
      <c r="D743" s="37"/>
      <c r="E743" s="39"/>
      <c r="F743" s="31"/>
      <c r="G743" s="92"/>
      <c r="H743" s="39"/>
      <c r="I743" s="93"/>
      <c r="J743" s="39"/>
      <c r="K743" s="39"/>
      <c r="L743" s="41"/>
      <c r="M743" s="41"/>
      <c r="N743" s="41"/>
      <c r="O743" s="31"/>
      <c r="P743" s="39"/>
      <c r="Q743" s="39"/>
      <c r="R743" s="39"/>
      <c r="S743" s="39"/>
      <c r="T743" s="94"/>
      <c r="U743" s="39"/>
      <c r="V743" s="95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39"/>
      <c r="AX743" s="39"/>
      <c r="AY743" s="39"/>
      <c r="AZ743" s="39"/>
      <c r="BA743" s="39"/>
      <c r="BB743" s="39"/>
      <c r="BC743" s="39"/>
      <c r="BD743" s="39"/>
      <c r="BE743" s="39"/>
      <c r="BF743" s="39"/>
      <c r="BG743" s="39"/>
      <c r="BH743" s="39"/>
      <c r="BI743" s="39"/>
      <c r="BJ743" s="39"/>
      <c r="BK743" s="39"/>
      <c r="BL743" s="39"/>
      <c r="BM743" s="39"/>
      <c r="BN743" s="39"/>
      <c r="BO743" s="39"/>
      <c r="BP743" s="39"/>
      <c r="BQ743" s="39"/>
      <c r="BR743" s="39"/>
      <c r="BS743" s="39"/>
    </row>
    <row r="744" spans="1:71" ht="15.75" customHeight="1" x14ac:dyDescent="0.25">
      <c r="A744" s="30"/>
      <c r="B744" s="31"/>
      <c r="C744" s="31"/>
      <c r="D744" s="37"/>
      <c r="E744" s="39"/>
      <c r="F744" s="31"/>
      <c r="G744" s="92"/>
      <c r="H744" s="39"/>
      <c r="I744" s="93"/>
      <c r="J744" s="39"/>
      <c r="K744" s="39"/>
      <c r="L744" s="41"/>
      <c r="M744" s="41"/>
      <c r="N744" s="41"/>
      <c r="O744" s="31"/>
      <c r="P744" s="39"/>
      <c r="Q744" s="39"/>
      <c r="R744" s="39"/>
      <c r="S744" s="39"/>
      <c r="T744" s="94"/>
      <c r="U744" s="39"/>
      <c r="V744" s="95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  <c r="AY744" s="39"/>
      <c r="AZ744" s="39"/>
      <c r="BA744" s="39"/>
      <c r="BB744" s="39"/>
      <c r="BC744" s="39"/>
      <c r="BD744" s="39"/>
      <c r="BE744" s="39"/>
      <c r="BF744" s="39"/>
      <c r="BG744" s="39"/>
      <c r="BH744" s="39"/>
      <c r="BI744" s="39"/>
      <c r="BJ744" s="39"/>
      <c r="BK744" s="39"/>
      <c r="BL744" s="39"/>
      <c r="BM744" s="39"/>
      <c r="BN744" s="39"/>
      <c r="BO744" s="39"/>
      <c r="BP744" s="39"/>
      <c r="BQ744" s="39"/>
      <c r="BR744" s="39"/>
      <c r="BS744" s="39"/>
    </row>
    <row r="745" spans="1:71" ht="15.75" customHeight="1" x14ac:dyDescent="0.25">
      <c r="A745" s="30"/>
      <c r="B745" s="31"/>
      <c r="C745" s="31"/>
      <c r="D745" s="37"/>
      <c r="E745" s="39"/>
      <c r="F745" s="31"/>
      <c r="G745" s="92"/>
      <c r="H745" s="39"/>
      <c r="I745" s="93"/>
      <c r="J745" s="39"/>
      <c r="K745" s="39"/>
      <c r="L745" s="41"/>
      <c r="M745" s="41"/>
      <c r="N745" s="41"/>
      <c r="O745" s="31"/>
      <c r="P745" s="39"/>
      <c r="Q745" s="39"/>
      <c r="R745" s="39"/>
      <c r="S745" s="39"/>
      <c r="T745" s="94"/>
      <c r="U745" s="39"/>
      <c r="V745" s="95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  <c r="AY745" s="39"/>
      <c r="AZ745" s="39"/>
      <c r="BA745" s="39"/>
      <c r="BB745" s="39"/>
      <c r="BC745" s="39"/>
      <c r="BD745" s="39"/>
      <c r="BE745" s="39"/>
      <c r="BF745" s="39"/>
      <c r="BG745" s="39"/>
      <c r="BH745" s="39"/>
      <c r="BI745" s="39"/>
      <c r="BJ745" s="39"/>
      <c r="BK745" s="39"/>
      <c r="BL745" s="39"/>
      <c r="BM745" s="39"/>
      <c r="BN745" s="39"/>
      <c r="BO745" s="39"/>
      <c r="BP745" s="39"/>
      <c r="BQ745" s="39"/>
      <c r="BR745" s="39"/>
      <c r="BS745" s="39"/>
    </row>
    <row r="746" spans="1:71" ht="15.75" customHeight="1" x14ac:dyDescent="0.25">
      <c r="A746" s="30"/>
      <c r="B746" s="31"/>
      <c r="C746" s="31"/>
      <c r="D746" s="37"/>
      <c r="E746" s="39"/>
      <c r="F746" s="31"/>
      <c r="G746" s="92"/>
      <c r="H746" s="39"/>
      <c r="I746" s="93"/>
      <c r="J746" s="39"/>
      <c r="K746" s="39"/>
      <c r="L746" s="41"/>
      <c r="M746" s="41"/>
      <c r="N746" s="41"/>
      <c r="O746" s="31"/>
      <c r="P746" s="39"/>
      <c r="Q746" s="39"/>
      <c r="R746" s="39"/>
      <c r="S746" s="39"/>
      <c r="T746" s="94"/>
      <c r="U746" s="39"/>
      <c r="V746" s="95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  <c r="AT746" s="39"/>
      <c r="AU746" s="39"/>
      <c r="AV746" s="39"/>
      <c r="AW746" s="39"/>
      <c r="AX746" s="39"/>
      <c r="AY746" s="39"/>
      <c r="AZ746" s="39"/>
      <c r="BA746" s="39"/>
      <c r="BB746" s="39"/>
      <c r="BC746" s="39"/>
      <c r="BD746" s="39"/>
      <c r="BE746" s="39"/>
      <c r="BF746" s="39"/>
      <c r="BG746" s="39"/>
      <c r="BH746" s="39"/>
      <c r="BI746" s="39"/>
      <c r="BJ746" s="39"/>
      <c r="BK746" s="39"/>
      <c r="BL746" s="39"/>
      <c r="BM746" s="39"/>
      <c r="BN746" s="39"/>
      <c r="BO746" s="39"/>
      <c r="BP746" s="39"/>
      <c r="BQ746" s="39"/>
      <c r="BR746" s="39"/>
      <c r="BS746" s="39"/>
    </row>
    <row r="747" spans="1:71" ht="15.75" customHeight="1" x14ac:dyDescent="0.25">
      <c r="A747" s="30"/>
      <c r="B747" s="31"/>
      <c r="C747" s="31"/>
      <c r="D747" s="37"/>
      <c r="E747" s="39"/>
      <c r="F747" s="31"/>
      <c r="G747" s="92"/>
      <c r="H747" s="39"/>
      <c r="I747" s="93"/>
      <c r="J747" s="39"/>
      <c r="K747" s="39"/>
      <c r="L747" s="41"/>
      <c r="M747" s="41"/>
      <c r="N747" s="41"/>
      <c r="O747" s="31"/>
      <c r="P747" s="39"/>
      <c r="Q747" s="39"/>
      <c r="R747" s="39"/>
      <c r="S747" s="39"/>
      <c r="T747" s="94"/>
      <c r="U747" s="39"/>
      <c r="V747" s="95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  <c r="AY747" s="39"/>
      <c r="AZ747" s="39"/>
      <c r="BA747" s="39"/>
      <c r="BB747" s="39"/>
      <c r="BC747" s="39"/>
      <c r="BD747" s="39"/>
      <c r="BE747" s="39"/>
      <c r="BF747" s="39"/>
      <c r="BG747" s="39"/>
      <c r="BH747" s="39"/>
      <c r="BI747" s="39"/>
      <c r="BJ747" s="39"/>
      <c r="BK747" s="39"/>
      <c r="BL747" s="39"/>
      <c r="BM747" s="39"/>
      <c r="BN747" s="39"/>
      <c r="BO747" s="39"/>
      <c r="BP747" s="39"/>
      <c r="BQ747" s="39"/>
      <c r="BR747" s="39"/>
      <c r="BS747" s="39"/>
    </row>
    <row r="748" spans="1:71" ht="15.75" customHeight="1" x14ac:dyDescent="0.25">
      <c r="A748" s="30"/>
      <c r="B748" s="31"/>
      <c r="C748" s="31"/>
      <c r="D748" s="37"/>
      <c r="E748" s="39"/>
      <c r="F748" s="31"/>
      <c r="G748" s="92"/>
      <c r="H748" s="39"/>
      <c r="I748" s="93"/>
      <c r="J748" s="39"/>
      <c r="K748" s="39"/>
      <c r="L748" s="41"/>
      <c r="M748" s="41"/>
      <c r="N748" s="41"/>
      <c r="O748" s="31"/>
      <c r="P748" s="39"/>
      <c r="Q748" s="39"/>
      <c r="R748" s="39"/>
      <c r="S748" s="39"/>
      <c r="T748" s="94"/>
      <c r="U748" s="39"/>
      <c r="V748" s="95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  <c r="AT748" s="39"/>
      <c r="AU748" s="39"/>
      <c r="AV748" s="39"/>
      <c r="AW748" s="39"/>
      <c r="AX748" s="39"/>
      <c r="AY748" s="39"/>
      <c r="AZ748" s="39"/>
      <c r="BA748" s="39"/>
      <c r="BB748" s="39"/>
      <c r="BC748" s="39"/>
      <c r="BD748" s="39"/>
      <c r="BE748" s="39"/>
      <c r="BF748" s="39"/>
      <c r="BG748" s="39"/>
      <c r="BH748" s="39"/>
      <c r="BI748" s="39"/>
      <c r="BJ748" s="39"/>
      <c r="BK748" s="39"/>
      <c r="BL748" s="39"/>
      <c r="BM748" s="39"/>
      <c r="BN748" s="39"/>
      <c r="BO748" s="39"/>
      <c r="BP748" s="39"/>
      <c r="BQ748" s="39"/>
      <c r="BR748" s="39"/>
      <c r="BS748" s="39"/>
    </row>
    <row r="749" spans="1:71" ht="15.75" customHeight="1" x14ac:dyDescent="0.25">
      <c r="A749" s="30"/>
      <c r="B749" s="31"/>
      <c r="C749" s="31"/>
      <c r="D749" s="37"/>
      <c r="E749" s="39"/>
      <c r="F749" s="31"/>
      <c r="G749" s="92"/>
      <c r="H749" s="39"/>
      <c r="I749" s="93"/>
      <c r="J749" s="39"/>
      <c r="K749" s="39"/>
      <c r="L749" s="41"/>
      <c r="M749" s="41"/>
      <c r="N749" s="41"/>
      <c r="O749" s="31"/>
      <c r="P749" s="39"/>
      <c r="Q749" s="39"/>
      <c r="R749" s="39"/>
      <c r="S749" s="39"/>
      <c r="T749" s="94"/>
      <c r="U749" s="39"/>
      <c r="V749" s="95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  <c r="AT749" s="39"/>
      <c r="AU749" s="39"/>
      <c r="AV749" s="39"/>
      <c r="AW749" s="39"/>
      <c r="AX749" s="39"/>
      <c r="AY749" s="39"/>
      <c r="AZ749" s="39"/>
      <c r="BA749" s="39"/>
      <c r="BB749" s="39"/>
      <c r="BC749" s="39"/>
      <c r="BD749" s="39"/>
      <c r="BE749" s="39"/>
      <c r="BF749" s="39"/>
      <c r="BG749" s="39"/>
      <c r="BH749" s="39"/>
      <c r="BI749" s="39"/>
      <c r="BJ749" s="39"/>
      <c r="BK749" s="39"/>
      <c r="BL749" s="39"/>
      <c r="BM749" s="39"/>
      <c r="BN749" s="39"/>
      <c r="BO749" s="39"/>
      <c r="BP749" s="39"/>
      <c r="BQ749" s="39"/>
      <c r="BR749" s="39"/>
      <c r="BS749" s="39"/>
    </row>
    <row r="750" spans="1:71" ht="15.75" customHeight="1" x14ac:dyDescent="0.25">
      <c r="A750" s="30"/>
      <c r="B750" s="31"/>
      <c r="C750" s="31"/>
      <c r="D750" s="37"/>
      <c r="E750" s="39"/>
      <c r="F750" s="31"/>
      <c r="G750" s="92"/>
      <c r="H750" s="39"/>
      <c r="I750" s="93"/>
      <c r="J750" s="39"/>
      <c r="K750" s="39"/>
      <c r="L750" s="41"/>
      <c r="M750" s="41"/>
      <c r="N750" s="41"/>
      <c r="O750" s="31"/>
      <c r="P750" s="39"/>
      <c r="Q750" s="39"/>
      <c r="R750" s="39"/>
      <c r="S750" s="39"/>
      <c r="T750" s="94"/>
      <c r="U750" s="39"/>
      <c r="V750" s="95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  <c r="AY750" s="39"/>
      <c r="AZ750" s="39"/>
      <c r="BA750" s="39"/>
      <c r="BB750" s="39"/>
      <c r="BC750" s="39"/>
      <c r="BD750" s="39"/>
      <c r="BE750" s="39"/>
      <c r="BF750" s="39"/>
      <c r="BG750" s="39"/>
      <c r="BH750" s="39"/>
      <c r="BI750" s="39"/>
      <c r="BJ750" s="39"/>
      <c r="BK750" s="39"/>
      <c r="BL750" s="39"/>
      <c r="BM750" s="39"/>
      <c r="BN750" s="39"/>
      <c r="BO750" s="39"/>
      <c r="BP750" s="39"/>
      <c r="BQ750" s="39"/>
      <c r="BR750" s="39"/>
      <c r="BS750" s="39"/>
    </row>
    <row r="751" spans="1:71" ht="15.75" customHeight="1" x14ac:dyDescent="0.25">
      <c r="A751" s="30"/>
      <c r="B751" s="31"/>
      <c r="C751" s="31"/>
      <c r="D751" s="37"/>
      <c r="E751" s="39"/>
      <c r="F751" s="31"/>
      <c r="G751" s="92"/>
      <c r="H751" s="39"/>
      <c r="I751" s="93"/>
      <c r="J751" s="39"/>
      <c r="K751" s="39"/>
      <c r="L751" s="41"/>
      <c r="M751" s="41"/>
      <c r="N751" s="41"/>
      <c r="O751" s="31"/>
      <c r="P751" s="39"/>
      <c r="Q751" s="39"/>
      <c r="R751" s="39"/>
      <c r="S751" s="39"/>
      <c r="T751" s="94"/>
      <c r="U751" s="39"/>
      <c r="V751" s="95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  <c r="AW751" s="39"/>
      <c r="AX751" s="39"/>
      <c r="AY751" s="39"/>
      <c r="AZ751" s="39"/>
      <c r="BA751" s="39"/>
      <c r="BB751" s="39"/>
      <c r="BC751" s="39"/>
      <c r="BD751" s="39"/>
      <c r="BE751" s="39"/>
      <c r="BF751" s="39"/>
      <c r="BG751" s="39"/>
      <c r="BH751" s="39"/>
      <c r="BI751" s="39"/>
      <c r="BJ751" s="39"/>
      <c r="BK751" s="39"/>
      <c r="BL751" s="39"/>
      <c r="BM751" s="39"/>
      <c r="BN751" s="39"/>
      <c r="BO751" s="39"/>
      <c r="BP751" s="39"/>
      <c r="BQ751" s="39"/>
      <c r="BR751" s="39"/>
      <c r="BS751" s="39"/>
    </row>
    <row r="752" spans="1:71" ht="15.75" customHeight="1" x14ac:dyDescent="0.25">
      <c r="A752" s="30"/>
      <c r="B752" s="31"/>
      <c r="C752" s="31"/>
      <c r="D752" s="37"/>
      <c r="E752" s="39"/>
      <c r="F752" s="31"/>
      <c r="G752" s="92"/>
      <c r="H752" s="39"/>
      <c r="I752" s="93"/>
      <c r="J752" s="39"/>
      <c r="K752" s="39"/>
      <c r="L752" s="41"/>
      <c r="M752" s="41"/>
      <c r="N752" s="41"/>
      <c r="O752" s="31"/>
      <c r="P752" s="39"/>
      <c r="Q752" s="39"/>
      <c r="R752" s="39"/>
      <c r="S752" s="39"/>
      <c r="T752" s="94"/>
      <c r="U752" s="39"/>
      <c r="V752" s="95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  <c r="AT752" s="39"/>
      <c r="AU752" s="39"/>
      <c r="AV752" s="39"/>
      <c r="AW752" s="39"/>
      <c r="AX752" s="39"/>
      <c r="AY752" s="39"/>
      <c r="AZ752" s="39"/>
      <c r="BA752" s="39"/>
      <c r="BB752" s="39"/>
      <c r="BC752" s="39"/>
      <c r="BD752" s="39"/>
      <c r="BE752" s="39"/>
      <c r="BF752" s="39"/>
      <c r="BG752" s="39"/>
      <c r="BH752" s="39"/>
      <c r="BI752" s="39"/>
      <c r="BJ752" s="39"/>
      <c r="BK752" s="39"/>
      <c r="BL752" s="39"/>
      <c r="BM752" s="39"/>
      <c r="BN752" s="39"/>
      <c r="BO752" s="39"/>
      <c r="BP752" s="39"/>
      <c r="BQ752" s="39"/>
      <c r="BR752" s="39"/>
      <c r="BS752" s="39"/>
    </row>
    <row r="753" spans="1:71" ht="15.75" customHeight="1" x14ac:dyDescent="0.25">
      <c r="A753" s="30"/>
      <c r="B753" s="31"/>
      <c r="C753" s="31"/>
      <c r="D753" s="37"/>
      <c r="E753" s="39"/>
      <c r="F753" s="31"/>
      <c r="G753" s="92"/>
      <c r="H753" s="39"/>
      <c r="I753" s="93"/>
      <c r="J753" s="39"/>
      <c r="K753" s="39"/>
      <c r="L753" s="41"/>
      <c r="M753" s="41"/>
      <c r="N753" s="41"/>
      <c r="O753" s="31"/>
      <c r="P753" s="39"/>
      <c r="Q753" s="39"/>
      <c r="R753" s="39"/>
      <c r="S753" s="39"/>
      <c r="T753" s="94"/>
      <c r="U753" s="39"/>
      <c r="V753" s="95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  <c r="AW753" s="39"/>
      <c r="AX753" s="39"/>
      <c r="AY753" s="39"/>
      <c r="AZ753" s="39"/>
      <c r="BA753" s="39"/>
      <c r="BB753" s="39"/>
      <c r="BC753" s="39"/>
      <c r="BD753" s="39"/>
      <c r="BE753" s="39"/>
      <c r="BF753" s="39"/>
      <c r="BG753" s="39"/>
      <c r="BH753" s="39"/>
      <c r="BI753" s="39"/>
      <c r="BJ753" s="39"/>
      <c r="BK753" s="39"/>
      <c r="BL753" s="39"/>
      <c r="BM753" s="39"/>
      <c r="BN753" s="39"/>
      <c r="BO753" s="39"/>
      <c r="BP753" s="39"/>
      <c r="BQ753" s="39"/>
      <c r="BR753" s="39"/>
      <c r="BS753" s="39"/>
    </row>
    <row r="754" spans="1:71" ht="15.75" customHeight="1" x14ac:dyDescent="0.25">
      <c r="A754" s="30"/>
      <c r="B754" s="31"/>
      <c r="C754" s="31"/>
      <c r="D754" s="37"/>
      <c r="E754" s="39"/>
      <c r="F754" s="31"/>
      <c r="G754" s="92"/>
      <c r="H754" s="39"/>
      <c r="I754" s="93"/>
      <c r="J754" s="39"/>
      <c r="K754" s="39"/>
      <c r="L754" s="41"/>
      <c r="M754" s="41"/>
      <c r="N754" s="41"/>
      <c r="O754" s="31"/>
      <c r="P754" s="39"/>
      <c r="Q754" s="39"/>
      <c r="R754" s="39"/>
      <c r="S754" s="39"/>
      <c r="T754" s="94"/>
      <c r="U754" s="39"/>
      <c r="V754" s="95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  <c r="AT754" s="39"/>
      <c r="AU754" s="39"/>
      <c r="AV754" s="39"/>
      <c r="AW754" s="39"/>
      <c r="AX754" s="39"/>
      <c r="AY754" s="39"/>
      <c r="AZ754" s="39"/>
      <c r="BA754" s="39"/>
      <c r="BB754" s="39"/>
      <c r="BC754" s="39"/>
      <c r="BD754" s="39"/>
      <c r="BE754" s="39"/>
      <c r="BF754" s="39"/>
      <c r="BG754" s="39"/>
      <c r="BH754" s="39"/>
      <c r="BI754" s="39"/>
      <c r="BJ754" s="39"/>
      <c r="BK754" s="39"/>
      <c r="BL754" s="39"/>
      <c r="BM754" s="39"/>
      <c r="BN754" s="39"/>
      <c r="BO754" s="39"/>
      <c r="BP754" s="39"/>
      <c r="BQ754" s="39"/>
      <c r="BR754" s="39"/>
      <c r="BS754" s="39"/>
    </row>
    <row r="755" spans="1:71" ht="15.75" customHeight="1" x14ac:dyDescent="0.25">
      <c r="A755" s="30"/>
      <c r="B755" s="31"/>
      <c r="C755" s="31"/>
      <c r="D755" s="37"/>
      <c r="E755" s="39"/>
      <c r="F755" s="31"/>
      <c r="G755" s="92"/>
      <c r="H755" s="39"/>
      <c r="I755" s="93"/>
      <c r="J755" s="39"/>
      <c r="K755" s="39"/>
      <c r="L755" s="41"/>
      <c r="M755" s="41"/>
      <c r="N755" s="41"/>
      <c r="O755" s="31"/>
      <c r="P755" s="39"/>
      <c r="Q755" s="39"/>
      <c r="R755" s="39"/>
      <c r="S755" s="39"/>
      <c r="T755" s="94"/>
      <c r="U755" s="39"/>
      <c r="V755" s="95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  <c r="AT755" s="39"/>
      <c r="AU755" s="39"/>
      <c r="AV755" s="39"/>
      <c r="AW755" s="39"/>
      <c r="AX755" s="39"/>
      <c r="AY755" s="39"/>
      <c r="AZ755" s="39"/>
      <c r="BA755" s="39"/>
      <c r="BB755" s="39"/>
      <c r="BC755" s="39"/>
      <c r="BD755" s="39"/>
      <c r="BE755" s="39"/>
      <c r="BF755" s="39"/>
      <c r="BG755" s="39"/>
      <c r="BH755" s="39"/>
      <c r="BI755" s="39"/>
      <c r="BJ755" s="39"/>
      <c r="BK755" s="39"/>
      <c r="BL755" s="39"/>
      <c r="BM755" s="39"/>
      <c r="BN755" s="39"/>
      <c r="BO755" s="39"/>
      <c r="BP755" s="39"/>
      <c r="BQ755" s="39"/>
      <c r="BR755" s="39"/>
      <c r="BS755" s="39"/>
    </row>
    <row r="756" spans="1:71" ht="15.75" customHeight="1" x14ac:dyDescent="0.25">
      <c r="A756" s="30"/>
      <c r="B756" s="31"/>
      <c r="C756" s="31"/>
      <c r="D756" s="37"/>
      <c r="E756" s="39"/>
      <c r="F756" s="31"/>
      <c r="G756" s="92"/>
      <c r="H756" s="39"/>
      <c r="I756" s="93"/>
      <c r="J756" s="39"/>
      <c r="K756" s="39"/>
      <c r="L756" s="41"/>
      <c r="M756" s="41"/>
      <c r="N756" s="41"/>
      <c r="O756" s="31"/>
      <c r="P756" s="39"/>
      <c r="Q756" s="39"/>
      <c r="R756" s="39"/>
      <c r="S756" s="39"/>
      <c r="T756" s="94"/>
      <c r="U756" s="39"/>
      <c r="V756" s="95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  <c r="AT756" s="39"/>
      <c r="AU756" s="39"/>
      <c r="AV756" s="39"/>
      <c r="AW756" s="39"/>
      <c r="AX756" s="39"/>
      <c r="AY756" s="39"/>
      <c r="AZ756" s="39"/>
      <c r="BA756" s="39"/>
      <c r="BB756" s="39"/>
      <c r="BC756" s="39"/>
      <c r="BD756" s="39"/>
      <c r="BE756" s="39"/>
      <c r="BF756" s="39"/>
      <c r="BG756" s="39"/>
      <c r="BH756" s="39"/>
      <c r="BI756" s="39"/>
      <c r="BJ756" s="39"/>
      <c r="BK756" s="39"/>
      <c r="BL756" s="39"/>
      <c r="BM756" s="39"/>
      <c r="BN756" s="39"/>
      <c r="BO756" s="39"/>
      <c r="BP756" s="39"/>
      <c r="BQ756" s="39"/>
      <c r="BR756" s="39"/>
      <c r="BS756" s="39"/>
    </row>
    <row r="757" spans="1:71" ht="15.75" customHeight="1" x14ac:dyDescent="0.25">
      <c r="A757" s="30"/>
      <c r="B757" s="31"/>
      <c r="C757" s="31"/>
      <c r="D757" s="37"/>
      <c r="E757" s="39"/>
      <c r="F757" s="31"/>
      <c r="G757" s="92"/>
      <c r="H757" s="39"/>
      <c r="I757" s="93"/>
      <c r="J757" s="39"/>
      <c r="K757" s="39"/>
      <c r="L757" s="41"/>
      <c r="M757" s="41"/>
      <c r="N757" s="41"/>
      <c r="O757" s="31"/>
      <c r="P757" s="39"/>
      <c r="Q757" s="39"/>
      <c r="R757" s="39"/>
      <c r="S757" s="39"/>
      <c r="T757" s="94"/>
      <c r="U757" s="39"/>
      <c r="V757" s="95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  <c r="AT757" s="39"/>
      <c r="AU757" s="39"/>
      <c r="AV757" s="39"/>
      <c r="AW757" s="39"/>
      <c r="AX757" s="39"/>
      <c r="AY757" s="39"/>
      <c r="AZ757" s="39"/>
      <c r="BA757" s="39"/>
      <c r="BB757" s="39"/>
      <c r="BC757" s="39"/>
      <c r="BD757" s="39"/>
      <c r="BE757" s="39"/>
      <c r="BF757" s="39"/>
      <c r="BG757" s="39"/>
      <c r="BH757" s="39"/>
      <c r="BI757" s="39"/>
      <c r="BJ757" s="39"/>
      <c r="BK757" s="39"/>
      <c r="BL757" s="39"/>
      <c r="BM757" s="39"/>
      <c r="BN757" s="39"/>
      <c r="BO757" s="39"/>
      <c r="BP757" s="39"/>
      <c r="BQ757" s="39"/>
      <c r="BR757" s="39"/>
      <c r="BS757" s="39"/>
    </row>
    <row r="758" spans="1:71" ht="15.75" customHeight="1" x14ac:dyDescent="0.25">
      <c r="A758" s="30"/>
      <c r="B758" s="31"/>
      <c r="C758" s="31"/>
      <c r="D758" s="37"/>
      <c r="E758" s="39"/>
      <c r="F758" s="31"/>
      <c r="G758" s="92"/>
      <c r="H758" s="39"/>
      <c r="I758" s="93"/>
      <c r="J758" s="39"/>
      <c r="K758" s="39"/>
      <c r="L758" s="41"/>
      <c r="M758" s="41"/>
      <c r="N758" s="41"/>
      <c r="O758" s="31"/>
      <c r="P758" s="39"/>
      <c r="Q758" s="39"/>
      <c r="R758" s="39"/>
      <c r="S758" s="39"/>
      <c r="T758" s="94"/>
      <c r="U758" s="39"/>
      <c r="V758" s="95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  <c r="AK758" s="39"/>
      <c r="AL758" s="39"/>
      <c r="AM758" s="39"/>
      <c r="AN758" s="39"/>
      <c r="AO758" s="39"/>
      <c r="AP758" s="39"/>
      <c r="AQ758" s="39"/>
      <c r="AR758" s="39"/>
      <c r="AS758" s="39"/>
      <c r="AT758" s="39"/>
      <c r="AU758" s="39"/>
      <c r="AV758" s="39"/>
      <c r="AW758" s="39"/>
      <c r="AX758" s="39"/>
      <c r="AY758" s="39"/>
      <c r="AZ758" s="39"/>
      <c r="BA758" s="39"/>
      <c r="BB758" s="39"/>
      <c r="BC758" s="39"/>
      <c r="BD758" s="39"/>
      <c r="BE758" s="39"/>
      <c r="BF758" s="39"/>
      <c r="BG758" s="39"/>
      <c r="BH758" s="39"/>
      <c r="BI758" s="39"/>
      <c r="BJ758" s="39"/>
      <c r="BK758" s="39"/>
      <c r="BL758" s="39"/>
      <c r="BM758" s="39"/>
      <c r="BN758" s="39"/>
      <c r="BO758" s="39"/>
      <c r="BP758" s="39"/>
      <c r="BQ758" s="39"/>
      <c r="BR758" s="39"/>
      <c r="BS758" s="39"/>
    </row>
    <row r="759" spans="1:71" ht="15.75" customHeight="1" x14ac:dyDescent="0.25">
      <c r="A759" s="30"/>
      <c r="B759" s="31"/>
      <c r="C759" s="31"/>
      <c r="D759" s="37"/>
      <c r="E759" s="39"/>
      <c r="F759" s="31"/>
      <c r="G759" s="92"/>
      <c r="H759" s="39"/>
      <c r="I759" s="93"/>
      <c r="J759" s="39"/>
      <c r="K759" s="39"/>
      <c r="L759" s="41"/>
      <c r="M759" s="41"/>
      <c r="N759" s="41"/>
      <c r="O759" s="31"/>
      <c r="P759" s="39"/>
      <c r="Q759" s="39"/>
      <c r="R759" s="39"/>
      <c r="S759" s="39"/>
      <c r="T759" s="94"/>
      <c r="U759" s="39"/>
      <c r="V759" s="95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  <c r="AK759" s="39"/>
      <c r="AL759" s="39"/>
      <c r="AM759" s="39"/>
      <c r="AN759" s="39"/>
      <c r="AO759" s="39"/>
      <c r="AP759" s="39"/>
      <c r="AQ759" s="39"/>
      <c r="AR759" s="39"/>
      <c r="AS759" s="39"/>
      <c r="AT759" s="39"/>
      <c r="AU759" s="39"/>
      <c r="AV759" s="39"/>
      <c r="AW759" s="39"/>
      <c r="AX759" s="39"/>
      <c r="AY759" s="39"/>
      <c r="AZ759" s="39"/>
      <c r="BA759" s="39"/>
      <c r="BB759" s="39"/>
      <c r="BC759" s="39"/>
      <c r="BD759" s="39"/>
      <c r="BE759" s="39"/>
      <c r="BF759" s="39"/>
      <c r="BG759" s="39"/>
      <c r="BH759" s="39"/>
      <c r="BI759" s="39"/>
      <c r="BJ759" s="39"/>
      <c r="BK759" s="39"/>
      <c r="BL759" s="39"/>
      <c r="BM759" s="39"/>
      <c r="BN759" s="39"/>
      <c r="BO759" s="39"/>
      <c r="BP759" s="39"/>
      <c r="BQ759" s="39"/>
      <c r="BR759" s="39"/>
      <c r="BS759" s="39"/>
    </row>
    <row r="760" spans="1:71" ht="15.75" customHeight="1" x14ac:dyDescent="0.25">
      <c r="A760" s="30"/>
      <c r="B760" s="31"/>
      <c r="C760" s="31"/>
      <c r="D760" s="37"/>
      <c r="E760" s="39"/>
      <c r="F760" s="31"/>
      <c r="G760" s="92"/>
      <c r="H760" s="39"/>
      <c r="I760" s="93"/>
      <c r="J760" s="39"/>
      <c r="K760" s="39"/>
      <c r="L760" s="41"/>
      <c r="M760" s="41"/>
      <c r="N760" s="41"/>
      <c r="O760" s="31"/>
      <c r="P760" s="39"/>
      <c r="Q760" s="39"/>
      <c r="R760" s="39"/>
      <c r="S760" s="39"/>
      <c r="T760" s="94"/>
      <c r="U760" s="39"/>
      <c r="V760" s="95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  <c r="AK760" s="39"/>
      <c r="AL760" s="39"/>
      <c r="AM760" s="39"/>
      <c r="AN760" s="39"/>
      <c r="AO760" s="39"/>
      <c r="AP760" s="39"/>
      <c r="AQ760" s="39"/>
      <c r="AR760" s="39"/>
      <c r="AS760" s="39"/>
      <c r="AT760" s="39"/>
      <c r="AU760" s="39"/>
      <c r="AV760" s="39"/>
      <c r="AW760" s="39"/>
      <c r="AX760" s="39"/>
      <c r="AY760" s="39"/>
      <c r="AZ760" s="39"/>
      <c r="BA760" s="39"/>
      <c r="BB760" s="39"/>
      <c r="BC760" s="39"/>
      <c r="BD760" s="39"/>
      <c r="BE760" s="39"/>
      <c r="BF760" s="39"/>
      <c r="BG760" s="39"/>
      <c r="BH760" s="39"/>
      <c r="BI760" s="39"/>
      <c r="BJ760" s="39"/>
      <c r="BK760" s="39"/>
      <c r="BL760" s="39"/>
      <c r="BM760" s="39"/>
      <c r="BN760" s="39"/>
      <c r="BO760" s="39"/>
      <c r="BP760" s="39"/>
      <c r="BQ760" s="39"/>
      <c r="BR760" s="39"/>
      <c r="BS760" s="39"/>
    </row>
    <row r="761" spans="1:71" ht="15.75" customHeight="1" x14ac:dyDescent="0.25">
      <c r="A761" s="30"/>
      <c r="B761" s="31"/>
      <c r="C761" s="31"/>
      <c r="D761" s="37"/>
      <c r="E761" s="39"/>
      <c r="F761" s="31"/>
      <c r="G761" s="92"/>
      <c r="H761" s="39"/>
      <c r="I761" s="93"/>
      <c r="J761" s="39"/>
      <c r="K761" s="39"/>
      <c r="L761" s="41"/>
      <c r="M761" s="41"/>
      <c r="N761" s="41"/>
      <c r="O761" s="31"/>
      <c r="P761" s="39"/>
      <c r="Q761" s="39"/>
      <c r="R761" s="39"/>
      <c r="S761" s="39"/>
      <c r="T761" s="94"/>
      <c r="U761" s="39"/>
      <c r="V761" s="95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  <c r="AK761" s="39"/>
      <c r="AL761" s="39"/>
      <c r="AM761" s="39"/>
      <c r="AN761" s="39"/>
      <c r="AO761" s="39"/>
      <c r="AP761" s="39"/>
      <c r="AQ761" s="39"/>
      <c r="AR761" s="39"/>
      <c r="AS761" s="39"/>
      <c r="AT761" s="39"/>
      <c r="AU761" s="39"/>
      <c r="AV761" s="39"/>
      <c r="AW761" s="39"/>
      <c r="AX761" s="39"/>
      <c r="AY761" s="39"/>
      <c r="AZ761" s="39"/>
      <c r="BA761" s="39"/>
      <c r="BB761" s="39"/>
      <c r="BC761" s="39"/>
      <c r="BD761" s="39"/>
      <c r="BE761" s="39"/>
      <c r="BF761" s="39"/>
      <c r="BG761" s="39"/>
      <c r="BH761" s="39"/>
      <c r="BI761" s="39"/>
      <c r="BJ761" s="39"/>
      <c r="BK761" s="39"/>
      <c r="BL761" s="39"/>
      <c r="BM761" s="39"/>
      <c r="BN761" s="39"/>
      <c r="BO761" s="39"/>
      <c r="BP761" s="39"/>
      <c r="BQ761" s="39"/>
      <c r="BR761" s="39"/>
      <c r="BS761" s="39"/>
    </row>
    <row r="762" spans="1:71" ht="15.75" customHeight="1" x14ac:dyDescent="0.25">
      <c r="A762" s="30"/>
      <c r="B762" s="31"/>
      <c r="C762" s="31"/>
      <c r="D762" s="37"/>
      <c r="E762" s="39"/>
      <c r="F762" s="31"/>
      <c r="G762" s="92"/>
      <c r="H762" s="39"/>
      <c r="I762" s="93"/>
      <c r="J762" s="39"/>
      <c r="K762" s="39"/>
      <c r="L762" s="41"/>
      <c r="M762" s="41"/>
      <c r="N762" s="41"/>
      <c r="O762" s="31"/>
      <c r="P762" s="39"/>
      <c r="Q762" s="39"/>
      <c r="R762" s="39"/>
      <c r="S762" s="39"/>
      <c r="T762" s="94"/>
      <c r="U762" s="39"/>
      <c r="V762" s="95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  <c r="AT762" s="39"/>
      <c r="AU762" s="39"/>
      <c r="AV762" s="39"/>
      <c r="AW762" s="39"/>
      <c r="AX762" s="39"/>
      <c r="AY762" s="39"/>
      <c r="AZ762" s="39"/>
      <c r="BA762" s="39"/>
      <c r="BB762" s="39"/>
      <c r="BC762" s="39"/>
      <c r="BD762" s="39"/>
      <c r="BE762" s="39"/>
      <c r="BF762" s="39"/>
      <c r="BG762" s="39"/>
      <c r="BH762" s="39"/>
      <c r="BI762" s="39"/>
      <c r="BJ762" s="39"/>
      <c r="BK762" s="39"/>
      <c r="BL762" s="39"/>
      <c r="BM762" s="39"/>
      <c r="BN762" s="39"/>
      <c r="BO762" s="39"/>
      <c r="BP762" s="39"/>
      <c r="BQ762" s="39"/>
      <c r="BR762" s="39"/>
      <c r="BS762" s="39"/>
    </row>
    <row r="763" spans="1:71" ht="15.75" customHeight="1" x14ac:dyDescent="0.25">
      <c r="A763" s="30"/>
      <c r="B763" s="31"/>
      <c r="C763" s="31"/>
      <c r="D763" s="37"/>
      <c r="E763" s="39"/>
      <c r="F763" s="31"/>
      <c r="G763" s="92"/>
      <c r="H763" s="39"/>
      <c r="I763" s="93"/>
      <c r="J763" s="39"/>
      <c r="K763" s="39"/>
      <c r="L763" s="41"/>
      <c r="M763" s="41"/>
      <c r="N763" s="41"/>
      <c r="O763" s="31"/>
      <c r="P763" s="39"/>
      <c r="Q763" s="39"/>
      <c r="R763" s="39"/>
      <c r="S763" s="39"/>
      <c r="T763" s="94"/>
      <c r="U763" s="39"/>
      <c r="V763" s="95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  <c r="AK763" s="39"/>
      <c r="AL763" s="39"/>
      <c r="AM763" s="39"/>
      <c r="AN763" s="39"/>
      <c r="AO763" s="39"/>
      <c r="AP763" s="39"/>
      <c r="AQ763" s="39"/>
      <c r="AR763" s="39"/>
      <c r="AS763" s="39"/>
      <c r="AT763" s="39"/>
      <c r="AU763" s="39"/>
      <c r="AV763" s="39"/>
      <c r="AW763" s="39"/>
      <c r="AX763" s="39"/>
      <c r="AY763" s="39"/>
      <c r="AZ763" s="39"/>
      <c r="BA763" s="39"/>
      <c r="BB763" s="39"/>
      <c r="BC763" s="39"/>
      <c r="BD763" s="39"/>
      <c r="BE763" s="39"/>
      <c r="BF763" s="39"/>
      <c r="BG763" s="39"/>
      <c r="BH763" s="39"/>
      <c r="BI763" s="39"/>
      <c r="BJ763" s="39"/>
      <c r="BK763" s="39"/>
      <c r="BL763" s="39"/>
      <c r="BM763" s="39"/>
      <c r="BN763" s="39"/>
      <c r="BO763" s="39"/>
      <c r="BP763" s="39"/>
      <c r="BQ763" s="39"/>
      <c r="BR763" s="39"/>
      <c r="BS763" s="39"/>
    </row>
    <row r="764" spans="1:71" ht="15.75" customHeight="1" x14ac:dyDescent="0.25">
      <c r="A764" s="30"/>
      <c r="B764" s="31"/>
      <c r="C764" s="31"/>
      <c r="D764" s="37"/>
      <c r="E764" s="39"/>
      <c r="F764" s="31"/>
      <c r="G764" s="92"/>
      <c r="H764" s="39"/>
      <c r="I764" s="93"/>
      <c r="J764" s="39"/>
      <c r="K764" s="39"/>
      <c r="L764" s="41"/>
      <c r="M764" s="41"/>
      <c r="N764" s="41"/>
      <c r="O764" s="31"/>
      <c r="P764" s="39"/>
      <c r="Q764" s="39"/>
      <c r="R764" s="39"/>
      <c r="S764" s="39"/>
      <c r="T764" s="94"/>
      <c r="U764" s="39"/>
      <c r="V764" s="95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  <c r="AT764" s="39"/>
      <c r="AU764" s="39"/>
      <c r="AV764" s="39"/>
      <c r="AW764" s="39"/>
      <c r="AX764" s="39"/>
      <c r="AY764" s="39"/>
      <c r="AZ764" s="39"/>
      <c r="BA764" s="39"/>
      <c r="BB764" s="39"/>
      <c r="BC764" s="39"/>
      <c r="BD764" s="39"/>
      <c r="BE764" s="39"/>
      <c r="BF764" s="39"/>
      <c r="BG764" s="39"/>
      <c r="BH764" s="39"/>
      <c r="BI764" s="39"/>
      <c r="BJ764" s="39"/>
      <c r="BK764" s="39"/>
      <c r="BL764" s="39"/>
      <c r="BM764" s="39"/>
      <c r="BN764" s="39"/>
      <c r="BO764" s="39"/>
      <c r="BP764" s="39"/>
      <c r="BQ764" s="39"/>
      <c r="BR764" s="39"/>
      <c r="BS764" s="39"/>
    </row>
    <row r="765" spans="1:71" ht="15.75" customHeight="1" x14ac:dyDescent="0.25">
      <c r="A765" s="30"/>
      <c r="B765" s="31"/>
      <c r="C765" s="31"/>
      <c r="D765" s="37"/>
      <c r="E765" s="39"/>
      <c r="F765" s="31"/>
      <c r="G765" s="92"/>
      <c r="H765" s="39"/>
      <c r="I765" s="93"/>
      <c r="J765" s="39"/>
      <c r="K765" s="39"/>
      <c r="L765" s="41"/>
      <c r="M765" s="41"/>
      <c r="N765" s="41"/>
      <c r="O765" s="31"/>
      <c r="P765" s="39"/>
      <c r="Q765" s="39"/>
      <c r="R765" s="39"/>
      <c r="S765" s="39"/>
      <c r="T765" s="94"/>
      <c r="U765" s="39"/>
      <c r="V765" s="95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  <c r="AT765" s="39"/>
      <c r="AU765" s="39"/>
      <c r="AV765" s="39"/>
      <c r="AW765" s="39"/>
      <c r="AX765" s="39"/>
      <c r="AY765" s="39"/>
      <c r="AZ765" s="39"/>
      <c r="BA765" s="39"/>
      <c r="BB765" s="39"/>
      <c r="BC765" s="39"/>
      <c r="BD765" s="39"/>
      <c r="BE765" s="39"/>
      <c r="BF765" s="39"/>
      <c r="BG765" s="39"/>
      <c r="BH765" s="39"/>
      <c r="BI765" s="39"/>
      <c r="BJ765" s="39"/>
      <c r="BK765" s="39"/>
      <c r="BL765" s="39"/>
      <c r="BM765" s="39"/>
      <c r="BN765" s="39"/>
      <c r="BO765" s="39"/>
      <c r="BP765" s="39"/>
      <c r="BQ765" s="39"/>
      <c r="BR765" s="39"/>
      <c r="BS765" s="39"/>
    </row>
    <row r="766" spans="1:71" ht="15.75" customHeight="1" x14ac:dyDescent="0.25">
      <c r="A766" s="30"/>
      <c r="B766" s="31"/>
      <c r="C766" s="31"/>
      <c r="D766" s="37"/>
      <c r="E766" s="39"/>
      <c r="F766" s="31"/>
      <c r="G766" s="92"/>
      <c r="H766" s="39"/>
      <c r="I766" s="93"/>
      <c r="J766" s="39"/>
      <c r="K766" s="39"/>
      <c r="L766" s="41"/>
      <c r="M766" s="41"/>
      <c r="N766" s="41"/>
      <c r="O766" s="31"/>
      <c r="P766" s="39"/>
      <c r="Q766" s="39"/>
      <c r="R766" s="39"/>
      <c r="S766" s="39"/>
      <c r="T766" s="94"/>
      <c r="U766" s="39"/>
      <c r="V766" s="95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  <c r="AT766" s="39"/>
      <c r="AU766" s="39"/>
      <c r="AV766" s="39"/>
      <c r="AW766" s="39"/>
      <c r="AX766" s="39"/>
      <c r="AY766" s="39"/>
      <c r="AZ766" s="39"/>
      <c r="BA766" s="39"/>
      <c r="BB766" s="39"/>
      <c r="BC766" s="39"/>
      <c r="BD766" s="39"/>
      <c r="BE766" s="39"/>
      <c r="BF766" s="39"/>
      <c r="BG766" s="39"/>
      <c r="BH766" s="39"/>
      <c r="BI766" s="39"/>
      <c r="BJ766" s="39"/>
      <c r="BK766" s="39"/>
      <c r="BL766" s="39"/>
      <c r="BM766" s="39"/>
      <c r="BN766" s="39"/>
      <c r="BO766" s="39"/>
      <c r="BP766" s="39"/>
      <c r="BQ766" s="39"/>
      <c r="BR766" s="39"/>
      <c r="BS766" s="39"/>
    </row>
    <row r="767" spans="1:71" ht="15.75" customHeight="1" x14ac:dyDescent="0.25">
      <c r="A767" s="30"/>
      <c r="B767" s="31"/>
      <c r="C767" s="31"/>
      <c r="D767" s="37"/>
      <c r="E767" s="39"/>
      <c r="F767" s="31"/>
      <c r="G767" s="92"/>
      <c r="H767" s="39"/>
      <c r="I767" s="93"/>
      <c r="J767" s="39"/>
      <c r="K767" s="39"/>
      <c r="L767" s="41"/>
      <c r="M767" s="41"/>
      <c r="N767" s="41"/>
      <c r="O767" s="31"/>
      <c r="P767" s="39"/>
      <c r="Q767" s="39"/>
      <c r="R767" s="39"/>
      <c r="S767" s="39"/>
      <c r="T767" s="94"/>
      <c r="U767" s="39"/>
      <c r="V767" s="95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  <c r="AT767" s="39"/>
      <c r="AU767" s="39"/>
      <c r="AV767" s="39"/>
      <c r="AW767" s="39"/>
      <c r="AX767" s="39"/>
      <c r="AY767" s="39"/>
      <c r="AZ767" s="39"/>
      <c r="BA767" s="39"/>
      <c r="BB767" s="39"/>
      <c r="BC767" s="39"/>
      <c r="BD767" s="39"/>
      <c r="BE767" s="39"/>
      <c r="BF767" s="39"/>
      <c r="BG767" s="39"/>
      <c r="BH767" s="39"/>
      <c r="BI767" s="39"/>
      <c r="BJ767" s="39"/>
      <c r="BK767" s="39"/>
      <c r="BL767" s="39"/>
      <c r="BM767" s="39"/>
      <c r="BN767" s="39"/>
      <c r="BO767" s="39"/>
      <c r="BP767" s="39"/>
      <c r="BQ767" s="39"/>
      <c r="BR767" s="39"/>
      <c r="BS767" s="39"/>
    </row>
    <row r="768" spans="1:71" ht="15.75" customHeight="1" x14ac:dyDescent="0.25">
      <c r="A768" s="30"/>
      <c r="B768" s="31"/>
      <c r="C768" s="31"/>
      <c r="D768" s="37"/>
      <c r="E768" s="39"/>
      <c r="F768" s="31"/>
      <c r="G768" s="92"/>
      <c r="H768" s="39"/>
      <c r="I768" s="93"/>
      <c r="J768" s="39"/>
      <c r="K768" s="39"/>
      <c r="L768" s="41"/>
      <c r="M768" s="41"/>
      <c r="N768" s="41"/>
      <c r="O768" s="31"/>
      <c r="P768" s="39"/>
      <c r="Q768" s="39"/>
      <c r="R768" s="39"/>
      <c r="S768" s="39"/>
      <c r="T768" s="94"/>
      <c r="U768" s="39"/>
      <c r="V768" s="95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  <c r="AT768" s="39"/>
      <c r="AU768" s="39"/>
      <c r="AV768" s="39"/>
      <c r="AW768" s="39"/>
      <c r="AX768" s="39"/>
      <c r="AY768" s="39"/>
      <c r="AZ768" s="39"/>
      <c r="BA768" s="39"/>
      <c r="BB768" s="39"/>
      <c r="BC768" s="39"/>
      <c r="BD768" s="39"/>
      <c r="BE768" s="39"/>
      <c r="BF768" s="39"/>
      <c r="BG768" s="39"/>
      <c r="BH768" s="39"/>
      <c r="BI768" s="39"/>
      <c r="BJ768" s="39"/>
      <c r="BK768" s="39"/>
      <c r="BL768" s="39"/>
      <c r="BM768" s="39"/>
      <c r="BN768" s="39"/>
      <c r="BO768" s="39"/>
      <c r="BP768" s="39"/>
      <c r="BQ768" s="39"/>
      <c r="BR768" s="39"/>
      <c r="BS768" s="39"/>
    </row>
    <row r="769" spans="1:71" ht="15.75" customHeight="1" x14ac:dyDescent="0.25">
      <c r="A769" s="30"/>
      <c r="B769" s="31"/>
      <c r="C769" s="31"/>
      <c r="D769" s="37"/>
      <c r="E769" s="39"/>
      <c r="F769" s="31"/>
      <c r="G769" s="92"/>
      <c r="H769" s="39"/>
      <c r="I769" s="93"/>
      <c r="J769" s="39"/>
      <c r="K769" s="39"/>
      <c r="L769" s="41"/>
      <c r="M769" s="41"/>
      <c r="N769" s="41"/>
      <c r="O769" s="31"/>
      <c r="P769" s="39"/>
      <c r="Q769" s="39"/>
      <c r="R769" s="39"/>
      <c r="S769" s="39"/>
      <c r="T769" s="94"/>
      <c r="U769" s="39"/>
      <c r="V769" s="95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  <c r="AK769" s="39"/>
      <c r="AL769" s="39"/>
      <c r="AM769" s="39"/>
      <c r="AN769" s="39"/>
      <c r="AO769" s="39"/>
      <c r="AP769" s="39"/>
      <c r="AQ769" s="39"/>
      <c r="AR769" s="39"/>
      <c r="AS769" s="39"/>
      <c r="AT769" s="39"/>
      <c r="AU769" s="39"/>
      <c r="AV769" s="39"/>
      <c r="AW769" s="39"/>
      <c r="AX769" s="39"/>
      <c r="AY769" s="39"/>
      <c r="AZ769" s="39"/>
      <c r="BA769" s="39"/>
      <c r="BB769" s="39"/>
      <c r="BC769" s="39"/>
      <c r="BD769" s="39"/>
      <c r="BE769" s="39"/>
      <c r="BF769" s="39"/>
      <c r="BG769" s="39"/>
      <c r="BH769" s="39"/>
      <c r="BI769" s="39"/>
      <c r="BJ769" s="39"/>
      <c r="BK769" s="39"/>
      <c r="BL769" s="39"/>
      <c r="BM769" s="39"/>
      <c r="BN769" s="39"/>
      <c r="BO769" s="39"/>
      <c r="BP769" s="39"/>
      <c r="BQ769" s="39"/>
      <c r="BR769" s="39"/>
      <c r="BS769" s="39"/>
    </row>
    <row r="770" spans="1:71" ht="15.75" customHeight="1" x14ac:dyDescent="0.25">
      <c r="A770" s="30"/>
      <c r="B770" s="31"/>
      <c r="C770" s="31"/>
      <c r="D770" s="37"/>
      <c r="E770" s="39"/>
      <c r="F770" s="31"/>
      <c r="G770" s="92"/>
      <c r="H770" s="39"/>
      <c r="I770" s="93"/>
      <c r="J770" s="39"/>
      <c r="K770" s="39"/>
      <c r="L770" s="41"/>
      <c r="M770" s="41"/>
      <c r="N770" s="41"/>
      <c r="O770" s="31"/>
      <c r="P770" s="39"/>
      <c r="Q770" s="39"/>
      <c r="R770" s="39"/>
      <c r="S770" s="39"/>
      <c r="T770" s="94"/>
      <c r="U770" s="39"/>
      <c r="V770" s="95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  <c r="AT770" s="39"/>
      <c r="AU770" s="39"/>
      <c r="AV770" s="39"/>
      <c r="AW770" s="39"/>
      <c r="AX770" s="39"/>
      <c r="AY770" s="39"/>
      <c r="AZ770" s="39"/>
      <c r="BA770" s="39"/>
      <c r="BB770" s="39"/>
      <c r="BC770" s="39"/>
      <c r="BD770" s="39"/>
      <c r="BE770" s="39"/>
      <c r="BF770" s="39"/>
      <c r="BG770" s="39"/>
      <c r="BH770" s="39"/>
      <c r="BI770" s="39"/>
      <c r="BJ770" s="39"/>
      <c r="BK770" s="39"/>
      <c r="BL770" s="39"/>
      <c r="BM770" s="39"/>
      <c r="BN770" s="39"/>
      <c r="BO770" s="39"/>
      <c r="BP770" s="39"/>
      <c r="BQ770" s="39"/>
      <c r="BR770" s="39"/>
      <c r="BS770" s="39"/>
    </row>
    <row r="771" spans="1:71" ht="15.75" customHeight="1" x14ac:dyDescent="0.25">
      <c r="A771" s="30"/>
      <c r="B771" s="31"/>
      <c r="C771" s="31"/>
      <c r="D771" s="37"/>
      <c r="E771" s="39"/>
      <c r="F771" s="31"/>
      <c r="G771" s="92"/>
      <c r="H771" s="39"/>
      <c r="I771" s="93"/>
      <c r="J771" s="39"/>
      <c r="K771" s="39"/>
      <c r="L771" s="41"/>
      <c r="M771" s="41"/>
      <c r="N771" s="41"/>
      <c r="O771" s="31"/>
      <c r="P771" s="39"/>
      <c r="Q771" s="39"/>
      <c r="R771" s="39"/>
      <c r="S771" s="39"/>
      <c r="T771" s="94"/>
      <c r="U771" s="39"/>
      <c r="V771" s="95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  <c r="AK771" s="39"/>
      <c r="AL771" s="39"/>
      <c r="AM771" s="39"/>
      <c r="AN771" s="39"/>
      <c r="AO771" s="39"/>
      <c r="AP771" s="39"/>
      <c r="AQ771" s="39"/>
      <c r="AR771" s="39"/>
      <c r="AS771" s="39"/>
      <c r="AT771" s="39"/>
      <c r="AU771" s="39"/>
      <c r="AV771" s="39"/>
      <c r="AW771" s="39"/>
      <c r="AX771" s="39"/>
      <c r="AY771" s="39"/>
      <c r="AZ771" s="39"/>
      <c r="BA771" s="39"/>
      <c r="BB771" s="39"/>
      <c r="BC771" s="39"/>
      <c r="BD771" s="39"/>
      <c r="BE771" s="39"/>
      <c r="BF771" s="39"/>
      <c r="BG771" s="39"/>
      <c r="BH771" s="39"/>
      <c r="BI771" s="39"/>
      <c r="BJ771" s="39"/>
      <c r="BK771" s="39"/>
      <c r="BL771" s="39"/>
      <c r="BM771" s="39"/>
      <c r="BN771" s="39"/>
      <c r="BO771" s="39"/>
      <c r="BP771" s="39"/>
      <c r="BQ771" s="39"/>
      <c r="BR771" s="39"/>
      <c r="BS771" s="39"/>
    </row>
    <row r="772" spans="1:71" ht="15.75" customHeight="1" x14ac:dyDescent="0.25">
      <c r="A772" s="30"/>
      <c r="B772" s="31"/>
      <c r="C772" s="31"/>
      <c r="D772" s="37"/>
      <c r="E772" s="39"/>
      <c r="F772" s="31"/>
      <c r="G772" s="92"/>
      <c r="H772" s="39"/>
      <c r="I772" s="93"/>
      <c r="J772" s="39"/>
      <c r="K772" s="39"/>
      <c r="L772" s="41"/>
      <c r="M772" s="41"/>
      <c r="N772" s="41"/>
      <c r="O772" s="31"/>
      <c r="P772" s="39"/>
      <c r="Q772" s="39"/>
      <c r="R772" s="39"/>
      <c r="S772" s="39"/>
      <c r="T772" s="94"/>
      <c r="U772" s="39"/>
      <c r="V772" s="95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  <c r="AT772" s="39"/>
      <c r="AU772" s="39"/>
      <c r="AV772" s="39"/>
      <c r="AW772" s="39"/>
      <c r="AX772" s="39"/>
      <c r="AY772" s="39"/>
      <c r="AZ772" s="39"/>
      <c r="BA772" s="39"/>
      <c r="BB772" s="39"/>
      <c r="BC772" s="39"/>
      <c r="BD772" s="39"/>
      <c r="BE772" s="39"/>
      <c r="BF772" s="39"/>
      <c r="BG772" s="39"/>
      <c r="BH772" s="39"/>
      <c r="BI772" s="39"/>
      <c r="BJ772" s="39"/>
      <c r="BK772" s="39"/>
      <c r="BL772" s="39"/>
      <c r="BM772" s="39"/>
      <c r="BN772" s="39"/>
      <c r="BO772" s="39"/>
      <c r="BP772" s="39"/>
      <c r="BQ772" s="39"/>
      <c r="BR772" s="39"/>
      <c r="BS772" s="39"/>
    </row>
    <row r="773" spans="1:71" ht="15.75" customHeight="1" x14ac:dyDescent="0.25">
      <c r="A773" s="30"/>
      <c r="B773" s="31"/>
      <c r="C773" s="31"/>
      <c r="D773" s="37"/>
      <c r="E773" s="39"/>
      <c r="F773" s="31"/>
      <c r="G773" s="92"/>
      <c r="H773" s="39"/>
      <c r="I773" s="93"/>
      <c r="J773" s="39"/>
      <c r="K773" s="39"/>
      <c r="L773" s="41"/>
      <c r="M773" s="41"/>
      <c r="N773" s="41"/>
      <c r="O773" s="31"/>
      <c r="P773" s="39"/>
      <c r="Q773" s="39"/>
      <c r="R773" s="39"/>
      <c r="S773" s="39"/>
      <c r="T773" s="94"/>
      <c r="U773" s="39"/>
      <c r="V773" s="95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  <c r="AK773" s="39"/>
      <c r="AL773" s="39"/>
      <c r="AM773" s="39"/>
      <c r="AN773" s="39"/>
      <c r="AO773" s="39"/>
      <c r="AP773" s="39"/>
      <c r="AQ773" s="39"/>
      <c r="AR773" s="39"/>
      <c r="AS773" s="39"/>
      <c r="AT773" s="39"/>
      <c r="AU773" s="39"/>
      <c r="AV773" s="39"/>
      <c r="AW773" s="39"/>
      <c r="AX773" s="39"/>
      <c r="AY773" s="39"/>
      <c r="AZ773" s="39"/>
      <c r="BA773" s="39"/>
      <c r="BB773" s="39"/>
      <c r="BC773" s="39"/>
      <c r="BD773" s="39"/>
      <c r="BE773" s="39"/>
      <c r="BF773" s="39"/>
      <c r="BG773" s="39"/>
      <c r="BH773" s="39"/>
      <c r="BI773" s="39"/>
      <c r="BJ773" s="39"/>
      <c r="BK773" s="39"/>
      <c r="BL773" s="39"/>
      <c r="BM773" s="39"/>
      <c r="BN773" s="39"/>
      <c r="BO773" s="39"/>
      <c r="BP773" s="39"/>
      <c r="BQ773" s="39"/>
      <c r="BR773" s="39"/>
      <c r="BS773" s="39"/>
    </row>
    <row r="774" spans="1:71" ht="15.75" customHeight="1" x14ac:dyDescent="0.25">
      <c r="A774" s="30"/>
      <c r="B774" s="31"/>
      <c r="C774" s="31"/>
      <c r="D774" s="37"/>
      <c r="E774" s="39"/>
      <c r="F774" s="31"/>
      <c r="G774" s="92"/>
      <c r="H774" s="39"/>
      <c r="I774" s="93"/>
      <c r="J774" s="39"/>
      <c r="K774" s="39"/>
      <c r="L774" s="41"/>
      <c r="M774" s="41"/>
      <c r="N774" s="41"/>
      <c r="O774" s="31"/>
      <c r="P774" s="39"/>
      <c r="Q774" s="39"/>
      <c r="R774" s="39"/>
      <c r="S774" s="39"/>
      <c r="T774" s="94"/>
      <c r="U774" s="39"/>
      <c r="V774" s="95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/>
      <c r="AL774" s="39"/>
      <c r="AM774" s="39"/>
      <c r="AN774" s="39"/>
      <c r="AO774" s="39"/>
      <c r="AP774" s="39"/>
      <c r="AQ774" s="39"/>
      <c r="AR774" s="39"/>
      <c r="AS774" s="39"/>
      <c r="AT774" s="39"/>
      <c r="AU774" s="39"/>
      <c r="AV774" s="39"/>
      <c r="AW774" s="39"/>
      <c r="AX774" s="39"/>
      <c r="AY774" s="39"/>
      <c r="AZ774" s="39"/>
      <c r="BA774" s="39"/>
      <c r="BB774" s="39"/>
      <c r="BC774" s="39"/>
      <c r="BD774" s="39"/>
      <c r="BE774" s="39"/>
      <c r="BF774" s="39"/>
      <c r="BG774" s="39"/>
      <c r="BH774" s="39"/>
      <c r="BI774" s="39"/>
      <c r="BJ774" s="39"/>
      <c r="BK774" s="39"/>
      <c r="BL774" s="39"/>
      <c r="BM774" s="39"/>
      <c r="BN774" s="39"/>
      <c r="BO774" s="39"/>
      <c r="BP774" s="39"/>
      <c r="BQ774" s="39"/>
      <c r="BR774" s="39"/>
      <c r="BS774" s="39"/>
    </row>
    <row r="775" spans="1:71" ht="15.75" customHeight="1" x14ac:dyDescent="0.25">
      <c r="A775" s="30"/>
      <c r="B775" s="31"/>
      <c r="C775" s="31"/>
      <c r="D775" s="37"/>
      <c r="E775" s="39"/>
      <c r="F775" s="31"/>
      <c r="G775" s="92"/>
      <c r="H775" s="39"/>
      <c r="I775" s="93"/>
      <c r="J775" s="39"/>
      <c r="K775" s="39"/>
      <c r="L775" s="41"/>
      <c r="M775" s="41"/>
      <c r="N775" s="41"/>
      <c r="O775" s="31"/>
      <c r="P775" s="39"/>
      <c r="Q775" s="39"/>
      <c r="R775" s="39"/>
      <c r="S775" s="39"/>
      <c r="T775" s="94"/>
      <c r="U775" s="39"/>
      <c r="V775" s="95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  <c r="AK775" s="39"/>
      <c r="AL775" s="39"/>
      <c r="AM775" s="39"/>
      <c r="AN775" s="39"/>
      <c r="AO775" s="39"/>
      <c r="AP775" s="39"/>
      <c r="AQ775" s="39"/>
      <c r="AR775" s="39"/>
      <c r="AS775" s="39"/>
      <c r="AT775" s="39"/>
      <c r="AU775" s="39"/>
      <c r="AV775" s="39"/>
      <c r="AW775" s="39"/>
      <c r="AX775" s="39"/>
      <c r="AY775" s="39"/>
      <c r="AZ775" s="39"/>
      <c r="BA775" s="39"/>
      <c r="BB775" s="39"/>
      <c r="BC775" s="39"/>
      <c r="BD775" s="39"/>
      <c r="BE775" s="39"/>
      <c r="BF775" s="39"/>
      <c r="BG775" s="39"/>
      <c r="BH775" s="39"/>
      <c r="BI775" s="39"/>
      <c r="BJ775" s="39"/>
      <c r="BK775" s="39"/>
      <c r="BL775" s="39"/>
      <c r="BM775" s="39"/>
      <c r="BN775" s="39"/>
      <c r="BO775" s="39"/>
      <c r="BP775" s="39"/>
      <c r="BQ775" s="39"/>
      <c r="BR775" s="39"/>
      <c r="BS775" s="39"/>
    </row>
    <row r="776" spans="1:71" ht="15.75" customHeight="1" x14ac:dyDescent="0.25">
      <c r="A776" s="30"/>
      <c r="B776" s="31"/>
      <c r="C776" s="31"/>
      <c r="D776" s="37"/>
      <c r="E776" s="39"/>
      <c r="F776" s="31"/>
      <c r="G776" s="92"/>
      <c r="H776" s="39"/>
      <c r="I776" s="93"/>
      <c r="J776" s="39"/>
      <c r="K776" s="39"/>
      <c r="L776" s="41"/>
      <c r="M776" s="41"/>
      <c r="N776" s="41"/>
      <c r="O776" s="31"/>
      <c r="P776" s="39"/>
      <c r="Q776" s="39"/>
      <c r="R776" s="39"/>
      <c r="S776" s="39"/>
      <c r="T776" s="94"/>
      <c r="U776" s="39"/>
      <c r="V776" s="95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/>
      <c r="AL776" s="39"/>
      <c r="AM776" s="39"/>
      <c r="AN776" s="39"/>
      <c r="AO776" s="39"/>
      <c r="AP776" s="39"/>
      <c r="AQ776" s="39"/>
      <c r="AR776" s="39"/>
      <c r="AS776" s="39"/>
      <c r="AT776" s="39"/>
      <c r="AU776" s="39"/>
      <c r="AV776" s="39"/>
      <c r="AW776" s="39"/>
      <c r="AX776" s="39"/>
      <c r="AY776" s="39"/>
      <c r="AZ776" s="39"/>
      <c r="BA776" s="39"/>
      <c r="BB776" s="39"/>
      <c r="BC776" s="39"/>
      <c r="BD776" s="39"/>
      <c r="BE776" s="39"/>
      <c r="BF776" s="39"/>
      <c r="BG776" s="39"/>
      <c r="BH776" s="39"/>
      <c r="BI776" s="39"/>
      <c r="BJ776" s="39"/>
      <c r="BK776" s="39"/>
      <c r="BL776" s="39"/>
      <c r="BM776" s="39"/>
      <c r="BN776" s="39"/>
      <c r="BO776" s="39"/>
      <c r="BP776" s="39"/>
      <c r="BQ776" s="39"/>
      <c r="BR776" s="39"/>
      <c r="BS776" s="39"/>
    </row>
    <row r="777" spans="1:71" ht="15.75" customHeight="1" x14ac:dyDescent="0.25">
      <c r="A777" s="30"/>
      <c r="B777" s="31"/>
      <c r="C777" s="31"/>
      <c r="D777" s="37"/>
      <c r="E777" s="39"/>
      <c r="F777" s="31"/>
      <c r="G777" s="92"/>
      <c r="H777" s="39"/>
      <c r="I777" s="93"/>
      <c r="J777" s="39"/>
      <c r="K777" s="39"/>
      <c r="L777" s="41"/>
      <c r="M777" s="41"/>
      <c r="N777" s="41"/>
      <c r="O777" s="31"/>
      <c r="P777" s="39"/>
      <c r="Q777" s="39"/>
      <c r="R777" s="39"/>
      <c r="S777" s="39"/>
      <c r="T777" s="94"/>
      <c r="U777" s="39"/>
      <c r="V777" s="95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  <c r="AK777" s="39"/>
      <c r="AL777" s="39"/>
      <c r="AM777" s="39"/>
      <c r="AN777" s="39"/>
      <c r="AO777" s="39"/>
      <c r="AP777" s="39"/>
      <c r="AQ777" s="39"/>
      <c r="AR777" s="39"/>
      <c r="AS777" s="39"/>
      <c r="AT777" s="39"/>
      <c r="AU777" s="39"/>
      <c r="AV777" s="39"/>
      <c r="AW777" s="39"/>
      <c r="AX777" s="39"/>
      <c r="AY777" s="39"/>
      <c r="AZ777" s="39"/>
      <c r="BA777" s="39"/>
      <c r="BB777" s="39"/>
      <c r="BC777" s="39"/>
      <c r="BD777" s="39"/>
      <c r="BE777" s="39"/>
      <c r="BF777" s="39"/>
      <c r="BG777" s="39"/>
      <c r="BH777" s="39"/>
      <c r="BI777" s="39"/>
      <c r="BJ777" s="39"/>
      <c r="BK777" s="39"/>
      <c r="BL777" s="39"/>
      <c r="BM777" s="39"/>
      <c r="BN777" s="39"/>
      <c r="BO777" s="39"/>
      <c r="BP777" s="39"/>
      <c r="BQ777" s="39"/>
      <c r="BR777" s="39"/>
      <c r="BS777" s="39"/>
    </row>
    <row r="778" spans="1:71" ht="15.75" customHeight="1" x14ac:dyDescent="0.25">
      <c r="A778" s="30"/>
      <c r="B778" s="31"/>
      <c r="C778" s="31"/>
      <c r="D778" s="37"/>
      <c r="E778" s="39"/>
      <c r="F778" s="31"/>
      <c r="G778" s="92"/>
      <c r="H778" s="39"/>
      <c r="I778" s="93"/>
      <c r="J778" s="39"/>
      <c r="K778" s="39"/>
      <c r="L778" s="41"/>
      <c r="M778" s="41"/>
      <c r="N778" s="41"/>
      <c r="O778" s="31"/>
      <c r="P778" s="39"/>
      <c r="Q778" s="39"/>
      <c r="R778" s="39"/>
      <c r="S778" s="39"/>
      <c r="T778" s="94"/>
      <c r="U778" s="39"/>
      <c r="V778" s="95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  <c r="AK778" s="39"/>
      <c r="AL778" s="39"/>
      <c r="AM778" s="39"/>
      <c r="AN778" s="39"/>
      <c r="AO778" s="39"/>
      <c r="AP778" s="39"/>
      <c r="AQ778" s="39"/>
      <c r="AR778" s="39"/>
      <c r="AS778" s="39"/>
      <c r="AT778" s="39"/>
      <c r="AU778" s="39"/>
      <c r="AV778" s="39"/>
      <c r="AW778" s="39"/>
      <c r="AX778" s="39"/>
      <c r="AY778" s="39"/>
      <c r="AZ778" s="39"/>
      <c r="BA778" s="39"/>
      <c r="BB778" s="39"/>
      <c r="BC778" s="39"/>
      <c r="BD778" s="39"/>
      <c r="BE778" s="39"/>
      <c r="BF778" s="39"/>
      <c r="BG778" s="39"/>
      <c r="BH778" s="39"/>
      <c r="BI778" s="39"/>
      <c r="BJ778" s="39"/>
      <c r="BK778" s="39"/>
      <c r="BL778" s="39"/>
      <c r="BM778" s="39"/>
      <c r="BN778" s="39"/>
      <c r="BO778" s="39"/>
      <c r="BP778" s="39"/>
      <c r="BQ778" s="39"/>
      <c r="BR778" s="39"/>
      <c r="BS778" s="39"/>
    </row>
    <row r="779" spans="1:71" ht="15.75" customHeight="1" x14ac:dyDescent="0.25">
      <c r="A779" s="30"/>
      <c r="B779" s="31"/>
      <c r="C779" s="31"/>
      <c r="D779" s="37"/>
      <c r="E779" s="39"/>
      <c r="F779" s="31"/>
      <c r="G779" s="92"/>
      <c r="H779" s="39"/>
      <c r="I779" s="93"/>
      <c r="J779" s="39"/>
      <c r="K779" s="39"/>
      <c r="L779" s="41"/>
      <c r="M779" s="41"/>
      <c r="N779" s="41"/>
      <c r="O779" s="31"/>
      <c r="P779" s="39"/>
      <c r="Q779" s="39"/>
      <c r="R779" s="39"/>
      <c r="S779" s="39"/>
      <c r="T779" s="94"/>
      <c r="U779" s="39"/>
      <c r="V779" s="95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  <c r="AK779" s="39"/>
      <c r="AL779" s="39"/>
      <c r="AM779" s="39"/>
      <c r="AN779" s="39"/>
      <c r="AO779" s="39"/>
      <c r="AP779" s="39"/>
      <c r="AQ779" s="39"/>
      <c r="AR779" s="39"/>
      <c r="AS779" s="39"/>
      <c r="AT779" s="39"/>
      <c r="AU779" s="39"/>
      <c r="AV779" s="39"/>
      <c r="AW779" s="39"/>
      <c r="AX779" s="39"/>
      <c r="AY779" s="39"/>
      <c r="AZ779" s="39"/>
      <c r="BA779" s="39"/>
      <c r="BB779" s="39"/>
      <c r="BC779" s="39"/>
      <c r="BD779" s="39"/>
      <c r="BE779" s="39"/>
      <c r="BF779" s="39"/>
      <c r="BG779" s="39"/>
      <c r="BH779" s="39"/>
      <c r="BI779" s="39"/>
      <c r="BJ779" s="39"/>
      <c r="BK779" s="39"/>
      <c r="BL779" s="39"/>
      <c r="BM779" s="39"/>
      <c r="BN779" s="39"/>
      <c r="BO779" s="39"/>
      <c r="BP779" s="39"/>
      <c r="BQ779" s="39"/>
      <c r="BR779" s="39"/>
      <c r="BS779" s="39"/>
    </row>
    <row r="780" spans="1:71" ht="15.75" customHeight="1" x14ac:dyDescent="0.25">
      <c r="A780" s="30"/>
      <c r="B780" s="31"/>
      <c r="C780" s="31"/>
      <c r="D780" s="37"/>
      <c r="E780" s="39"/>
      <c r="F780" s="31"/>
      <c r="G780" s="92"/>
      <c r="H780" s="39"/>
      <c r="I780" s="93"/>
      <c r="J780" s="39"/>
      <c r="K780" s="39"/>
      <c r="L780" s="41"/>
      <c r="M780" s="41"/>
      <c r="N780" s="41"/>
      <c r="O780" s="31"/>
      <c r="P780" s="39"/>
      <c r="Q780" s="39"/>
      <c r="R780" s="39"/>
      <c r="S780" s="39"/>
      <c r="T780" s="94"/>
      <c r="U780" s="39"/>
      <c r="V780" s="95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  <c r="AK780" s="39"/>
      <c r="AL780" s="39"/>
      <c r="AM780" s="39"/>
      <c r="AN780" s="39"/>
      <c r="AO780" s="39"/>
      <c r="AP780" s="39"/>
      <c r="AQ780" s="39"/>
      <c r="AR780" s="39"/>
      <c r="AS780" s="39"/>
      <c r="AT780" s="39"/>
      <c r="AU780" s="39"/>
      <c r="AV780" s="39"/>
      <c r="AW780" s="39"/>
      <c r="AX780" s="39"/>
      <c r="AY780" s="39"/>
      <c r="AZ780" s="39"/>
      <c r="BA780" s="39"/>
      <c r="BB780" s="39"/>
      <c r="BC780" s="39"/>
      <c r="BD780" s="39"/>
      <c r="BE780" s="39"/>
      <c r="BF780" s="39"/>
      <c r="BG780" s="39"/>
      <c r="BH780" s="39"/>
      <c r="BI780" s="39"/>
      <c r="BJ780" s="39"/>
      <c r="BK780" s="39"/>
      <c r="BL780" s="39"/>
      <c r="BM780" s="39"/>
      <c r="BN780" s="39"/>
      <c r="BO780" s="39"/>
      <c r="BP780" s="39"/>
      <c r="BQ780" s="39"/>
      <c r="BR780" s="39"/>
      <c r="BS780" s="39"/>
    </row>
    <row r="781" spans="1:71" ht="15.75" customHeight="1" x14ac:dyDescent="0.25">
      <c r="A781" s="30"/>
      <c r="B781" s="31"/>
      <c r="C781" s="31"/>
      <c r="D781" s="37"/>
      <c r="E781" s="39"/>
      <c r="F781" s="31"/>
      <c r="G781" s="92"/>
      <c r="H781" s="39"/>
      <c r="I781" s="93"/>
      <c r="J781" s="39"/>
      <c r="K781" s="39"/>
      <c r="L781" s="41"/>
      <c r="M781" s="41"/>
      <c r="N781" s="41"/>
      <c r="O781" s="31"/>
      <c r="P781" s="39"/>
      <c r="Q781" s="39"/>
      <c r="R781" s="39"/>
      <c r="S781" s="39"/>
      <c r="T781" s="94"/>
      <c r="U781" s="39"/>
      <c r="V781" s="95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  <c r="AK781" s="39"/>
      <c r="AL781" s="39"/>
      <c r="AM781" s="39"/>
      <c r="AN781" s="39"/>
      <c r="AO781" s="39"/>
      <c r="AP781" s="39"/>
      <c r="AQ781" s="39"/>
      <c r="AR781" s="39"/>
      <c r="AS781" s="39"/>
      <c r="AT781" s="39"/>
      <c r="AU781" s="39"/>
      <c r="AV781" s="39"/>
      <c r="AW781" s="39"/>
      <c r="AX781" s="39"/>
      <c r="AY781" s="39"/>
      <c r="AZ781" s="39"/>
      <c r="BA781" s="39"/>
      <c r="BB781" s="39"/>
      <c r="BC781" s="39"/>
      <c r="BD781" s="39"/>
      <c r="BE781" s="39"/>
      <c r="BF781" s="39"/>
      <c r="BG781" s="39"/>
      <c r="BH781" s="39"/>
      <c r="BI781" s="39"/>
      <c r="BJ781" s="39"/>
      <c r="BK781" s="39"/>
      <c r="BL781" s="39"/>
      <c r="BM781" s="39"/>
      <c r="BN781" s="39"/>
      <c r="BO781" s="39"/>
      <c r="BP781" s="39"/>
      <c r="BQ781" s="39"/>
      <c r="BR781" s="39"/>
      <c r="BS781" s="39"/>
    </row>
    <row r="782" spans="1:71" ht="15.75" customHeight="1" x14ac:dyDescent="0.25">
      <c r="A782" s="30"/>
      <c r="B782" s="31"/>
      <c r="C782" s="31"/>
      <c r="D782" s="37"/>
      <c r="E782" s="39"/>
      <c r="F782" s="31"/>
      <c r="G782" s="92"/>
      <c r="H782" s="39"/>
      <c r="I782" s="93"/>
      <c r="J782" s="39"/>
      <c r="K782" s="39"/>
      <c r="L782" s="41"/>
      <c r="M782" s="41"/>
      <c r="N782" s="41"/>
      <c r="O782" s="31"/>
      <c r="P782" s="39"/>
      <c r="Q782" s="39"/>
      <c r="R782" s="39"/>
      <c r="S782" s="39"/>
      <c r="T782" s="94"/>
      <c r="U782" s="39"/>
      <c r="V782" s="95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  <c r="AK782" s="39"/>
      <c r="AL782" s="39"/>
      <c r="AM782" s="39"/>
      <c r="AN782" s="39"/>
      <c r="AO782" s="39"/>
      <c r="AP782" s="39"/>
      <c r="AQ782" s="39"/>
      <c r="AR782" s="39"/>
      <c r="AS782" s="39"/>
      <c r="AT782" s="39"/>
      <c r="AU782" s="39"/>
      <c r="AV782" s="39"/>
      <c r="AW782" s="39"/>
      <c r="AX782" s="39"/>
      <c r="AY782" s="39"/>
      <c r="AZ782" s="39"/>
      <c r="BA782" s="39"/>
      <c r="BB782" s="39"/>
      <c r="BC782" s="39"/>
      <c r="BD782" s="39"/>
      <c r="BE782" s="39"/>
      <c r="BF782" s="39"/>
      <c r="BG782" s="39"/>
      <c r="BH782" s="39"/>
      <c r="BI782" s="39"/>
      <c r="BJ782" s="39"/>
      <c r="BK782" s="39"/>
      <c r="BL782" s="39"/>
      <c r="BM782" s="39"/>
      <c r="BN782" s="39"/>
      <c r="BO782" s="39"/>
      <c r="BP782" s="39"/>
      <c r="BQ782" s="39"/>
      <c r="BR782" s="39"/>
      <c r="BS782" s="39"/>
    </row>
    <row r="783" spans="1:71" ht="15.75" customHeight="1" x14ac:dyDescent="0.25">
      <c r="A783" s="30"/>
      <c r="B783" s="31"/>
      <c r="C783" s="31"/>
      <c r="D783" s="37"/>
      <c r="E783" s="39"/>
      <c r="F783" s="31"/>
      <c r="G783" s="92"/>
      <c r="H783" s="39"/>
      <c r="I783" s="93"/>
      <c r="J783" s="39"/>
      <c r="K783" s="39"/>
      <c r="L783" s="41"/>
      <c r="M783" s="41"/>
      <c r="N783" s="41"/>
      <c r="O783" s="31"/>
      <c r="P783" s="39"/>
      <c r="Q783" s="39"/>
      <c r="R783" s="39"/>
      <c r="S783" s="39"/>
      <c r="T783" s="94"/>
      <c r="U783" s="39"/>
      <c r="V783" s="95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  <c r="AK783" s="39"/>
      <c r="AL783" s="39"/>
      <c r="AM783" s="39"/>
      <c r="AN783" s="39"/>
      <c r="AO783" s="39"/>
      <c r="AP783" s="39"/>
      <c r="AQ783" s="39"/>
      <c r="AR783" s="39"/>
      <c r="AS783" s="39"/>
      <c r="AT783" s="39"/>
      <c r="AU783" s="39"/>
      <c r="AV783" s="39"/>
      <c r="AW783" s="39"/>
      <c r="AX783" s="39"/>
      <c r="AY783" s="39"/>
      <c r="AZ783" s="39"/>
      <c r="BA783" s="39"/>
      <c r="BB783" s="39"/>
      <c r="BC783" s="39"/>
      <c r="BD783" s="39"/>
      <c r="BE783" s="39"/>
      <c r="BF783" s="39"/>
      <c r="BG783" s="39"/>
      <c r="BH783" s="39"/>
      <c r="BI783" s="39"/>
      <c r="BJ783" s="39"/>
      <c r="BK783" s="39"/>
      <c r="BL783" s="39"/>
      <c r="BM783" s="39"/>
      <c r="BN783" s="39"/>
      <c r="BO783" s="39"/>
      <c r="BP783" s="39"/>
      <c r="BQ783" s="39"/>
      <c r="BR783" s="39"/>
      <c r="BS783" s="39"/>
    </row>
    <row r="784" spans="1:71" ht="15.75" customHeight="1" x14ac:dyDescent="0.25">
      <c r="A784" s="30"/>
      <c r="B784" s="31"/>
      <c r="C784" s="31"/>
      <c r="D784" s="37"/>
      <c r="E784" s="39"/>
      <c r="F784" s="31"/>
      <c r="G784" s="92"/>
      <c r="H784" s="39"/>
      <c r="I784" s="93"/>
      <c r="J784" s="39"/>
      <c r="K784" s="39"/>
      <c r="L784" s="41"/>
      <c r="M784" s="41"/>
      <c r="N784" s="41"/>
      <c r="O784" s="31"/>
      <c r="P784" s="39"/>
      <c r="Q784" s="39"/>
      <c r="R784" s="39"/>
      <c r="S784" s="39"/>
      <c r="T784" s="94"/>
      <c r="U784" s="39"/>
      <c r="V784" s="95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  <c r="AK784" s="39"/>
      <c r="AL784" s="39"/>
      <c r="AM784" s="39"/>
      <c r="AN784" s="39"/>
      <c r="AO784" s="39"/>
      <c r="AP784" s="39"/>
      <c r="AQ784" s="39"/>
      <c r="AR784" s="39"/>
      <c r="AS784" s="39"/>
      <c r="AT784" s="39"/>
      <c r="AU784" s="39"/>
      <c r="AV784" s="39"/>
      <c r="AW784" s="39"/>
      <c r="AX784" s="39"/>
      <c r="AY784" s="39"/>
      <c r="AZ784" s="39"/>
      <c r="BA784" s="39"/>
      <c r="BB784" s="39"/>
      <c r="BC784" s="39"/>
      <c r="BD784" s="39"/>
      <c r="BE784" s="39"/>
      <c r="BF784" s="39"/>
      <c r="BG784" s="39"/>
      <c r="BH784" s="39"/>
      <c r="BI784" s="39"/>
      <c r="BJ784" s="39"/>
      <c r="BK784" s="39"/>
      <c r="BL784" s="39"/>
      <c r="BM784" s="39"/>
      <c r="BN784" s="39"/>
      <c r="BO784" s="39"/>
      <c r="BP784" s="39"/>
      <c r="BQ784" s="39"/>
      <c r="BR784" s="39"/>
      <c r="BS784" s="39"/>
    </row>
    <row r="785" spans="1:71" ht="15.75" customHeight="1" x14ac:dyDescent="0.25">
      <c r="A785" s="30"/>
      <c r="B785" s="31"/>
      <c r="C785" s="31"/>
      <c r="D785" s="37"/>
      <c r="E785" s="39"/>
      <c r="F785" s="31"/>
      <c r="G785" s="92"/>
      <c r="H785" s="39"/>
      <c r="I785" s="93"/>
      <c r="J785" s="39"/>
      <c r="K785" s="39"/>
      <c r="L785" s="41"/>
      <c r="M785" s="41"/>
      <c r="N785" s="41"/>
      <c r="O785" s="31"/>
      <c r="P785" s="39"/>
      <c r="Q785" s="39"/>
      <c r="R785" s="39"/>
      <c r="S785" s="39"/>
      <c r="T785" s="94"/>
      <c r="U785" s="39"/>
      <c r="V785" s="95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  <c r="AK785" s="39"/>
      <c r="AL785" s="39"/>
      <c r="AM785" s="39"/>
      <c r="AN785" s="39"/>
      <c r="AO785" s="39"/>
      <c r="AP785" s="39"/>
      <c r="AQ785" s="39"/>
      <c r="AR785" s="39"/>
      <c r="AS785" s="39"/>
      <c r="AT785" s="39"/>
      <c r="AU785" s="39"/>
      <c r="AV785" s="39"/>
      <c r="AW785" s="39"/>
      <c r="AX785" s="39"/>
      <c r="AY785" s="39"/>
      <c r="AZ785" s="39"/>
      <c r="BA785" s="39"/>
      <c r="BB785" s="39"/>
      <c r="BC785" s="39"/>
      <c r="BD785" s="39"/>
      <c r="BE785" s="39"/>
      <c r="BF785" s="39"/>
      <c r="BG785" s="39"/>
      <c r="BH785" s="39"/>
      <c r="BI785" s="39"/>
      <c r="BJ785" s="39"/>
      <c r="BK785" s="39"/>
      <c r="BL785" s="39"/>
      <c r="BM785" s="39"/>
      <c r="BN785" s="39"/>
      <c r="BO785" s="39"/>
      <c r="BP785" s="39"/>
      <c r="BQ785" s="39"/>
      <c r="BR785" s="39"/>
      <c r="BS785" s="39"/>
    </row>
    <row r="786" spans="1:71" ht="15.75" customHeight="1" x14ac:dyDescent="0.25">
      <c r="A786" s="30"/>
      <c r="B786" s="31"/>
      <c r="C786" s="31"/>
      <c r="D786" s="37"/>
      <c r="E786" s="39"/>
      <c r="F786" s="31"/>
      <c r="G786" s="92"/>
      <c r="H786" s="39"/>
      <c r="I786" s="93"/>
      <c r="J786" s="39"/>
      <c r="K786" s="39"/>
      <c r="L786" s="41"/>
      <c r="M786" s="41"/>
      <c r="N786" s="41"/>
      <c r="O786" s="31"/>
      <c r="P786" s="39"/>
      <c r="Q786" s="39"/>
      <c r="R786" s="39"/>
      <c r="S786" s="39"/>
      <c r="T786" s="94"/>
      <c r="U786" s="39"/>
      <c r="V786" s="95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  <c r="AT786" s="39"/>
      <c r="AU786" s="39"/>
      <c r="AV786" s="39"/>
      <c r="AW786" s="39"/>
      <c r="AX786" s="39"/>
      <c r="AY786" s="39"/>
      <c r="AZ786" s="39"/>
      <c r="BA786" s="39"/>
      <c r="BB786" s="39"/>
      <c r="BC786" s="39"/>
      <c r="BD786" s="39"/>
      <c r="BE786" s="39"/>
      <c r="BF786" s="39"/>
      <c r="BG786" s="39"/>
      <c r="BH786" s="39"/>
      <c r="BI786" s="39"/>
      <c r="BJ786" s="39"/>
      <c r="BK786" s="39"/>
      <c r="BL786" s="39"/>
      <c r="BM786" s="39"/>
      <c r="BN786" s="39"/>
      <c r="BO786" s="39"/>
      <c r="BP786" s="39"/>
      <c r="BQ786" s="39"/>
      <c r="BR786" s="39"/>
      <c r="BS786" s="39"/>
    </row>
    <row r="787" spans="1:71" ht="15.75" customHeight="1" x14ac:dyDescent="0.25">
      <c r="A787" s="30"/>
      <c r="B787" s="31"/>
      <c r="C787" s="31"/>
      <c r="D787" s="37"/>
      <c r="E787" s="39"/>
      <c r="F787" s="31"/>
      <c r="G787" s="92"/>
      <c r="H787" s="39"/>
      <c r="I787" s="93"/>
      <c r="J787" s="39"/>
      <c r="K787" s="39"/>
      <c r="L787" s="41"/>
      <c r="M787" s="41"/>
      <c r="N787" s="41"/>
      <c r="O787" s="31"/>
      <c r="P787" s="39"/>
      <c r="Q787" s="39"/>
      <c r="R787" s="39"/>
      <c r="S787" s="39"/>
      <c r="T787" s="94"/>
      <c r="U787" s="39"/>
      <c r="V787" s="95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  <c r="AK787" s="39"/>
      <c r="AL787" s="39"/>
      <c r="AM787" s="39"/>
      <c r="AN787" s="39"/>
      <c r="AO787" s="39"/>
      <c r="AP787" s="39"/>
      <c r="AQ787" s="39"/>
      <c r="AR787" s="39"/>
      <c r="AS787" s="39"/>
      <c r="AT787" s="39"/>
      <c r="AU787" s="39"/>
      <c r="AV787" s="39"/>
      <c r="AW787" s="39"/>
      <c r="AX787" s="39"/>
      <c r="AY787" s="39"/>
      <c r="AZ787" s="39"/>
      <c r="BA787" s="39"/>
      <c r="BB787" s="39"/>
      <c r="BC787" s="39"/>
      <c r="BD787" s="39"/>
      <c r="BE787" s="39"/>
      <c r="BF787" s="39"/>
      <c r="BG787" s="39"/>
      <c r="BH787" s="39"/>
      <c r="BI787" s="39"/>
      <c r="BJ787" s="39"/>
      <c r="BK787" s="39"/>
      <c r="BL787" s="39"/>
      <c r="BM787" s="39"/>
      <c r="BN787" s="39"/>
      <c r="BO787" s="39"/>
      <c r="BP787" s="39"/>
      <c r="BQ787" s="39"/>
      <c r="BR787" s="39"/>
      <c r="BS787" s="39"/>
    </row>
    <row r="788" spans="1:71" ht="15.75" customHeight="1" x14ac:dyDescent="0.25">
      <c r="A788" s="30"/>
      <c r="B788" s="31"/>
      <c r="C788" s="31"/>
      <c r="D788" s="37"/>
      <c r="E788" s="39"/>
      <c r="F788" s="31"/>
      <c r="G788" s="92"/>
      <c r="H788" s="39"/>
      <c r="I788" s="93"/>
      <c r="J788" s="39"/>
      <c r="K788" s="39"/>
      <c r="L788" s="41"/>
      <c r="M788" s="41"/>
      <c r="N788" s="41"/>
      <c r="O788" s="31"/>
      <c r="P788" s="39"/>
      <c r="Q788" s="39"/>
      <c r="R788" s="39"/>
      <c r="S788" s="39"/>
      <c r="T788" s="94"/>
      <c r="U788" s="39"/>
      <c r="V788" s="95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  <c r="AT788" s="39"/>
      <c r="AU788" s="39"/>
      <c r="AV788" s="39"/>
      <c r="AW788" s="39"/>
      <c r="AX788" s="39"/>
      <c r="AY788" s="39"/>
      <c r="AZ788" s="39"/>
      <c r="BA788" s="39"/>
      <c r="BB788" s="39"/>
      <c r="BC788" s="39"/>
      <c r="BD788" s="39"/>
      <c r="BE788" s="39"/>
      <c r="BF788" s="39"/>
      <c r="BG788" s="39"/>
      <c r="BH788" s="39"/>
      <c r="BI788" s="39"/>
      <c r="BJ788" s="39"/>
      <c r="BK788" s="39"/>
      <c r="BL788" s="39"/>
      <c r="BM788" s="39"/>
      <c r="BN788" s="39"/>
      <c r="BO788" s="39"/>
      <c r="BP788" s="39"/>
      <c r="BQ788" s="39"/>
      <c r="BR788" s="39"/>
      <c r="BS788" s="39"/>
    </row>
    <row r="789" spans="1:71" ht="15.75" customHeight="1" x14ac:dyDescent="0.25">
      <c r="A789" s="30"/>
      <c r="B789" s="31"/>
      <c r="C789" s="31"/>
      <c r="D789" s="37"/>
      <c r="E789" s="39"/>
      <c r="F789" s="31"/>
      <c r="G789" s="92"/>
      <c r="H789" s="39"/>
      <c r="I789" s="93"/>
      <c r="J789" s="39"/>
      <c r="K789" s="39"/>
      <c r="L789" s="41"/>
      <c r="M789" s="41"/>
      <c r="N789" s="41"/>
      <c r="O789" s="31"/>
      <c r="P789" s="39"/>
      <c r="Q789" s="39"/>
      <c r="R789" s="39"/>
      <c r="S789" s="39"/>
      <c r="T789" s="94"/>
      <c r="U789" s="39"/>
      <c r="V789" s="95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  <c r="AT789" s="39"/>
      <c r="AU789" s="39"/>
      <c r="AV789" s="39"/>
      <c r="AW789" s="39"/>
      <c r="AX789" s="39"/>
      <c r="AY789" s="39"/>
      <c r="AZ789" s="39"/>
      <c r="BA789" s="39"/>
      <c r="BB789" s="39"/>
      <c r="BC789" s="39"/>
      <c r="BD789" s="39"/>
      <c r="BE789" s="39"/>
      <c r="BF789" s="39"/>
      <c r="BG789" s="39"/>
      <c r="BH789" s="39"/>
      <c r="BI789" s="39"/>
      <c r="BJ789" s="39"/>
      <c r="BK789" s="39"/>
      <c r="BL789" s="39"/>
      <c r="BM789" s="39"/>
      <c r="BN789" s="39"/>
      <c r="BO789" s="39"/>
      <c r="BP789" s="39"/>
      <c r="BQ789" s="39"/>
      <c r="BR789" s="39"/>
      <c r="BS789" s="39"/>
    </row>
    <row r="790" spans="1:71" ht="15.75" customHeight="1" x14ac:dyDescent="0.25">
      <c r="A790" s="30"/>
      <c r="B790" s="31"/>
      <c r="C790" s="31"/>
      <c r="D790" s="37"/>
      <c r="E790" s="39"/>
      <c r="F790" s="31"/>
      <c r="G790" s="92"/>
      <c r="H790" s="39"/>
      <c r="I790" s="93"/>
      <c r="J790" s="39"/>
      <c r="K790" s="39"/>
      <c r="L790" s="41"/>
      <c r="M790" s="41"/>
      <c r="N790" s="41"/>
      <c r="O790" s="31"/>
      <c r="P790" s="39"/>
      <c r="Q790" s="39"/>
      <c r="R790" s="39"/>
      <c r="S790" s="39"/>
      <c r="T790" s="94"/>
      <c r="U790" s="39"/>
      <c r="V790" s="95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  <c r="AT790" s="39"/>
      <c r="AU790" s="39"/>
      <c r="AV790" s="39"/>
      <c r="AW790" s="39"/>
      <c r="AX790" s="39"/>
      <c r="AY790" s="39"/>
      <c r="AZ790" s="39"/>
      <c r="BA790" s="39"/>
      <c r="BB790" s="39"/>
      <c r="BC790" s="39"/>
      <c r="BD790" s="39"/>
      <c r="BE790" s="39"/>
      <c r="BF790" s="39"/>
      <c r="BG790" s="39"/>
      <c r="BH790" s="39"/>
      <c r="BI790" s="39"/>
      <c r="BJ790" s="39"/>
      <c r="BK790" s="39"/>
      <c r="BL790" s="39"/>
      <c r="BM790" s="39"/>
      <c r="BN790" s="39"/>
      <c r="BO790" s="39"/>
      <c r="BP790" s="39"/>
      <c r="BQ790" s="39"/>
      <c r="BR790" s="39"/>
      <c r="BS790" s="39"/>
    </row>
    <row r="791" spans="1:71" ht="15.75" customHeight="1" x14ac:dyDescent="0.25">
      <c r="A791" s="30"/>
      <c r="B791" s="31"/>
      <c r="C791" s="31"/>
      <c r="D791" s="37"/>
      <c r="E791" s="39"/>
      <c r="F791" s="31"/>
      <c r="G791" s="92"/>
      <c r="H791" s="39"/>
      <c r="I791" s="93"/>
      <c r="J791" s="39"/>
      <c r="K791" s="39"/>
      <c r="L791" s="41"/>
      <c r="M791" s="41"/>
      <c r="N791" s="41"/>
      <c r="O791" s="31"/>
      <c r="P791" s="39"/>
      <c r="Q791" s="39"/>
      <c r="R791" s="39"/>
      <c r="S791" s="39"/>
      <c r="T791" s="94"/>
      <c r="U791" s="39"/>
      <c r="V791" s="95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  <c r="AK791" s="39"/>
      <c r="AL791" s="39"/>
      <c r="AM791" s="39"/>
      <c r="AN791" s="39"/>
      <c r="AO791" s="39"/>
      <c r="AP791" s="39"/>
      <c r="AQ791" s="39"/>
      <c r="AR791" s="39"/>
      <c r="AS791" s="39"/>
      <c r="AT791" s="39"/>
      <c r="AU791" s="39"/>
      <c r="AV791" s="39"/>
      <c r="AW791" s="39"/>
      <c r="AX791" s="39"/>
      <c r="AY791" s="39"/>
      <c r="AZ791" s="39"/>
      <c r="BA791" s="39"/>
      <c r="BB791" s="39"/>
      <c r="BC791" s="39"/>
      <c r="BD791" s="39"/>
      <c r="BE791" s="39"/>
      <c r="BF791" s="39"/>
      <c r="BG791" s="39"/>
      <c r="BH791" s="39"/>
      <c r="BI791" s="39"/>
      <c r="BJ791" s="39"/>
      <c r="BK791" s="39"/>
      <c r="BL791" s="39"/>
      <c r="BM791" s="39"/>
      <c r="BN791" s="39"/>
      <c r="BO791" s="39"/>
      <c r="BP791" s="39"/>
      <c r="BQ791" s="39"/>
      <c r="BR791" s="39"/>
      <c r="BS791" s="39"/>
    </row>
    <row r="792" spans="1:71" ht="15.75" customHeight="1" x14ac:dyDescent="0.25">
      <c r="A792" s="30"/>
      <c r="B792" s="31"/>
      <c r="C792" s="31"/>
      <c r="D792" s="37"/>
      <c r="E792" s="39"/>
      <c r="F792" s="31"/>
      <c r="G792" s="92"/>
      <c r="H792" s="39"/>
      <c r="I792" s="93"/>
      <c r="J792" s="39"/>
      <c r="K792" s="39"/>
      <c r="L792" s="41"/>
      <c r="M792" s="41"/>
      <c r="N792" s="41"/>
      <c r="O792" s="31"/>
      <c r="P792" s="39"/>
      <c r="Q792" s="39"/>
      <c r="R792" s="39"/>
      <c r="S792" s="39"/>
      <c r="T792" s="94"/>
      <c r="U792" s="39"/>
      <c r="V792" s="95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  <c r="AT792" s="39"/>
      <c r="AU792" s="39"/>
      <c r="AV792" s="39"/>
      <c r="AW792" s="39"/>
      <c r="AX792" s="39"/>
      <c r="AY792" s="39"/>
      <c r="AZ792" s="39"/>
      <c r="BA792" s="39"/>
      <c r="BB792" s="39"/>
      <c r="BC792" s="39"/>
      <c r="BD792" s="39"/>
      <c r="BE792" s="39"/>
      <c r="BF792" s="39"/>
      <c r="BG792" s="39"/>
      <c r="BH792" s="39"/>
      <c r="BI792" s="39"/>
      <c r="BJ792" s="39"/>
      <c r="BK792" s="39"/>
      <c r="BL792" s="39"/>
      <c r="BM792" s="39"/>
      <c r="BN792" s="39"/>
      <c r="BO792" s="39"/>
      <c r="BP792" s="39"/>
      <c r="BQ792" s="39"/>
      <c r="BR792" s="39"/>
      <c r="BS792" s="39"/>
    </row>
    <row r="793" spans="1:71" ht="15.75" customHeight="1" x14ac:dyDescent="0.25">
      <c r="A793" s="30"/>
      <c r="B793" s="31"/>
      <c r="C793" s="31"/>
      <c r="D793" s="37"/>
      <c r="E793" s="39"/>
      <c r="F793" s="31"/>
      <c r="G793" s="92"/>
      <c r="H793" s="39"/>
      <c r="I793" s="93"/>
      <c r="J793" s="39"/>
      <c r="K793" s="39"/>
      <c r="L793" s="41"/>
      <c r="M793" s="41"/>
      <c r="N793" s="41"/>
      <c r="O793" s="31"/>
      <c r="P793" s="39"/>
      <c r="Q793" s="39"/>
      <c r="R793" s="39"/>
      <c r="S793" s="39"/>
      <c r="T793" s="94"/>
      <c r="U793" s="39"/>
      <c r="V793" s="95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  <c r="AT793" s="39"/>
      <c r="AU793" s="39"/>
      <c r="AV793" s="39"/>
      <c r="AW793" s="39"/>
      <c r="AX793" s="39"/>
      <c r="AY793" s="39"/>
      <c r="AZ793" s="39"/>
      <c r="BA793" s="39"/>
      <c r="BB793" s="39"/>
      <c r="BC793" s="39"/>
      <c r="BD793" s="39"/>
      <c r="BE793" s="39"/>
      <c r="BF793" s="39"/>
      <c r="BG793" s="39"/>
      <c r="BH793" s="39"/>
      <c r="BI793" s="39"/>
      <c r="BJ793" s="39"/>
      <c r="BK793" s="39"/>
      <c r="BL793" s="39"/>
      <c r="BM793" s="39"/>
      <c r="BN793" s="39"/>
      <c r="BO793" s="39"/>
      <c r="BP793" s="39"/>
      <c r="BQ793" s="39"/>
      <c r="BR793" s="39"/>
      <c r="BS793" s="39"/>
    </row>
    <row r="794" spans="1:71" ht="15.75" customHeight="1" x14ac:dyDescent="0.25">
      <c r="A794" s="30"/>
      <c r="B794" s="31"/>
      <c r="C794" s="31"/>
      <c r="D794" s="37"/>
      <c r="E794" s="39"/>
      <c r="F794" s="31"/>
      <c r="G794" s="92"/>
      <c r="H794" s="39"/>
      <c r="I794" s="93"/>
      <c r="J794" s="39"/>
      <c r="K794" s="39"/>
      <c r="L794" s="41"/>
      <c r="M794" s="41"/>
      <c r="N794" s="41"/>
      <c r="O794" s="31"/>
      <c r="P794" s="39"/>
      <c r="Q794" s="39"/>
      <c r="R794" s="39"/>
      <c r="S794" s="39"/>
      <c r="T794" s="94"/>
      <c r="U794" s="39"/>
      <c r="V794" s="95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  <c r="AK794" s="39"/>
      <c r="AL794" s="39"/>
      <c r="AM794" s="39"/>
      <c r="AN794" s="39"/>
      <c r="AO794" s="39"/>
      <c r="AP794" s="39"/>
      <c r="AQ794" s="39"/>
      <c r="AR794" s="39"/>
      <c r="AS794" s="39"/>
      <c r="AT794" s="39"/>
      <c r="AU794" s="39"/>
      <c r="AV794" s="39"/>
      <c r="AW794" s="39"/>
      <c r="AX794" s="39"/>
      <c r="AY794" s="39"/>
      <c r="AZ794" s="39"/>
      <c r="BA794" s="39"/>
      <c r="BB794" s="39"/>
      <c r="BC794" s="39"/>
      <c r="BD794" s="39"/>
      <c r="BE794" s="39"/>
      <c r="BF794" s="39"/>
      <c r="BG794" s="39"/>
      <c r="BH794" s="39"/>
      <c r="BI794" s="39"/>
      <c r="BJ794" s="39"/>
      <c r="BK794" s="39"/>
      <c r="BL794" s="39"/>
      <c r="BM794" s="39"/>
      <c r="BN794" s="39"/>
      <c r="BO794" s="39"/>
      <c r="BP794" s="39"/>
      <c r="BQ794" s="39"/>
      <c r="BR794" s="39"/>
      <c r="BS794" s="39"/>
    </row>
    <row r="795" spans="1:71" ht="15.75" customHeight="1" x14ac:dyDescent="0.25">
      <c r="A795" s="30"/>
      <c r="B795" s="31"/>
      <c r="C795" s="31"/>
      <c r="D795" s="37"/>
      <c r="E795" s="39"/>
      <c r="F795" s="31"/>
      <c r="G795" s="92"/>
      <c r="H795" s="39"/>
      <c r="I795" s="93"/>
      <c r="J795" s="39"/>
      <c r="K795" s="39"/>
      <c r="L795" s="41"/>
      <c r="M795" s="41"/>
      <c r="N795" s="41"/>
      <c r="O795" s="31"/>
      <c r="P795" s="39"/>
      <c r="Q795" s="39"/>
      <c r="R795" s="39"/>
      <c r="S795" s="39"/>
      <c r="T795" s="94"/>
      <c r="U795" s="39"/>
      <c r="V795" s="95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  <c r="AK795" s="39"/>
      <c r="AL795" s="39"/>
      <c r="AM795" s="39"/>
      <c r="AN795" s="39"/>
      <c r="AO795" s="39"/>
      <c r="AP795" s="39"/>
      <c r="AQ795" s="39"/>
      <c r="AR795" s="39"/>
      <c r="AS795" s="39"/>
      <c r="AT795" s="39"/>
      <c r="AU795" s="39"/>
      <c r="AV795" s="39"/>
      <c r="AW795" s="39"/>
      <c r="AX795" s="39"/>
      <c r="AY795" s="39"/>
      <c r="AZ795" s="39"/>
      <c r="BA795" s="39"/>
      <c r="BB795" s="39"/>
      <c r="BC795" s="39"/>
      <c r="BD795" s="39"/>
      <c r="BE795" s="39"/>
      <c r="BF795" s="39"/>
      <c r="BG795" s="39"/>
      <c r="BH795" s="39"/>
      <c r="BI795" s="39"/>
      <c r="BJ795" s="39"/>
      <c r="BK795" s="39"/>
      <c r="BL795" s="39"/>
      <c r="BM795" s="39"/>
      <c r="BN795" s="39"/>
      <c r="BO795" s="39"/>
      <c r="BP795" s="39"/>
      <c r="BQ795" s="39"/>
      <c r="BR795" s="39"/>
      <c r="BS795" s="39"/>
    </row>
    <row r="796" spans="1:71" ht="15.75" customHeight="1" x14ac:dyDescent="0.25">
      <c r="A796" s="30"/>
      <c r="B796" s="31"/>
      <c r="C796" s="31"/>
      <c r="D796" s="37"/>
      <c r="E796" s="39"/>
      <c r="F796" s="31"/>
      <c r="G796" s="92"/>
      <c r="H796" s="39"/>
      <c r="I796" s="93"/>
      <c r="J796" s="39"/>
      <c r="K796" s="39"/>
      <c r="L796" s="41"/>
      <c r="M796" s="41"/>
      <c r="N796" s="41"/>
      <c r="O796" s="31"/>
      <c r="P796" s="39"/>
      <c r="Q796" s="39"/>
      <c r="R796" s="39"/>
      <c r="S796" s="39"/>
      <c r="T796" s="94"/>
      <c r="U796" s="39"/>
      <c r="V796" s="95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  <c r="AK796" s="39"/>
      <c r="AL796" s="39"/>
      <c r="AM796" s="39"/>
      <c r="AN796" s="39"/>
      <c r="AO796" s="39"/>
      <c r="AP796" s="39"/>
      <c r="AQ796" s="39"/>
      <c r="AR796" s="39"/>
      <c r="AS796" s="39"/>
      <c r="AT796" s="39"/>
      <c r="AU796" s="39"/>
      <c r="AV796" s="39"/>
      <c r="AW796" s="39"/>
      <c r="AX796" s="39"/>
      <c r="AY796" s="39"/>
      <c r="AZ796" s="39"/>
      <c r="BA796" s="39"/>
      <c r="BB796" s="39"/>
      <c r="BC796" s="39"/>
      <c r="BD796" s="39"/>
      <c r="BE796" s="39"/>
      <c r="BF796" s="39"/>
      <c r="BG796" s="39"/>
      <c r="BH796" s="39"/>
      <c r="BI796" s="39"/>
      <c r="BJ796" s="39"/>
      <c r="BK796" s="39"/>
      <c r="BL796" s="39"/>
      <c r="BM796" s="39"/>
      <c r="BN796" s="39"/>
      <c r="BO796" s="39"/>
      <c r="BP796" s="39"/>
      <c r="BQ796" s="39"/>
      <c r="BR796" s="39"/>
      <c r="BS796" s="39"/>
    </row>
    <row r="797" spans="1:71" ht="15.75" customHeight="1" x14ac:dyDescent="0.25">
      <c r="A797" s="30"/>
      <c r="B797" s="31"/>
      <c r="C797" s="31"/>
      <c r="D797" s="37"/>
      <c r="E797" s="39"/>
      <c r="F797" s="31"/>
      <c r="G797" s="92"/>
      <c r="H797" s="39"/>
      <c r="I797" s="93"/>
      <c r="J797" s="39"/>
      <c r="K797" s="39"/>
      <c r="L797" s="41"/>
      <c r="M797" s="41"/>
      <c r="N797" s="41"/>
      <c r="O797" s="31"/>
      <c r="P797" s="39"/>
      <c r="Q797" s="39"/>
      <c r="R797" s="39"/>
      <c r="S797" s="39"/>
      <c r="T797" s="94"/>
      <c r="U797" s="39"/>
      <c r="V797" s="95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  <c r="AK797" s="39"/>
      <c r="AL797" s="39"/>
      <c r="AM797" s="39"/>
      <c r="AN797" s="39"/>
      <c r="AO797" s="39"/>
      <c r="AP797" s="39"/>
      <c r="AQ797" s="39"/>
      <c r="AR797" s="39"/>
      <c r="AS797" s="39"/>
      <c r="AT797" s="39"/>
      <c r="AU797" s="39"/>
      <c r="AV797" s="39"/>
      <c r="AW797" s="39"/>
      <c r="AX797" s="39"/>
      <c r="AY797" s="39"/>
      <c r="AZ797" s="39"/>
      <c r="BA797" s="39"/>
      <c r="BB797" s="39"/>
      <c r="BC797" s="39"/>
      <c r="BD797" s="39"/>
      <c r="BE797" s="39"/>
      <c r="BF797" s="39"/>
      <c r="BG797" s="39"/>
      <c r="BH797" s="39"/>
      <c r="BI797" s="39"/>
      <c r="BJ797" s="39"/>
      <c r="BK797" s="39"/>
      <c r="BL797" s="39"/>
      <c r="BM797" s="39"/>
      <c r="BN797" s="39"/>
      <c r="BO797" s="39"/>
      <c r="BP797" s="39"/>
      <c r="BQ797" s="39"/>
      <c r="BR797" s="39"/>
      <c r="BS797" s="39"/>
    </row>
    <row r="798" spans="1:71" ht="15.75" customHeight="1" x14ac:dyDescent="0.25">
      <c r="A798" s="30"/>
      <c r="B798" s="31"/>
      <c r="C798" s="31"/>
      <c r="D798" s="37"/>
      <c r="E798" s="39"/>
      <c r="F798" s="31"/>
      <c r="G798" s="92"/>
      <c r="H798" s="39"/>
      <c r="I798" s="93"/>
      <c r="J798" s="39"/>
      <c r="K798" s="39"/>
      <c r="L798" s="41"/>
      <c r="M798" s="41"/>
      <c r="N798" s="41"/>
      <c r="O798" s="31"/>
      <c r="P798" s="39"/>
      <c r="Q798" s="39"/>
      <c r="R798" s="39"/>
      <c r="S798" s="39"/>
      <c r="T798" s="94"/>
      <c r="U798" s="39"/>
      <c r="V798" s="95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/>
      <c r="AL798" s="39"/>
      <c r="AM798" s="39"/>
      <c r="AN798" s="39"/>
      <c r="AO798" s="39"/>
      <c r="AP798" s="39"/>
      <c r="AQ798" s="39"/>
      <c r="AR798" s="39"/>
      <c r="AS798" s="39"/>
      <c r="AT798" s="39"/>
      <c r="AU798" s="39"/>
      <c r="AV798" s="39"/>
      <c r="AW798" s="39"/>
      <c r="AX798" s="39"/>
      <c r="AY798" s="39"/>
      <c r="AZ798" s="39"/>
      <c r="BA798" s="39"/>
      <c r="BB798" s="39"/>
      <c r="BC798" s="39"/>
      <c r="BD798" s="39"/>
      <c r="BE798" s="39"/>
      <c r="BF798" s="39"/>
      <c r="BG798" s="39"/>
      <c r="BH798" s="39"/>
      <c r="BI798" s="39"/>
      <c r="BJ798" s="39"/>
      <c r="BK798" s="39"/>
      <c r="BL798" s="39"/>
      <c r="BM798" s="39"/>
      <c r="BN798" s="39"/>
      <c r="BO798" s="39"/>
      <c r="BP798" s="39"/>
      <c r="BQ798" s="39"/>
      <c r="BR798" s="39"/>
      <c r="BS798" s="39"/>
    </row>
    <row r="799" spans="1:71" ht="15.75" customHeight="1" x14ac:dyDescent="0.25">
      <c r="A799" s="30"/>
      <c r="B799" s="31"/>
      <c r="C799" s="31"/>
      <c r="D799" s="37"/>
      <c r="E799" s="39"/>
      <c r="F799" s="31"/>
      <c r="G799" s="92"/>
      <c r="H799" s="39"/>
      <c r="I799" s="93"/>
      <c r="J799" s="39"/>
      <c r="K799" s="39"/>
      <c r="L799" s="41"/>
      <c r="M799" s="41"/>
      <c r="N799" s="41"/>
      <c r="O799" s="31"/>
      <c r="P799" s="39"/>
      <c r="Q799" s="39"/>
      <c r="R799" s="39"/>
      <c r="S799" s="39"/>
      <c r="T799" s="94"/>
      <c r="U799" s="39"/>
      <c r="V799" s="95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  <c r="AK799" s="39"/>
      <c r="AL799" s="39"/>
      <c r="AM799" s="39"/>
      <c r="AN799" s="39"/>
      <c r="AO799" s="39"/>
      <c r="AP799" s="39"/>
      <c r="AQ799" s="39"/>
      <c r="AR799" s="39"/>
      <c r="AS799" s="39"/>
      <c r="AT799" s="39"/>
      <c r="AU799" s="39"/>
      <c r="AV799" s="39"/>
      <c r="AW799" s="39"/>
      <c r="AX799" s="39"/>
      <c r="AY799" s="39"/>
      <c r="AZ799" s="39"/>
      <c r="BA799" s="39"/>
      <c r="BB799" s="39"/>
      <c r="BC799" s="39"/>
      <c r="BD799" s="39"/>
      <c r="BE799" s="39"/>
      <c r="BF799" s="39"/>
      <c r="BG799" s="39"/>
      <c r="BH799" s="39"/>
      <c r="BI799" s="39"/>
      <c r="BJ799" s="39"/>
      <c r="BK799" s="39"/>
      <c r="BL799" s="39"/>
      <c r="BM799" s="39"/>
      <c r="BN799" s="39"/>
      <c r="BO799" s="39"/>
      <c r="BP799" s="39"/>
      <c r="BQ799" s="39"/>
      <c r="BR799" s="39"/>
      <c r="BS799" s="39"/>
    </row>
    <row r="800" spans="1:71" ht="15.75" customHeight="1" x14ac:dyDescent="0.25">
      <c r="A800" s="30"/>
      <c r="B800" s="31"/>
      <c r="C800" s="31"/>
      <c r="D800" s="37"/>
      <c r="E800" s="39"/>
      <c r="F800" s="31"/>
      <c r="G800" s="92"/>
      <c r="H800" s="39"/>
      <c r="I800" s="93"/>
      <c r="J800" s="39"/>
      <c r="K800" s="39"/>
      <c r="L800" s="41"/>
      <c r="M800" s="41"/>
      <c r="N800" s="41"/>
      <c r="O800" s="31"/>
      <c r="P800" s="39"/>
      <c r="Q800" s="39"/>
      <c r="R800" s="39"/>
      <c r="S800" s="39"/>
      <c r="T800" s="94"/>
      <c r="U800" s="39"/>
      <c r="V800" s="95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  <c r="AK800" s="39"/>
      <c r="AL800" s="39"/>
      <c r="AM800" s="39"/>
      <c r="AN800" s="39"/>
      <c r="AO800" s="39"/>
      <c r="AP800" s="39"/>
      <c r="AQ800" s="39"/>
      <c r="AR800" s="39"/>
      <c r="AS800" s="39"/>
      <c r="AT800" s="39"/>
      <c r="AU800" s="39"/>
      <c r="AV800" s="39"/>
      <c r="AW800" s="39"/>
      <c r="AX800" s="39"/>
      <c r="AY800" s="39"/>
      <c r="AZ800" s="39"/>
      <c r="BA800" s="39"/>
      <c r="BB800" s="39"/>
      <c r="BC800" s="39"/>
      <c r="BD800" s="39"/>
      <c r="BE800" s="39"/>
      <c r="BF800" s="39"/>
      <c r="BG800" s="39"/>
      <c r="BH800" s="39"/>
      <c r="BI800" s="39"/>
      <c r="BJ800" s="39"/>
      <c r="BK800" s="39"/>
      <c r="BL800" s="39"/>
      <c r="BM800" s="39"/>
      <c r="BN800" s="39"/>
      <c r="BO800" s="39"/>
      <c r="BP800" s="39"/>
      <c r="BQ800" s="39"/>
      <c r="BR800" s="39"/>
      <c r="BS800" s="39"/>
    </row>
    <row r="801" spans="1:71" ht="15.75" customHeight="1" x14ac:dyDescent="0.25">
      <c r="A801" s="30"/>
      <c r="B801" s="31"/>
      <c r="C801" s="31"/>
      <c r="D801" s="37"/>
      <c r="E801" s="39"/>
      <c r="F801" s="31"/>
      <c r="G801" s="92"/>
      <c r="H801" s="39"/>
      <c r="I801" s="93"/>
      <c r="J801" s="39"/>
      <c r="K801" s="39"/>
      <c r="L801" s="41"/>
      <c r="M801" s="41"/>
      <c r="N801" s="41"/>
      <c r="O801" s="31"/>
      <c r="P801" s="39"/>
      <c r="Q801" s="39"/>
      <c r="R801" s="39"/>
      <c r="S801" s="39"/>
      <c r="T801" s="94"/>
      <c r="U801" s="39"/>
      <c r="V801" s="95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  <c r="AK801" s="39"/>
      <c r="AL801" s="39"/>
      <c r="AM801" s="39"/>
      <c r="AN801" s="39"/>
      <c r="AO801" s="39"/>
      <c r="AP801" s="39"/>
      <c r="AQ801" s="39"/>
      <c r="AR801" s="39"/>
      <c r="AS801" s="39"/>
      <c r="AT801" s="39"/>
      <c r="AU801" s="39"/>
      <c r="AV801" s="39"/>
      <c r="AW801" s="39"/>
      <c r="AX801" s="39"/>
      <c r="AY801" s="39"/>
      <c r="AZ801" s="39"/>
      <c r="BA801" s="39"/>
      <c r="BB801" s="39"/>
      <c r="BC801" s="39"/>
      <c r="BD801" s="39"/>
      <c r="BE801" s="39"/>
      <c r="BF801" s="39"/>
      <c r="BG801" s="39"/>
      <c r="BH801" s="39"/>
      <c r="BI801" s="39"/>
      <c r="BJ801" s="39"/>
      <c r="BK801" s="39"/>
      <c r="BL801" s="39"/>
      <c r="BM801" s="39"/>
      <c r="BN801" s="39"/>
      <c r="BO801" s="39"/>
      <c r="BP801" s="39"/>
      <c r="BQ801" s="39"/>
      <c r="BR801" s="39"/>
      <c r="BS801" s="39"/>
    </row>
    <row r="802" spans="1:71" ht="15.75" customHeight="1" x14ac:dyDescent="0.25">
      <c r="A802" s="30"/>
      <c r="B802" s="31"/>
      <c r="C802" s="31"/>
      <c r="D802" s="37"/>
      <c r="E802" s="39"/>
      <c r="F802" s="31"/>
      <c r="G802" s="92"/>
      <c r="H802" s="39"/>
      <c r="I802" s="93"/>
      <c r="J802" s="39"/>
      <c r="K802" s="39"/>
      <c r="L802" s="41"/>
      <c r="M802" s="41"/>
      <c r="N802" s="41"/>
      <c r="O802" s="31"/>
      <c r="P802" s="39"/>
      <c r="Q802" s="39"/>
      <c r="R802" s="39"/>
      <c r="S802" s="39"/>
      <c r="T802" s="94"/>
      <c r="U802" s="39"/>
      <c r="V802" s="95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  <c r="AK802" s="39"/>
      <c r="AL802" s="39"/>
      <c r="AM802" s="39"/>
      <c r="AN802" s="39"/>
      <c r="AO802" s="39"/>
      <c r="AP802" s="39"/>
      <c r="AQ802" s="39"/>
      <c r="AR802" s="39"/>
      <c r="AS802" s="39"/>
      <c r="AT802" s="39"/>
      <c r="AU802" s="39"/>
      <c r="AV802" s="39"/>
      <c r="AW802" s="39"/>
      <c r="AX802" s="39"/>
      <c r="AY802" s="39"/>
      <c r="AZ802" s="39"/>
      <c r="BA802" s="39"/>
      <c r="BB802" s="39"/>
      <c r="BC802" s="39"/>
      <c r="BD802" s="39"/>
      <c r="BE802" s="39"/>
      <c r="BF802" s="39"/>
      <c r="BG802" s="39"/>
      <c r="BH802" s="39"/>
      <c r="BI802" s="39"/>
      <c r="BJ802" s="39"/>
      <c r="BK802" s="39"/>
      <c r="BL802" s="39"/>
      <c r="BM802" s="39"/>
      <c r="BN802" s="39"/>
      <c r="BO802" s="39"/>
      <c r="BP802" s="39"/>
      <c r="BQ802" s="39"/>
      <c r="BR802" s="39"/>
      <c r="BS802" s="39"/>
    </row>
    <row r="803" spans="1:71" ht="15.75" customHeight="1" x14ac:dyDescent="0.25">
      <c r="A803" s="30"/>
      <c r="B803" s="31"/>
      <c r="C803" s="31"/>
      <c r="D803" s="37"/>
      <c r="E803" s="39"/>
      <c r="F803" s="31"/>
      <c r="G803" s="92"/>
      <c r="H803" s="39"/>
      <c r="I803" s="93"/>
      <c r="J803" s="39"/>
      <c r="K803" s="39"/>
      <c r="L803" s="41"/>
      <c r="M803" s="41"/>
      <c r="N803" s="41"/>
      <c r="O803" s="31"/>
      <c r="P803" s="39"/>
      <c r="Q803" s="39"/>
      <c r="R803" s="39"/>
      <c r="S803" s="39"/>
      <c r="T803" s="94"/>
      <c r="U803" s="39"/>
      <c r="V803" s="95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  <c r="AK803" s="39"/>
      <c r="AL803" s="39"/>
      <c r="AM803" s="39"/>
      <c r="AN803" s="39"/>
      <c r="AO803" s="39"/>
      <c r="AP803" s="39"/>
      <c r="AQ803" s="39"/>
      <c r="AR803" s="39"/>
      <c r="AS803" s="39"/>
      <c r="AT803" s="39"/>
      <c r="AU803" s="39"/>
      <c r="AV803" s="39"/>
      <c r="AW803" s="39"/>
      <c r="AX803" s="39"/>
      <c r="AY803" s="39"/>
      <c r="AZ803" s="39"/>
      <c r="BA803" s="39"/>
      <c r="BB803" s="39"/>
      <c r="BC803" s="39"/>
      <c r="BD803" s="39"/>
      <c r="BE803" s="39"/>
      <c r="BF803" s="39"/>
      <c r="BG803" s="39"/>
      <c r="BH803" s="39"/>
      <c r="BI803" s="39"/>
      <c r="BJ803" s="39"/>
      <c r="BK803" s="39"/>
      <c r="BL803" s="39"/>
      <c r="BM803" s="39"/>
      <c r="BN803" s="39"/>
      <c r="BO803" s="39"/>
      <c r="BP803" s="39"/>
      <c r="BQ803" s="39"/>
      <c r="BR803" s="39"/>
      <c r="BS803" s="39"/>
    </row>
    <row r="804" spans="1:71" ht="15.75" customHeight="1" x14ac:dyDescent="0.25">
      <c r="A804" s="30"/>
      <c r="B804" s="31"/>
      <c r="C804" s="31"/>
      <c r="D804" s="37"/>
      <c r="E804" s="39"/>
      <c r="F804" s="31"/>
      <c r="G804" s="92"/>
      <c r="H804" s="39"/>
      <c r="I804" s="93"/>
      <c r="J804" s="39"/>
      <c r="K804" s="39"/>
      <c r="L804" s="41"/>
      <c r="M804" s="41"/>
      <c r="N804" s="41"/>
      <c r="O804" s="31"/>
      <c r="P804" s="39"/>
      <c r="Q804" s="39"/>
      <c r="R804" s="39"/>
      <c r="S804" s="39"/>
      <c r="T804" s="94"/>
      <c r="U804" s="39"/>
      <c r="V804" s="95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  <c r="AK804" s="39"/>
      <c r="AL804" s="39"/>
      <c r="AM804" s="39"/>
      <c r="AN804" s="39"/>
      <c r="AO804" s="39"/>
      <c r="AP804" s="39"/>
      <c r="AQ804" s="39"/>
      <c r="AR804" s="39"/>
      <c r="AS804" s="39"/>
      <c r="AT804" s="39"/>
      <c r="AU804" s="39"/>
      <c r="AV804" s="39"/>
      <c r="AW804" s="39"/>
      <c r="AX804" s="39"/>
      <c r="AY804" s="39"/>
      <c r="AZ804" s="39"/>
      <c r="BA804" s="39"/>
      <c r="BB804" s="39"/>
      <c r="BC804" s="39"/>
      <c r="BD804" s="39"/>
      <c r="BE804" s="39"/>
      <c r="BF804" s="39"/>
      <c r="BG804" s="39"/>
      <c r="BH804" s="39"/>
      <c r="BI804" s="39"/>
      <c r="BJ804" s="39"/>
      <c r="BK804" s="39"/>
      <c r="BL804" s="39"/>
      <c r="BM804" s="39"/>
      <c r="BN804" s="39"/>
      <c r="BO804" s="39"/>
      <c r="BP804" s="39"/>
      <c r="BQ804" s="39"/>
      <c r="BR804" s="39"/>
      <c r="BS804" s="39"/>
    </row>
    <row r="805" spans="1:71" ht="15.75" customHeight="1" x14ac:dyDescent="0.25">
      <c r="A805" s="30"/>
      <c r="B805" s="31"/>
      <c r="C805" s="31"/>
      <c r="D805" s="37"/>
      <c r="E805" s="39"/>
      <c r="F805" s="31"/>
      <c r="G805" s="92"/>
      <c r="H805" s="39"/>
      <c r="I805" s="93"/>
      <c r="J805" s="39"/>
      <c r="K805" s="39"/>
      <c r="L805" s="41"/>
      <c r="M805" s="41"/>
      <c r="N805" s="41"/>
      <c r="O805" s="31"/>
      <c r="P805" s="39"/>
      <c r="Q805" s="39"/>
      <c r="R805" s="39"/>
      <c r="S805" s="39"/>
      <c r="T805" s="94"/>
      <c r="U805" s="39"/>
      <c r="V805" s="95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  <c r="AK805" s="39"/>
      <c r="AL805" s="39"/>
      <c r="AM805" s="39"/>
      <c r="AN805" s="39"/>
      <c r="AO805" s="39"/>
      <c r="AP805" s="39"/>
      <c r="AQ805" s="39"/>
      <c r="AR805" s="39"/>
      <c r="AS805" s="39"/>
      <c r="AT805" s="39"/>
      <c r="AU805" s="39"/>
      <c r="AV805" s="39"/>
      <c r="AW805" s="39"/>
      <c r="AX805" s="39"/>
      <c r="AY805" s="39"/>
      <c r="AZ805" s="39"/>
      <c r="BA805" s="39"/>
      <c r="BB805" s="39"/>
      <c r="BC805" s="39"/>
      <c r="BD805" s="39"/>
      <c r="BE805" s="39"/>
      <c r="BF805" s="39"/>
      <c r="BG805" s="39"/>
      <c r="BH805" s="39"/>
      <c r="BI805" s="39"/>
      <c r="BJ805" s="39"/>
      <c r="BK805" s="39"/>
      <c r="BL805" s="39"/>
      <c r="BM805" s="39"/>
      <c r="BN805" s="39"/>
      <c r="BO805" s="39"/>
      <c r="BP805" s="39"/>
      <c r="BQ805" s="39"/>
      <c r="BR805" s="39"/>
      <c r="BS805" s="39"/>
    </row>
    <row r="806" spans="1:71" ht="15.75" customHeight="1" x14ac:dyDescent="0.25">
      <c r="A806" s="30"/>
      <c r="B806" s="31"/>
      <c r="C806" s="31"/>
      <c r="D806" s="37"/>
      <c r="E806" s="39"/>
      <c r="F806" s="31"/>
      <c r="G806" s="92"/>
      <c r="H806" s="39"/>
      <c r="I806" s="93"/>
      <c r="J806" s="39"/>
      <c r="K806" s="39"/>
      <c r="L806" s="41"/>
      <c r="M806" s="41"/>
      <c r="N806" s="41"/>
      <c r="O806" s="31"/>
      <c r="P806" s="39"/>
      <c r="Q806" s="39"/>
      <c r="R806" s="39"/>
      <c r="S806" s="39"/>
      <c r="T806" s="94"/>
      <c r="U806" s="39"/>
      <c r="V806" s="95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/>
      <c r="AL806" s="39"/>
      <c r="AM806" s="39"/>
      <c r="AN806" s="39"/>
      <c r="AO806" s="39"/>
      <c r="AP806" s="39"/>
      <c r="AQ806" s="39"/>
      <c r="AR806" s="39"/>
      <c r="AS806" s="39"/>
      <c r="AT806" s="39"/>
      <c r="AU806" s="39"/>
      <c r="AV806" s="39"/>
      <c r="AW806" s="39"/>
      <c r="AX806" s="39"/>
      <c r="AY806" s="39"/>
      <c r="AZ806" s="39"/>
      <c r="BA806" s="39"/>
      <c r="BB806" s="39"/>
      <c r="BC806" s="39"/>
      <c r="BD806" s="39"/>
      <c r="BE806" s="39"/>
      <c r="BF806" s="39"/>
      <c r="BG806" s="39"/>
      <c r="BH806" s="39"/>
      <c r="BI806" s="39"/>
      <c r="BJ806" s="39"/>
      <c r="BK806" s="39"/>
      <c r="BL806" s="39"/>
      <c r="BM806" s="39"/>
      <c r="BN806" s="39"/>
      <c r="BO806" s="39"/>
      <c r="BP806" s="39"/>
      <c r="BQ806" s="39"/>
      <c r="BR806" s="39"/>
      <c r="BS806" s="39"/>
    </row>
    <row r="807" spans="1:71" ht="15.75" customHeight="1" x14ac:dyDescent="0.25">
      <c r="A807" s="30"/>
      <c r="B807" s="31"/>
      <c r="C807" s="31"/>
      <c r="D807" s="37"/>
      <c r="E807" s="39"/>
      <c r="F807" s="31"/>
      <c r="G807" s="92"/>
      <c r="H807" s="39"/>
      <c r="I807" s="93"/>
      <c r="J807" s="39"/>
      <c r="K807" s="39"/>
      <c r="L807" s="41"/>
      <c r="M807" s="41"/>
      <c r="N807" s="41"/>
      <c r="O807" s="31"/>
      <c r="P807" s="39"/>
      <c r="Q807" s="39"/>
      <c r="R807" s="39"/>
      <c r="S807" s="39"/>
      <c r="T807" s="94"/>
      <c r="U807" s="39"/>
      <c r="V807" s="95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  <c r="AK807" s="39"/>
      <c r="AL807" s="39"/>
      <c r="AM807" s="39"/>
      <c r="AN807" s="39"/>
      <c r="AO807" s="39"/>
      <c r="AP807" s="39"/>
      <c r="AQ807" s="39"/>
      <c r="AR807" s="39"/>
      <c r="AS807" s="39"/>
      <c r="AT807" s="39"/>
      <c r="AU807" s="39"/>
      <c r="AV807" s="39"/>
      <c r="AW807" s="39"/>
      <c r="AX807" s="39"/>
      <c r="AY807" s="39"/>
      <c r="AZ807" s="39"/>
      <c r="BA807" s="39"/>
      <c r="BB807" s="39"/>
      <c r="BC807" s="39"/>
      <c r="BD807" s="39"/>
      <c r="BE807" s="39"/>
      <c r="BF807" s="39"/>
      <c r="BG807" s="39"/>
      <c r="BH807" s="39"/>
      <c r="BI807" s="39"/>
      <c r="BJ807" s="39"/>
      <c r="BK807" s="39"/>
      <c r="BL807" s="39"/>
      <c r="BM807" s="39"/>
      <c r="BN807" s="39"/>
      <c r="BO807" s="39"/>
      <c r="BP807" s="39"/>
      <c r="BQ807" s="39"/>
      <c r="BR807" s="39"/>
      <c r="BS807" s="39"/>
    </row>
    <row r="808" spans="1:71" ht="15.75" customHeight="1" x14ac:dyDescent="0.25">
      <c r="A808" s="30"/>
      <c r="B808" s="31"/>
      <c r="C808" s="31"/>
      <c r="D808" s="37"/>
      <c r="E808" s="39"/>
      <c r="F808" s="31"/>
      <c r="G808" s="92"/>
      <c r="H808" s="39"/>
      <c r="I808" s="93"/>
      <c r="J808" s="39"/>
      <c r="K808" s="39"/>
      <c r="L808" s="41"/>
      <c r="M808" s="41"/>
      <c r="N808" s="41"/>
      <c r="O808" s="31"/>
      <c r="P808" s="39"/>
      <c r="Q808" s="39"/>
      <c r="R808" s="39"/>
      <c r="S808" s="39"/>
      <c r="T808" s="94"/>
      <c r="U808" s="39"/>
      <c r="V808" s="95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  <c r="AK808" s="39"/>
      <c r="AL808" s="39"/>
      <c r="AM808" s="39"/>
      <c r="AN808" s="39"/>
      <c r="AO808" s="39"/>
      <c r="AP808" s="39"/>
      <c r="AQ808" s="39"/>
      <c r="AR808" s="39"/>
      <c r="AS808" s="39"/>
      <c r="AT808" s="39"/>
      <c r="AU808" s="39"/>
      <c r="AV808" s="39"/>
      <c r="AW808" s="39"/>
      <c r="AX808" s="39"/>
      <c r="AY808" s="39"/>
      <c r="AZ808" s="39"/>
      <c r="BA808" s="39"/>
      <c r="BB808" s="39"/>
      <c r="BC808" s="39"/>
      <c r="BD808" s="39"/>
      <c r="BE808" s="39"/>
      <c r="BF808" s="39"/>
      <c r="BG808" s="39"/>
      <c r="BH808" s="39"/>
      <c r="BI808" s="39"/>
      <c r="BJ808" s="39"/>
      <c r="BK808" s="39"/>
      <c r="BL808" s="39"/>
      <c r="BM808" s="39"/>
      <c r="BN808" s="39"/>
      <c r="BO808" s="39"/>
      <c r="BP808" s="39"/>
      <c r="BQ808" s="39"/>
      <c r="BR808" s="39"/>
      <c r="BS808" s="39"/>
    </row>
    <row r="809" spans="1:71" ht="15.75" customHeight="1" x14ac:dyDescent="0.25">
      <c r="A809" s="30"/>
      <c r="B809" s="31"/>
      <c r="C809" s="31"/>
      <c r="D809" s="37"/>
      <c r="E809" s="39"/>
      <c r="F809" s="31"/>
      <c r="G809" s="92"/>
      <c r="H809" s="39"/>
      <c r="I809" s="93"/>
      <c r="J809" s="39"/>
      <c r="K809" s="39"/>
      <c r="L809" s="41"/>
      <c r="M809" s="41"/>
      <c r="N809" s="41"/>
      <c r="O809" s="31"/>
      <c r="P809" s="39"/>
      <c r="Q809" s="39"/>
      <c r="R809" s="39"/>
      <c r="S809" s="39"/>
      <c r="T809" s="94"/>
      <c r="U809" s="39"/>
      <c r="V809" s="95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  <c r="AK809" s="39"/>
      <c r="AL809" s="39"/>
      <c r="AM809" s="39"/>
      <c r="AN809" s="39"/>
      <c r="AO809" s="39"/>
      <c r="AP809" s="39"/>
      <c r="AQ809" s="39"/>
      <c r="AR809" s="39"/>
      <c r="AS809" s="39"/>
      <c r="AT809" s="39"/>
      <c r="AU809" s="39"/>
      <c r="AV809" s="39"/>
      <c r="AW809" s="39"/>
      <c r="AX809" s="39"/>
      <c r="AY809" s="39"/>
      <c r="AZ809" s="39"/>
      <c r="BA809" s="39"/>
      <c r="BB809" s="39"/>
      <c r="BC809" s="39"/>
      <c r="BD809" s="39"/>
      <c r="BE809" s="39"/>
      <c r="BF809" s="39"/>
      <c r="BG809" s="39"/>
      <c r="BH809" s="39"/>
      <c r="BI809" s="39"/>
      <c r="BJ809" s="39"/>
      <c r="BK809" s="39"/>
      <c r="BL809" s="39"/>
      <c r="BM809" s="39"/>
      <c r="BN809" s="39"/>
      <c r="BO809" s="39"/>
      <c r="BP809" s="39"/>
      <c r="BQ809" s="39"/>
      <c r="BR809" s="39"/>
      <c r="BS809" s="39"/>
    </row>
    <row r="810" spans="1:71" ht="15.75" customHeight="1" x14ac:dyDescent="0.25">
      <c r="A810" s="30"/>
      <c r="B810" s="31"/>
      <c r="C810" s="31"/>
      <c r="D810" s="37"/>
      <c r="E810" s="39"/>
      <c r="F810" s="31"/>
      <c r="G810" s="92"/>
      <c r="H810" s="39"/>
      <c r="I810" s="93"/>
      <c r="J810" s="39"/>
      <c r="K810" s="39"/>
      <c r="L810" s="41"/>
      <c r="M810" s="41"/>
      <c r="N810" s="41"/>
      <c r="O810" s="31"/>
      <c r="P810" s="39"/>
      <c r="Q810" s="39"/>
      <c r="R810" s="39"/>
      <c r="S810" s="39"/>
      <c r="T810" s="94"/>
      <c r="U810" s="39"/>
      <c r="V810" s="95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  <c r="AK810" s="39"/>
      <c r="AL810" s="39"/>
      <c r="AM810" s="39"/>
      <c r="AN810" s="39"/>
      <c r="AO810" s="39"/>
      <c r="AP810" s="39"/>
      <c r="AQ810" s="39"/>
      <c r="AR810" s="39"/>
      <c r="AS810" s="39"/>
      <c r="AT810" s="39"/>
      <c r="AU810" s="39"/>
      <c r="AV810" s="39"/>
      <c r="AW810" s="39"/>
      <c r="AX810" s="39"/>
      <c r="AY810" s="39"/>
      <c r="AZ810" s="39"/>
      <c r="BA810" s="39"/>
      <c r="BB810" s="39"/>
      <c r="BC810" s="39"/>
      <c r="BD810" s="39"/>
      <c r="BE810" s="39"/>
      <c r="BF810" s="39"/>
      <c r="BG810" s="39"/>
      <c r="BH810" s="39"/>
      <c r="BI810" s="39"/>
      <c r="BJ810" s="39"/>
      <c r="BK810" s="39"/>
      <c r="BL810" s="39"/>
      <c r="BM810" s="39"/>
      <c r="BN810" s="39"/>
      <c r="BO810" s="39"/>
      <c r="BP810" s="39"/>
      <c r="BQ810" s="39"/>
      <c r="BR810" s="39"/>
      <c r="BS810" s="39"/>
    </row>
    <row r="811" spans="1:71" ht="15.75" customHeight="1" x14ac:dyDescent="0.25">
      <c r="A811" s="30"/>
      <c r="B811" s="31"/>
      <c r="C811" s="31"/>
      <c r="D811" s="37"/>
      <c r="E811" s="39"/>
      <c r="F811" s="31"/>
      <c r="G811" s="92"/>
      <c r="H811" s="39"/>
      <c r="I811" s="93"/>
      <c r="J811" s="39"/>
      <c r="K811" s="39"/>
      <c r="L811" s="41"/>
      <c r="M811" s="41"/>
      <c r="N811" s="41"/>
      <c r="O811" s="31"/>
      <c r="P811" s="39"/>
      <c r="Q811" s="39"/>
      <c r="R811" s="39"/>
      <c r="S811" s="39"/>
      <c r="T811" s="94"/>
      <c r="U811" s="39"/>
      <c r="V811" s="95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  <c r="AK811" s="39"/>
      <c r="AL811" s="39"/>
      <c r="AM811" s="39"/>
      <c r="AN811" s="39"/>
      <c r="AO811" s="39"/>
      <c r="AP811" s="39"/>
      <c r="AQ811" s="39"/>
      <c r="AR811" s="39"/>
      <c r="AS811" s="39"/>
      <c r="AT811" s="39"/>
      <c r="AU811" s="39"/>
      <c r="AV811" s="39"/>
      <c r="AW811" s="39"/>
      <c r="AX811" s="39"/>
      <c r="AY811" s="39"/>
      <c r="AZ811" s="39"/>
      <c r="BA811" s="39"/>
      <c r="BB811" s="39"/>
      <c r="BC811" s="39"/>
      <c r="BD811" s="39"/>
      <c r="BE811" s="39"/>
      <c r="BF811" s="39"/>
      <c r="BG811" s="39"/>
      <c r="BH811" s="39"/>
      <c r="BI811" s="39"/>
      <c r="BJ811" s="39"/>
      <c r="BK811" s="39"/>
      <c r="BL811" s="39"/>
      <c r="BM811" s="39"/>
      <c r="BN811" s="39"/>
      <c r="BO811" s="39"/>
      <c r="BP811" s="39"/>
      <c r="BQ811" s="39"/>
      <c r="BR811" s="39"/>
      <c r="BS811" s="39"/>
    </row>
    <row r="812" spans="1:71" ht="15.75" customHeight="1" x14ac:dyDescent="0.25">
      <c r="A812" s="30"/>
      <c r="B812" s="31"/>
      <c r="C812" s="31"/>
      <c r="D812" s="37"/>
      <c r="E812" s="39"/>
      <c r="F812" s="31"/>
      <c r="G812" s="92"/>
      <c r="H812" s="39"/>
      <c r="I812" s="93"/>
      <c r="J812" s="39"/>
      <c r="K812" s="39"/>
      <c r="L812" s="41"/>
      <c r="M812" s="41"/>
      <c r="N812" s="41"/>
      <c r="O812" s="31"/>
      <c r="P812" s="39"/>
      <c r="Q812" s="39"/>
      <c r="R812" s="39"/>
      <c r="S812" s="39"/>
      <c r="T812" s="94"/>
      <c r="U812" s="39"/>
      <c r="V812" s="95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  <c r="AK812" s="39"/>
      <c r="AL812" s="39"/>
      <c r="AM812" s="39"/>
      <c r="AN812" s="39"/>
      <c r="AO812" s="39"/>
      <c r="AP812" s="39"/>
      <c r="AQ812" s="39"/>
      <c r="AR812" s="39"/>
      <c r="AS812" s="39"/>
      <c r="AT812" s="39"/>
      <c r="AU812" s="39"/>
      <c r="AV812" s="39"/>
      <c r="AW812" s="39"/>
      <c r="AX812" s="39"/>
      <c r="AY812" s="39"/>
      <c r="AZ812" s="39"/>
      <c r="BA812" s="39"/>
      <c r="BB812" s="39"/>
      <c r="BC812" s="39"/>
      <c r="BD812" s="39"/>
      <c r="BE812" s="39"/>
      <c r="BF812" s="39"/>
      <c r="BG812" s="39"/>
      <c r="BH812" s="39"/>
      <c r="BI812" s="39"/>
      <c r="BJ812" s="39"/>
      <c r="BK812" s="39"/>
      <c r="BL812" s="39"/>
      <c r="BM812" s="39"/>
      <c r="BN812" s="39"/>
      <c r="BO812" s="39"/>
      <c r="BP812" s="39"/>
      <c r="BQ812" s="39"/>
      <c r="BR812" s="39"/>
      <c r="BS812" s="39"/>
    </row>
    <row r="813" spans="1:71" ht="15.75" customHeight="1" x14ac:dyDescent="0.25">
      <c r="A813" s="30"/>
      <c r="B813" s="31"/>
      <c r="C813" s="31"/>
      <c r="D813" s="37"/>
      <c r="E813" s="39"/>
      <c r="F813" s="31"/>
      <c r="G813" s="92"/>
      <c r="H813" s="39"/>
      <c r="I813" s="93"/>
      <c r="J813" s="39"/>
      <c r="K813" s="39"/>
      <c r="L813" s="41"/>
      <c r="M813" s="41"/>
      <c r="N813" s="41"/>
      <c r="O813" s="31"/>
      <c r="P813" s="39"/>
      <c r="Q813" s="39"/>
      <c r="R813" s="39"/>
      <c r="S813" s="39"/>
      <c r="T813" s="94"/>
      <c r="U813" s="39"/>
      <c r="V813" s="95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  <c r="AK813" s="39"/>
      <c r="AL813" s="39"/>
      <c r="AM813" s="39"/>
      <c r="AN813" s="39"/>
      <c r="AO813" s="39"/>
      <c r="AP813" s="39"/>
      <c r="AQ813" s="39"/>
      <c r="AR813" s="39"/>
      <c r="AS813" s="39"/>
      <c r="AT813" s="39"/>
      <c r="AU813" s="39"/>
      <c r="AV813" s="39"/>
      <c r="AW813" s="39"/>
      <c r="AX813" s="39"/>
      <c r="AY813" s="39"/>
      <c r="AZ813" s="39"/>
      <c r="BA813" s="39"/>
      <c r="BB813" s="39"/>
      <c r="BC813" s="39"/>
      <c r="BD813" s="39"/>
      <c r="BE813" s="39"/>
      <c r="BF813" s="39"/>
      <c r="BG813" s="39"/>
      <c r="BH813" s="39"/>
      <c r="BI813" s="39"/>
      <c r="BJ813" s="39"/>
      <c r="BK813" s="39"/>
      <c r="BL813" s="39"/>
      <c r="BM813" s="39"/>
      <c r="BN813" s="39"/>
      <c r="BO813" s="39"/>
      <c r="BP813" s="39"/>
      <c r="BQ813" s="39"/>
      <c r="BR813" s="39"/>
      <c r="BS813" s="39"/>
    </row>
    <row r="814" spans="1:71" ht="15.75" customHeight="1" x14ac:dyDescent="0.25">
      <c r="A814" s="30"/>
      <c r="B814" s="31"/>
      <c r="C814" s="31"/>
      <c r="D814" s="37"/>
      <c r="E814" s="39"/>
      <c r="F814" s="31"/>
      <c r="G814" s="92"/>
      <c r="H814" s="39"/>
      <c r="I814" s="93"/>
      <c r="J814" s="39"/>
      <c r="K814" s="39"/>
      <c r="L814" s="41"/>
      <c r="M814" s="41"/>
      <c r="N814" s="41"/>
      <c r="O814" s="31"/>
      <c r="P814" s="39"/>
      <c r="Q814" s="39"/>
      <c r="R814" s="39"/>
      <c r="S814" s="39"/>
      <c r="T814" s="94"/>
      <c r="U814" s="39"/>
      <c r="V814" s="95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  <c r="AK814" s="39"/>
      <c r="AL814" s="39"/>
      <c r="AM814" s="39"/>
      <c r="AN814" s="39"/>
      <c r="AO814" s="39"/>
      <c r="AP814" s="39"/>
      <c r="AQ814" s="39"/>
      <c r="AR814" s="39"/>
      <c r="AS814" s="39"/>
      <c r="AT814" s="39"/>
      <c r="AU814" s="39"/>
      <c r="AV814" s="39"/>
      <c r="AW814" s="39"/>
      <c r="AX814" s="39"/>
      <c r="AY814" s="39"/>
      <c r="AZ814" s="39"/>
      <c r="BA814" s="39"/>
      <c r="BB814" s="39"/>
      <c r="BC814" s="39"/>
      <c r="BD814" s="39"/>
      <c r="BE814" s="39"/>
      <c r="BF814" s="39"/>
      <c r="BG814" s="39"/>
      <c r="BH814" s="39"/>
      <c r="BI814" s="39"/>
      <c r="BJ814" s="39"/>
      <c r="BK814" s="39"/>
      <c r="BL814" s="39"/>
      <c r="BM814" s="39"/>
      <c r="BN814" s="39"/>
      <c r="BO814" s="39"/>
      <c r="BP814" s="39"/>
      <c r="BQ814" s="39"/>
      <c r="BR814" s="39"/>
      <c r="BS814" s="39"/>
    </row>
    <row r="815" spans="1:71" ht="15.75" customHeight="1" x14ac:dyDescent="0.25">
      <c r="A815" s="30"/>
      <c r="B815" s="31"/>
      <c r="C815" s="31"/>
      <c r="D815" s="37"/>
      <c r="E815" s="39"/>
      <c r="F815" s="31"/>
      <c r="G815" s="92"/>
      <c r="H815" s="39"/>
      <c r="I815" s="93"/>
      <c r="J815" s="39"/>
      <c r="K815" s="39"/>
      <c r="L815" s="41"/>
      <c r="M815" s="41"/>
      <c r="N815" s="41"/>
      <c r="O815" s="31"/>
      <c r="P815" s="39"/>
      <c r="Q815" s="39"/>
      <c r="R815" s="39"/>
      <c r="S815" s="39"/>
      <c r="T815" s="94"/>
      <c r="U815" s="39"/>
      <c r="V815" s="95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  <c r="AK815" s="39"/>
      <c r="AL815" s="39"/>
      <c r="AM815" s="39"/>
      <c r="AN815" s="39"/>
      <c r="AO815" s="39"/>
      <c r="AP815" s="39"/>
      <c r="AQ815" s="39"/>
      <c r="AR815" s="39"/>
      <c r="AS815" s="39"/>
      <c r="AT815" s="39"/>
      <c r="AU815" s="39"/>
      <c r="AV815" s="39"/>
      <c r="AW815" s="39"/>
      <c r="AX815" s="39"/>
      <c r="AY815" s="39"/>
      <c r="AZ815" s="39"/>
      <c r="BA815" s="39"/>
      <c r="BB815" s="39"/>
      <c r="BC815" s="39"/>
      <c r="BD815" s="39"/>
      <c r="BE815" s="39"/>
      <c r="BF815" s="39"/>
      <c r="BG815" s="39"/>
      <c r="BH815" s="39"/>
      <c r="BI815" s="39"/>
      <c r="BJ815" s="39"/>
      <c r="BK815" s="39"/>
      <c r="BL815" s="39"/>
      <c r="BM815" s="39"/>
      <c r="BN815" s="39"/>
      <c r="BO815" s="39"/>
      <c r="BP815" s="39"/>
      <c r="BQ815" s="39"/>
      <c r="BR815" s="39"/>
      <c r="BS815" s="39"/>
    </row>
    <row r="816" spans="1:71" ht="15.75" customHeight="1" x14ac:dyDescent="0.25">
      <c r="A816" s="30"/>
      <c r="B816" s="31"/>
      <c r="C816" s="31"/>
      <c r="D816" s="37"/>
      <c r="E816" s="39"/>
      <c r="F816" s="31"/>
      <c r="G816" s="92"/>
      <c r="H816" s="39"/>
      <c r="I816" s="93"/>
      <c r="J816" s="39"/>
      <c r="K816" s="39"/>
      <c r="L816" s="41"/>
      <c r="M816" s="41"/>
      <c r="N816" s="41"/>
      <c r="O816" s="31"/>
      <c r="P816" s="39"/>
      <c r="Q816" s="39"/>
      <c r="R816" s="39"/>
      <c r="S816" s="39"/>
      <c r="T816" s="94"/>
      <c r="U816" s="39"/>
      <c r="V816" s="95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  <c r="AT816" s="39"/>
      <c r="AU816" s="39"/>
      <c r="AV816" s="39"/>
      <c r="AW816" s="39"/>
      <c r="AX816" s="39"/>
      <c r="AY816" s="39"/>
      <c r="AZ816" s="39"/>
      <c r="BA816" s="39"/>
      <c r="BB816" s="39"/>
      <c r="BC816" s="39"/>
      <c r="BD816" s="39"/>
      <c r="BE816" s="39"/>
      <c r="BF816" s="39"/>
      <c r="BG816" s="39"/>
      <c r="BH816" s="39"/>
      <c r="BI816" s="39"/>
      <c r="BJ816" s="39"/>
      <c r="BK816" s="39"/>
      <c r="BL816" s="39"/>
      <c r="BM816" s="39"/>
      <c r="BN816" s="39"/>
      <c r="BO816" s="39"/>
      <c r="BP816" s="39"/>
      <c r="BQ816" s="39"/>
      <c r="BR816" s="39"/>
      <c r="BS816" s="39"/>
    </row>
    <row r="817" spans="1:71" ht="15.75" customHeight="1" x14ac:dyDescent="0.25">
      <c r="A817" s="30"/>
      <c r="B817" s="31"/>
      <c r="C817" s="31"/>
      <c r="D817" s="37"/>
      <c r="E817" s="39"/>
      <c r="F817" s="31"/>
      <c r="G817" s="92"/>
      <c r="H817" s="39"/>
      <c r="I817" s="93"/>
      <c r="J817" s="39"/>
      <c r="K817" s="39"/>
      <c r="L817" s="41"/>
      <c r="M817" s="41"/>
      <c r="N817" s="41"/>
      <c r="O817" s="31"/>
      <c r="P817" s="39"/>
      <c r="Q817" s="39"/>
      <c r="R817" s="39"/>
      <c r="S817" s="39"/>
      <c r="T817" s="94"/>
      <c r="U817" s="39"/>
      <c r="V817" s="95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  <c r="AK817" s="39"/>
      <c r="AL817" s="39"/>
      <c r="AM817" s="39"/>
      <c r="AN817" s="39"/>
      <c r="AO817" s="39"/>
      <c r="AP817" s="39"/>
      <c r="AQ817" s="39"/>
      <c r="AR817" s="39"/>
      <c r="AS817" s="39"/>
      <c r="AT817" s="39"/>
      <c r="AU817" s="39"/>
      <c r="AV817" s="39"/>
      <c r="AW817" s="39"/>
      <c r="AX817" s="39"/>
      <c r="AY817" s="39"/>
      <c r="AZ817" s="39"/>
      <c r="BA817" s="39"/>
      <c r="BB817" s="39"/>
      <c r="BC817" s="39"/>
      <c r="BD817" s="39"/>
      <c r="BE817" s="39"/>
      <c r="BF817" s="39"/>
      <c r="BG817" s="39"/>
      <c r="BH817" s="39"/>
      <c r="BI817" s="39"/>
      <c r="BJ817" s="39"/>
      <c r="BK817" s="39"/>
      <c r="BL817" s="39"/>
      <c r="BM817" s="39"/>
      <c r="BN817" s="39"/>
      <c r="BO817" s="39"/>
      <c r="BP817" s="39"/>
      <c r="BQ817" s="39"/>
      <c r="BR817" s="39"/>
      <c r="BS817" s="39"/>
    </row>
    <row r="818" spans="1:71" ht="15.75" customHeight="1" x14ac:dyDescent="0.25">
      <c r="A818" s="30"/>
      <c r="B818" s="31"/>
      <c r="C818" s="31"/>
      <c r="D818" s="37"/>
      <c r="E818" s="39"/>
      <c r="F818" s="31"/>
      <c r="G818" s="92"/>
      <c r="H818" s="39"/>
      <c r="I818" s="93"/>
      <c r="J818" s="39"/>
      <c r="K818" s="39"/>
      <c r="L818" s="41"/>
      <c r="M818" s="41"/>
      <c r="N818" s="41"/>
      <c r="O818" s="31"/>
      <c r="P818" s="39"/>
      <c r="Q818" s="39"/>
      <c r="R818" s="39"/>
      <c r="S818" s="39"/>
      <c r="T818" s="94"/>
      <c r="U818" s="39"/>
      <c r="V818" s="95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  <c r="AK818" s="39"/>
      <c r="AL818" s="39"/>
      <c r="AM818" s="39"/>
      <c r="AN818" s="39"/>
      <c r="AO818" s="39"/>
      <c r="AP818" s="39"/>
      <c r="AQ818" s="39"/>
      <c r="AR818" s="39"/>
      <c r="AS818" s="39"/>
      <c r="AT818" s="39"/>
      <c r="AU818" s="39"/>
      <c r="AV818" s="39"/>
      <c r="AW818" s="39"/>
      <c r="AX818" s="39"/>
      <c r="AY818" s="39"/>
      <c r="AZ818" s="39"/>
      <c r="BA818" s="39"/>
      <c r="BB818" s="39"/>
      <c r="BC818" s="39"/>
      <c r="BD818" s="39"/>
      <c r="BE818" s="39"/>
      <c r="BF818" s="39"/>
      <c r="BG818" s="39"/>
      <c r="BH818" s="39"/>
      <c r="BI818" s="39"/>
      <c r="BJ818" s="39"/>
      <c r="BK818" s="39"/>
      <c r="BL818" s="39"/>
      <c r="BM818" s="39"/>
      <c r="BN818" s="39"/>
      <c r="BO818" s="39"/>
      <c r="BP818" s="39"/>
      <c r="BQ818" s="39"/>
      <c r="BR818" s="39"/>
      <c r="BS818" s="39"/>
    </row>
    <row r="819" spans="1:71" ht="15.75" customHeight="1" x14ac:dyDescent="0.25">
      <c r="A819" s="30"/>
      <c r="B819" s="31"/>
      <c r="C819" s="31"/>
      <c r="D819" s="37"/>
      <c r="E819" s="39"/>
      <c r="F819" s="31"/>
      <c r="G819" s="92"/>
      <c r="H819" s="39"/>
      <c r="I819" s="93"/>
      <c r="J819" s="39"/>
      <c r="K819" s="39"/>
      <c r="L819" s="41"/>
      <c r="M819" s="41"/>
      <c r="N819" s="41"/>
      <c r="O819" s="31"/>
      <c r="P819" s="39"/>
      <c r="Q819" s="39"/>
      <c r="R819" s="39"/>
      <c r="S819" s="39"/>
      <c r="T819" s="94"/>
      <c r="U819" s="39"/>
      <c r="V819" s="95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  <c r="AK819" s="39"/>
      <c r="AL819" s="39"/>
      <c r="AM819" s="39"/>
      <c r="AN819" s="39"/>
      <c r="AO819" s="39"/>
      <c r="AP819" s="39"/>
      <c r="AQ819" s="39"/>
      <c r="AR819" s="39"/>
      <c r="AS819" s="39"/>
      <c r="AT819" s="39"/>
      <c r="AU819" s="39"/>
      <c r="AV819" s="39"/>
      <c r="AW819" s="39"/>
      <c r="AX819" s="39"/>
      <c r="AY819" s="39"/>
      <c r="AZ819" s="39"/>
      <c r="BA819" s="39"/>
      <c r="BB819" s="39"/>
      <c r="BC819" s="39"/>
      <c r="BD819" s="39"/>
      <c r="BE819" s="39"/>
      <c r="BF819" s="39"/>
      <c r="BG819" s="39"/>
      <c r="BH819" s="39"/>
      <c r="BI819" s="39"/>
      <c r="BJ819" s="39"/>
      <c r="BK819" s="39"/>
      <c r="BL819" s="39"/>
      <c r="BM819" s="39"/>
      <c r="BN819" s="39"/>
      <c r="BO819" s="39"/>
      <c r="BP819" s="39"/>
      <c r="BQ819" s="39"/>
      <c r="BR819" s="39"/>
      <c r="BS819" s="39"/>
    </row>
    <row r="820" spans="1:71" ht="15.75" customHeight="1" x14ac:dyDescent="0.25">
      <c r="A820" s="30"/>
      <c r="B820" s="31"/>
      <c r="C820" s="31"/>
      <c r="D820" s="37"/>
      <c r="E820" s="39"/>
      <c r="F820" s="31"/>
      <c r="G820" s="92"/>
      <c r="H820" s="39"/>
      <c r="I820" s="93"/>
      <c r="J820" s="39"/>
      <c r="K820" s="39"/>
      <c r="L820" s="41"/>
      <c r="M820" s="41"/>
      <c r="N820" s="41"/>
      <c r="O820" s="31"/>
      <c r="P820" s="39"/>
      <c r="Q820" s="39"/>
      <c r="R820" s="39"/>
      <c r="S820" s="39"/>
      <c r="T820" s="94"/>
      <c r="U820" s="39"/>
      <c r="V820" s="95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  <c r="AK820" s="39"/>
      <c r="AL820" s="39"/>
      <c r="AM820" s="39"/>
      <c r="AN820" s="39"/>
      <c r="AO820" s="39"/>
      <c r="AP820" s="39"/>
      <c r="AQ820" s="39"/>
      <c r="AR820" s="39"/>
      <c r="AS820" s="39"/>
      <c r="AT820" s="39"/>
      <c r="AU820" s="39"/>
      <c r="AV820" s="39"/>
      <c r="AW820" s="39"/>
      <c r="AX820" s="39"/>
      <c r="AY820" s="39"/>
      <c r="AZ820" s="39"/>
      <c r="BA820" s="39"/>
      <c r="BB820" s="39"/>
      <c r="BC820" s="39"/>
      <c r="BD820" s="39"/>
      <c r="BE820" s="39"/>
      <c r="BF820" s="39"/>
      <c r="BG820" s="39"/>
      <c r="BH820" s="39"/>
      <c r="BI820" s="39"/>
      <c r="BJ820" s="39"/>
      <c r="BK820" s="39"/>
      <c r="BL820" s="39"/>
      <c r="BM820" s="39"/>
      <c r="BN820" s="39"/>
      <c r="BO820" s="39"/>
      <c r="BP820" s="39"/>
      <c r="BQ820" s="39"/>
      <c r="BR820" s="39"/>
      <c r="BS820" s="39"/>
    </row>
    <row r="821" spans="1:71" ht="15.75" customHeight="1" x14ac:dyDescent="0.25">
      <c r="A821" s="30"/>
      <c r="B821" s="31"/>
      <c r="C821" s="31"/>
      <c r="D821" s="37"/>
      <c r="E821" s="39"/>
      <c r="F821" s="31"/>
      <c r="G821" s="92"/>
      <c r="H821" s="39"/>
      <c r="I821" s="93"/>
      <c r="J821" s="39"/>
      <c r="K821" s="39"/>
      <c r="L821" s="41"/>
      <c r="M821" s="41"/>
      <c r="N821" s="41"/>
      <c r="O821" s="31"/>
      <c r="P821" s="39"/>
      <c r="Q821" s="39"/>
      <c r="R821" s="39"/>
      <c r="S821" s="39"/>
      <c r="T821" s="94"/>
      <c r="U821" s="39"/>
      <c r="V821" s="95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  <c r="AK821" s="39"/>
      <c r="AL821" s="39"/>
      <c r="AM821" s="39"/>
      <c r="AN821" s="39"/>
      <c r="AO821" s="39"/>
      <c r="AP821" s="39"/>
      <c r="AQ821" s="39"/>
      <c r="AR821" s="39"/>
      <c r="AS821" s="39"/>
      <c r="AT821" s="39"/>
      <c r="AU821" s="39"/>
      <c r="AV821" s="39"/>
      <c r="AW821" s="39"/>
      <c r="AX821" s="39"/>
      <c r="AY821" s="39"/>
      <c r="AZ821" s="39"/>
      <c r="BA821" s="39"/>
      <c r="BB821" s="39"/>
      <c r="BC821" s="39"/>
      <c r="BD821" s="39"/>
      <c r="BE821" s="39"/>
      <c r="BF821" s="39"/>
      <c r="BG821" s="39"/>
      <c r="BH821" s="39"/>
      <c r="BI821" s="39"/>
      <c r="BJ821" s="39"/>
      <c r="BK821" s="39"/>
      <c r="BL821" s="39"/>
      <c r="BM821" s="39"/>
      <c r="BN821" s="39"/>
      <c r="BO821" s="39"/>
      <c r="BP821" s="39"/>
      <c r="BQ821" s="39"/>
      <c r="BR821" s="39"/>
      <c r="BS821" s="39"/>
    </row>
    <row r="822" spans="1:71" ht="15.75" customHeight="1" x14ac:dyDescent="0.25">
      <c r="A822" s="30"/>
      <c r="B822" s="31"/>
      <c r="C822" s="31"/>
      <c r="D822" s="37"/>
      <c r="E822" s="39"/>
      <c r="F822" s="31"/>
      <c r="G822" s="92"/>
      <c r="H822" s="39"/>
      <c r="I822" s="93"/>
      <c r="J822" s="39"/>
      <c r="K822" s="39"/>
      <c r="L822" s="41"/>
      <c r="M822" s="41"/>
      <c r="N822" s="41"/>
      <c r="O822" s="31"/>
      <c r="P822" s="39"/>
      <c r="Q822" s="39"/>
      <c r="R822" s="39"/>
      <c r="S822" s="39"/>
      <c r="T822" s="94"/>
      <c r="U822" s="39"/>
      <c r="V822" s="95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/>
      <c r="AL822" s="39"/>
      <c r="AM822" s="39"/>
      <c r="AN822" s="39"/>
      <c r="AO822" s="39"/>
      <c r="AP822" s="39"/>
      <c r="AQ822" s="39"/>
      <c r="AR822" s="39"/>
      <c r="AS822" s="39"/>
      <c r="AT822" s="39"/>
      <c r="AU822" s="39"/>
      <c r="AV822" s="39"/>
      <c r="AW822" s="39"/>
      <c r="AX822" s="39"/>
      <c r="AY822" s="39"/>
      <c r="AZ822" s="39"/>
      <c r="BA822" s="39"/>
      <c r="BB822" s="39"/>
      <c r="BC822" s="39"/>
      <c r="BD822" s="39"/>
      <c r="BE822" s="39"/>
      <c r="BF822" s="39"/>
      <c r="BG822" s="39"/>
      <c r="BH822" s="39"/>
      <c r="BI822" s="39"/>
      <c r="BJ822" s="39"/>
      <c r="BK822" s="39"/>
      <c r="BL822" s="39"/>
      <c r="BM822" s="39"/>
      <c r="BN822" s="39"/>
      <c r="BO822" s="39"/>
      <c r="BP822" s="39"/>
      <c r="BQ822" s="39"/>
      <c r="BR822" s="39"/>
      <c r="BS822" s="39"/>
    </row>
    <row r="823" spans="1:71" ht="15.75" customHeight="1" x14ac:dyDescent="0.25">
      <c r="A823" s="30"/>
      <c r="B823" s="31"/>
      <c r="C823" s="31"/>
      <c r="D823" s="37"/>
      <c r="E823" s="39"/>
      <c r="F823" s="31"/>
      <c r="G823" s="92"/>
      <c r="H823" s="39"/>
      <c r="I823" s="93"/>
      <c r="J823" s="39"/>
      <c r="K823" s="39"/>
      <c r="L823" s="41"/>
      <c r="M823" s="41"/>
      <c r="N823" s="41"/>
      <c r="O823" s="31"/>
      <c r="P823" s="39"/>
      <c r="Q823" s="39"/>
      <c r="R823" s="39"/>
      <c r="S823" s="39"/>
      <c r="T823" s="94"/>
      <c r="U823" s="39"/>
      <c r="V823" s="95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/>
      <c r="AL823" s="39"/>
      <c r="AM823" s="39"/>
      <c r="AN823" s="39"/>
      <c r="AO823" s="39"/>
      <c r="AP823" s="39"/>
      <c r="AQ823" s="39"/>
      <c r="AR823" s="39"/>
      <c r="AS823" s="39"/>
      <c r="AT823" s="39"/>
      <c r="AU823" s="39"/>
      <c r="AV823" s="39"/>
      <c r="AW823" s="39"/>
      <c r="AX823" s="39"/>
      <c r="AY823" s="39"/>
      <c r="AZ823" s="39"/>
      <c r="BA823" s="39"/>
      <c r="BB823" s="39"/>
      <c r="BC823" s="39"/>
      <c r="BD823" s="39"/>
      <c r="BE823" s="39"/>
      <c r="BF823" s="39"/>
      <c r="BG823" s="39"/>
      <c r="BH823" s="39"/>
      <c r="BI823" s="39"/>
      <c r="BJ823" s="39"/>
      <c r="BK823" s="39"/>
      <c r="BL823" s="39"/>
      <c r="BM823" s="39"/>
      <c r="BN823" s="39"/>
      <c r="BO823" s="39"/>
      <c r="BP823" s="39"/>
      <c r="BQ823" s="39"/>
      <c r="BR823" s="39"/>
      <c r="BS823" s="39"/>
    </row>
    <row r="824" spans="1:71" ht="15.75" customHeight="1" x14ac:dyDescent="0.25">
      <c r="A824" s="30"/>
      <c r="B824" s="31"/>
      <c r="C824" s="31"/>
      <c r="D824" s="37"/>
      <c r="E824" s="39"/>
      <c r="F824" s="31"/>
      <c r="G824" s="92"/>
      <c r="H824" s="39"/>
      <c r="I824" s="93"/>
      <c r="J824" s="39"/>
      <c r="K824" s="39"/>
      <c r="L824" s="41"/>
      <c r="M824" s="41"/>
      <c r="N824" s="41"/>
      <c r="O824" s="31"/>
      <c r="P824" s="39"/>
      <c r="Q824" s="39"/>
      <c r="R824" s="39"/>
      <c r="S824" s="39"/>
      <c r="T824" s="94"/>
      <c r="U824" s="39"/>
      <c r="V824" s="95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  <c r="AT824" s="39"/>
      <c r="AU824" s="39"/>
      <c r="AV824" s="39"/>
      <c r="AW824" s="39"/>
      <c r="AX824" s="39"/>
      <c r="AY824" s="39"/>
      <c r="AZ824" s="39"/>
      <c r="BA824" s="39"/>
      <c r="BB824" s="39"/>
      <c r="BC824" s="39"/>
      <c r="BD824" s="39"/>
      <c r="BE824" s="39"/>
      <c r="BF824" s="39"/>
      <c r="BG824" s="39"/>
      <c r="BH824" s="39"/>
      <c r="BI824" s="39"/>
      <c r="BJ824" s="39"/>
      <c r="BK824" s="39"/>
      <c r="BL824" s="39"/>
      <c r="BM824" s="39"/>
      <c r="BN824" s="39"/>
      <c r="BO824" s="39"/>
      <c r="BP824" s="39"/>
      <c r="BQ824" s="39"/>
      <c r="BR824" s="39"/>
      <c r="BS824" s="39"/>
    </row>
    <row r="825" spans="1:71" ht="15.75" customHeight="1" x14ac:dyDescent="0.25">
      <c r="A825" s="30"/>
      <c r="B825" s="31"/>
      <c r="C825" s="31"/>
      <c r="D825" s="37"/>
      <c r="E825" s="39"/>
      <c r="F825" s="31"/>
      <c r="G825" s="92"/>
      <c r="H825" s="39"/>
      <c r="I825" s="93"/>
      <c r="J825" s="39"/>
      <c r="K825" s="39"/>
      <c r="L825" s="41"/>
      <c r="M825" s="41"/>
      <c r="N825" s="41"/>
      <c r="O825" s="31"/>
      <c r="P825" s="39"/>
      <c r="Q825" s="39"/>
      <c r="R825" s="39"/>
      <c r="S825" s="39"/>
      <c r="T825" s="94"/>
      <c r="U825" s="39"/>
      <c r="V825" s="95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39"/>
      <c r="AX825" s="39"/>
      <c r="AY825" s="39"/>
      <c r="AZ825" s="39"/>
      <c r="BA825" s="39"/>
      <c r="BB825" s="39"/>
      <c r="BC825" s="39"/>
      <c r="BD825" s="39"/>
      <c r="BE825" s="39"/>
      <c r="BF825" s="39"/>
      <c r="BG825" s="39"/>
      <c r="BH825" s="39"/>
      <c r="BI825" s="39"/>
      <c r="BJ825" s="39"/>
      <c r="BK825" s="39"/>
      <c r="BL825" s="39"/>
      <c r="BM825" s="39"/>
      <c r="BN825" s="39"/>
      <c r="BO825" s="39"/>
      <c r="BP825" s="39"/>
      <c r="BQ825" s="39"/>
      <c r="BR825" s="39"/>
      <c r="BS825" s="39"/>
    </row>
    <row r="826" spans="1:71" ht="15.75" customHeight="1" x14ac:dyDescent="0.25">
      <c r="A826" s="30"/>
      <c r="B826" s="31"/>
      <c r="C826" s="31"/>
      <c r="D826" s="37"/>
      <c r="E826" s="39"/>
      <c r="F826" s="31"/>
      <c r="G826" s="92"/>
      <c r="H826" s="39"/>
      <c r="I826" s="93"/>
      <c r="J826" s="39"/>
      <c r="K826" s="39"/>
      <c r="L826" s="41"/>
      <c r="M826" s="41"/>
      <c r="N826" s="41"/>
      <c r="O826" s="31"/>
      <c r="P826" s="39"/>
      <c r="Q826" s="39"/>
      <c r="R826" s="39"/>
      <c r="S826" s="39"/>
      <c r="T826" s="94"/>
      <c r="U826" s="39"/>
      <c r="V826" s="95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39"/>
      <c r="AX826" s="39"/>
      <c r="AY826" s="39"/>
      <c r="AZ826" s="39"/>
      <c r="BA826" s="39"/>
      <c r="BB826" s="39"/>
      <c r="BC826" s="39"/>
      <c r="BD826" s="39"/>
      <c r="BE826" s="39"/>
      <c r="BF826" s="39"/>
      <c r="BG826" s="39"/>
      <c r="BH826" s="39"/>
      <c r="BI826" s="39"/>
      <c r="BJ826" s="39"/>
      <c r="BK826" s="39"/>
      <c r="BL826" s="39"/>
      <c r="BM826" s="39"/>
      <c r="BN826" s="39"/>
      <c r="BO826" s="39"/>
      <c r="BP826" s="39"/>
      <c r="BQ826" s="39"/>
      <c r="BR826" s="39"/>
      <c r="BS826" s="39"/>
    </row>
    <row r="827" spans="1:71" ht="15.75" customHeight="1" x14ac:dyDescent="0.25">
      <c r="A827" s="30"/>
      <c r="B827" s="31"/>
      <c r="C827" s="31"/>
      <c r="D827" s="37"/>
      <c r="E827" s="39"/>
      <c r="F827" s="31"/>
      <c r="G827" s="92"/>
      <c r="H827" s="39"/>
      <c r="I827" s="93"/>
      <c r="J827" s="39"/>
      <c r="K827" s="39"/>
      <c r="L827" s="41"/>
      <c r="M827" s="41"/>
      <c r="N827" s="41"/>
      <c r="O827" s="31"/>
      <c r="P827" s="39"/>
      <c r="Q827" s="39"/>
      <c r="R827" s="39"/>
      <c r="S827" s="39"/>
      <c r="T827" s="94"/>
      <c r="U827" s="39"/>
      <c r="V827" s="95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  <c r="AW827" s="39"/>
      <c r="AX827" s="39"/>
      <c r="AY827" s="39"/>
      <c r="AZ827" s="39"/>
      <c r="BA827" s="39"/>
      <c r="BB827" s="39"/>
      <c r="BC827" s="39"/>
      <c r="BD827" s="39"/>
      <c r="BE827" s="39"/>
      <c r="BF827" s="39"/>
      <c r="BG827" s="39"/>
      <c r="BH827" s="39"/>
      <c r="BI827" s="39"/>
      <c r="BJ827" s="39"/>
      <c r="BK827" s="39"/>
      <c r="BL827" s="39"/>
      <c r="BM827" s="39"/>
      <c r="BN827" s="39"/>
      <c r="BO827" s="39"/>
      <c r="BP827" s="39"/>
      <c r="BQ827" s="39"/>
      <c r="BR827" s="39"/>
      <c r="BS827" s="39"/>
    </row>
    <row r="828" spans="1:71" ht="15.75" customHeight="1" x14ac:dyDescent="0.25">
      <c r="A828" s="30"/>
      <c r="B828" s="31"/>
      <c r="C828" s="31"/>
      <c r="D828" s="37"/>
      <c r="E828" s="39"/>
      <c r="F828" s="31"/>
      <c r="G828" s="92"/>
      <c r="H828" s="39"/>
      <c r="I828" s="93"/>
      <c r="J828" s="39"/>
      <c r="K828" s="39"/>
      <c r="L828" s="41"/>
      <c r="M828" s="41"/>
      <c r="N828" s="41"/>
      <c r="O828" s="31"/>
      <c r="P828" s="39"/>
      <c r="Q828" s="39"/>
      <c r="R828" s="39"/>
      <c r="S828" s="39"/>
      <c r="T828" s="94"/>
      <c r="U828" s="39"/>
      <c r="V828" s="95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  <c r="AT828" s="39"/>
      <c r="AU828" s="39"/>
      <c r="AV828" s="39"/>
      <c r="AW828" s="39"/>
      <c r="AX828" s="39"/>
      <c r="AY828" s="39"/>
      <c r="AZ828" s="39"/>
      <c r="BA828" s="39"/>
      <c r="BB828" s="39"/>
      <c r="BC828" s="39"/>
      <c r="BD828" s="39"/>
      <c r="BE828" s="39"/>
      <c r="BF828" s="39"/>
      <c r="BG828" s="39"/>
      <c r="BH828" s="39"/>
      <c r="BI828" s="39"/>
      <c r="BJ828" s="39"/>
      <c r="BK828" s="39"/>
      <c r="BL828" s="39"/>
      <c r="BM828" s="39"/>
      <c r="BN828" s="39"/>
      <c r="BO828" s="39"/>
      <c r="BP828" s="39"/>
      <c r="BQ828" s="39"/>
      <c r="BR828" s="39"/>
      <c r="BS828" s="39"/>
    </row>
    <row r="829" spans="1:71" ht="15.75" customHeight="1" x14ac:dyDescent="0.25">
      <c r="A829" s="30"/>
      <c r="B829" s="31"/>
      <c r="C829" s="31"/>
      <c r="D829" s="37"/>
      <c r="E829" s="39"/>
      <c r="F829" s="31"/>
      <c r="G829" s="92"/>
      <c r="H829" s="39"/>
      <c r="I829" s="93"/>
      <c r="J829" s="39"/>
      <c r="K829" s="39"/>
      <c r="L829" s="41"/>
      <c r="M829" s="41"/>
      <c r="N829" s="41"/>
      <c r="O829" s="31"/>
      <c r="P829" s="39"/>
      <c r="Q829" s="39"/>
      <c r="R829" s="39"/>
      <c r="S829" s="39"/>
      <c r="T829" s="94"/>
      <c r="U829" s="39"/>
      <c r="V829" s="95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  <c r="AW829" s="39"/>
      <c r="AX829" s="39"/>
      <c r="AY829" s="39"/>
      <c r="AZ829" s="39"/>
      <c r="BA829" s="39"/>
      <c r="BB829" s="39"/>
      <c r="BC829" s="39"/>
      <c r="BD829" s="39"/>
      <c r="BE829" s="39"/>
      <c r="BF829" s="39"/>
      <c r="BG829" s="39"/>
      <c r="BH829" s="39"/>
      <c r="BI829" s="39"/>
      <c r="BJ829" s="39"/>
      <c r="BK829" s="39"/>
      <c r="BL829" s="39"/>
      <c r="BM829" s="39"/>
      <c r="BN829" s="39"/>
      <c r="BO829" s="39"/>
      <c r="BP829" s="39"/>
      <c r="BQ829" s="39"/>
      <c r="BR829" s="39"/>
      <c r="BS829" s="39"/>
    </row>
    <row r="830" spans="1:71" ht="15.75" customHeight="1" x14ac:dyDescent="0.25">
      <c r="A830" s="30"/>
      <c r="B830" s="31"/>
      <c r="C830" s="31"/>
      <c r="D830" s="37"/>
      <c r="E830" s="39"/>
      <c r="F830" s="31"/>
      <c r="G830" s="92"/>
      <c r="H830" s="39"/>
      <c r="I830" s="93"/>
      <c r="J830" s="39"/>
      <c r="K830" s="39"/>
      <c r="L830" s="41"/>
      <c r="M830" s="41"/>
      <c r="N830" s="41"/>
      <c r="O830" s="31"/>
      <c r="P830" s="39"/>
      <c r="Q830" s="39"/>
      <c r="R830" s="39"/>
      <c r="S830" s="39"/>
      <c r="T830" s="94"/>
      <c r="U830" s="39"/>
      <c r="V830" s="95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  <c r="AT830" s="39"/>
      <c r="AU830" s="39"/>
      <c r="AV830" s="39"/>
      <c r="AW830" s="39"/>
      <c r="AX830" s="39"/>
      <c r="AY830" s="39"/>
      <c r="AZ830" s="39"/>
      <c r="BA830" s="39"/>
      <c r="BB830" s="39"/>
      <c r="BC830" s="39"/>
      <c r="BD830" s="39"/>
      <c r="BE830" s="39"/>
      <c r="BF830" s="39"/>
      <c r="BG830" s="39"/>
      <c r="BH830" s="39"/>
      <c r="BI830" s="39"/>
      <c r="BJ830" s="39"/>
      <c r="BK830" s="39"/>
      <c r="BL830" s="39"/>
      <c r="BM830" s="39"/>
      <c r="BN830" s="39"/>
      <c r="BO830" s="39"/>
      <c r="BP830" s="39"/>
      <c r="BQ830" s="39"/>
      <c r="BR830" s="39"/>
      <c r="BS830" s="39"/>
    </row>
    <row r="831" spans="1:71" ht="15.75" customHeight="1" x14ac:dyDescent="0.25">
      <c r="A831" s="30"/>
      <c r="B831" s="31"/>
      <c r="C831" s="31"/>
      <c r="D831" s="37"/>
      <c r="E831" s="39"/>
      <c r="F831" s="31"/>
      <c r="G831" s="92"/>
      <c r="H831" s="39"/>
      <c r="I831" s="93"/>
      <c r="J831" s="39"/>
      <c r="K831" s="39"/>
      <c r="L831" s="41"/>
      <c r="M831" s="41"/>
      <c r="N831" s="41"/>
      <c r="O831" s="31"/>
      <c r="P831" s="39"/>
      <c r="Q831" s="39"/>
      <c r="R831" s="39"/>
      <c r="S831" s="39"/>
      <c r="T831" s="94"/>
      <c r="U831" s="39"/>
      <c r="V831" s="95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39"/>
      <c r="AX831" s="39"/>
      <c r="AY831" s="39"/>
      <c r="AZ831" s="39"/>
      <c r="BA831" s="39"/>
      <c r="BB831" s="39"/>
      <c r="BC831" s="39"/>
      <c r="BD831" s="39"/>
      <c r="BE831" s="39"/>
      <c r="BF831" s="39"/>
      <c r="BG831" s="39"/>
      <c r="BH831" s="39"/>
      <c r="BI831" s="39"/>
      <c r="BJ831" s="39"/>
      <c r="BK831" s="39"/>
      <c r="BL831" s="39"/>
      <c r="BM831" s="39"/>
      <c r="BN831" s="39"/>
      <c r="BO831" s="39"/>
      <c r="BP831" s="39"/>
      <c r="BQ831" s="39"/>
      <c r="BR831" s="39"/>
      <c r="BS831" s="39"/>
    </row>
    <row r="832" spans="1:71" ht="15.75" customHeight="1" x14ac:dyDescent="0.25">
      <c r="A832" s="30"/>
      <c r="B832" s="31"/>
      <c r="C832" s="31"/>
      <c r="D832" s="37"/>
      <c r="E832" s="39"/>
      <c r="F832" s="31"/>
      <c r="G832" s="92"/>
      <c r="H832" s="39"/>
      <c r="I832" s="93"/>
      <c r="J832" s="39"/>
      <c r="K832" s="39"/>
      <c r="L832" s="41"/>
      <c r="M832" s="41"/>
      <c r="N832" s="41"/>
      <c r="O832" s="31"/>
      <c r="P832" s="39"/>
      <c r="Q832" s="39"/>
      <c r="R832" s="39"/>
      <c r="S832" s="39"/>
      <c r="T832" s="94"/>
      <c r="U832" s="39"/>
      <c r="V832" s="95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39"/>
      <c r="AX832" s="39"/>
      <c r="AY832" s="39"/>
      <c r="AZ832" s="39"/>
      <c r="BA832" s="39"/>
      <c r="BB832" s="39"/>
      <c r="BC832" s="39"/>
      <c r="BD832" s="39"/>
      <c r="BE832" s="39"/>
      <c r="BF832" s="39"/>
      <c r="BG832" s="39"/>
      <c r="BH832" s="39"/>
      <c r="BI832" s="39"/>
      <c r="BJ832" s="39"/>
      <c r="BK832" s="39"/>
      <c r="BL832" s="39"/>
      <c r="BM832" s="39"/>
      <c r="BN832" s="39"/>
      <c r="BO832" s="39"/>
      <c r="BP832" s="39"/>
      <c r="BQ832" s="39"/>
      <c r="BR832" s="39"/>
      <c r="BS832" s="39"/>
    </row>
    <row r="833" spans="1:71" ht="15.75" customHeight="1" x14ac:dyDescent="0.25">
      <c r="A833" s="30"/>
      <c r="B833" s="31"/>
      <c r="C833" s="31"/>
      <c r="D833" s="37"/>
      <c r="E833" s="39"/>
      <c r="F833" s="31"/>
      <c r="G833" s="92"/>
      <c r="H833" s="39"/>
      <c r="I833" s="93"/>
      <c r="J833" s="39"/>
      <c r="K833" s="39"/>
      <c r="L833" s="41"/>
      <c r="M833" s="41"/>
      <c r="N833" s="41"/>
      <c r="O833" s="31"/>
      <c r="P833" s="39"/>
      <c r="Q833" s="39"/>
      <c r="R833" s="39"/>
      <c r="S833" s="39"/>
      <c r="T833" s="94"/>
      <c r="U833" s="39"/>
      <c r="V833" s="95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39"/>
      <c r="AX833" s="39"/>
      <c r="AY833" s="39"/>
      <c r="AZ833" s="39"/>
      <c r="BA833" s="39"/>
      <c r="BB833" s="39"/>
      <c r="BC833" s="39"/>
      <c r="BD833" s="39"/>
      <c r="BE833" s="39"/>
      <c r="BF833" s="39"/>
      <c r="BG833" s="39"/>
      <c r="BH833" s="39"/>
      <c r="BI833" s="39"/>
      <c r="BJ833" s="39"/>
      <c r="BK833" s="39"/>
      <c r="BL833" s="39"/>
      <c r="BM833" s="39"/>
      <c r="BN833" s="39"/>
      <c r="BO833" s="39"/>
      <c r="BP833" s="39"/>
      <c r="BQ833" s="39"/>
      <c r="BR833" s="39"/>
      <c r="BS833" s="39"/>
    </row>
    <row r="834" spans="1:71" ht="15.75" customHeight="1" x14ac:dyDescent="0.25">
      <c r="A834" s="30"/>
      <c r="B834" s="31"/>
      <c r="C834" s="31"/>
      <c r="D834" s="37"/>
      <c r="E834" s="39"/>
      <c r="F834" s="31"/>
      <c r="G834" s="92"/>
      <c r="H834" s="39"/>
      <c r="I834" s="93"/>
      <c r="J834" s="39"/>
      <c r="K834" s="39"/>
      <c r="L834" s="41"/>
      <c r="M834" s="41"/>
      <c r="N834" s="41"/>
      <c r="O834" s="31"/>
      <c r="P834" s="39"/>
      <c r="Q834" s="39"/>
      <c r="R834" s="39"/>
      <c r="S834" s="39"/>
      <c r="T834" s="94"/>
      <c r="U834" s="39"/>
      <c r="V834" s="95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  <c r="AY834" s="39"/>
      <c r="AZ834" s="39"/>
      <c r="BA834" s="39"/>
      <c r="BB834" s="39"/>
      <c r="BC834" s="39"/>
      <c r="BD834" s="39"/>
      <c r="BE834" s="39"/>
      <c r="BF834" s="39"/>
      <c r="BG834" s="39"/>
      <c r="BH834" s="39"/>
      <c r="BI834" s="39"/>
      <c r="BJ834" s="39"/>
      <c r="BK834" s="39"/>
      <c r="BL834" s="39"/>
      <c r="BM834" s="39"/>
      <c r="BN834" s="39"/>
      <c r="BO834" s="39"/>
      <c r="BP834" s="39"/>
      <c r="BQ834" s="39"/>
      <c r="BR834" s="39"/>
      <c r="BS834" s="39"/>
    </row>
    <row r="835" spans="1:71" ht="15.75" customHeight="1" x14ac:dyDescent="0.25">
      <c r="A835" s="30"/>
      <c r="B835" s="31"/>
      <c r="C835" s="31"/>
      <c r="D835" s="37"/>
      <c r="E835" s="39"/>
      <c r="F835" s="31"/>
      <c r="G835" s="92"/>
      <c r="H835" s="39"/>
      <c r="I835" s="93"/>
      <c r="J835" s="39"/>
      <c r="K835" s="39"/>
      <c r="L835" s="41"/>
      <c r="M835" s="41"/>
      <c r="N835" s="41"/>
      <c r="O835" s="31"/>
      <c r="P835" s="39"/>
      <c r="Q835" s="39"/>
      <c r="R835" s="39"/>
      <c r="S835" s="39"/>
      <c r="T835" s="94"/>
      <c r="U835" s="39"/>
      <c r="V835" s="95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39"/>
      <c r="AX835" s="39"/>
      <c r="AY835" s="39"/>
      <c r="AZ835" s="39"/>
      <c r="BA835" s="39"/>
      <c r="BB835" s="39"/>
      <c r="BC835" s="39"/>
      <c r="BD835" s="39"/>
      <c r="BE835" s="39"/>
      <c r="BF835" s="39"/>
      <c r="BG835" s="39"/>
      <c r="BH835" s="39"/>
      <c r="BI835" s="39"/>
      <c r="BJ835" s="39"/>
      <c r="BK835" s="39"/>
      <c r="BL835" s="39"/>
      <c r="BM835" s="39"/>
      <c r="BN835" s="39"/>
      <c r="BO835" s="39"/>
      <c r="BP835" s="39"/>
      <c r="BQ835" s="39"/>
      <c r="BR835" s="39"/>
      <c r="BS835" s="39"/>
    </row>
    <row r="836" spans="1:71" ht="15.75" customHeight="1" x14ac:dyDescent="0.25">
      <c r="A836" s="30"/>
      <c r="B836" s="31"/>
      <c r="C836" s="31"/>
      <c r="D836" s="37"/>
      <c r="E836" s="39"/>
      <c r="F836" s="31"/>
      <c r="G836" s="92"/>
      <c r="H836" s="39"/>
      <c r="I836" s="93"/>
      <c r="J836" s="39"/>
      <c r="K836" s="39"/>
      <c r="L836" s="41"/>
      <c r="M836" s="41"/>
      <c r="N836" s="41"/>
      <c r="O836" s="31"/>
      <c r="P836" s="39"/>
      <c r="Q836" s="39"/>
      <c r="R836" s="39"/>
      <c r="S836" s="39"/>
      <c r="T836" s="94"/>
      <c r="U836" s="39"/>
      <c r="V836" s="95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39"/>
      <c r="AX836" s="39"/>
      <c r="AY836" s="39"/>
      <c r="AZ836" s="39"/>
      <c r="BA836" s="39"/>
      <c r="BB836" s="39"/>
      <c r="BC836" s="39"/>
      <c r="BD836" s="39"/>
      <c r="BE836" s="39"/>
      <c r="BF836" s="39"/>
      <c r="BG836" s="39"/>
      <c r="BH836" s="39"/>
      <c r="BI836" s="39"/>
      <c r="BJ836" s="39"/>
      <c r="BK836" s="39"/>
      <c r="BL836" s="39"/>
      <c r="BM836" s="39"/>
      <c r="BN836" s="39"/>
      <c r="BO836" s="39"/>
      <c r="BP836" s="39"/>
      <c r="BQ836" s="39"/>
      <c r="BR836" s="39"/>
      <c r="BS836" s="39"/>
    </row>
    <row r="837" spans="1:71" ht="15.75" customHeight="1" x14ac:dyDescent="0.25">
      <c r="A837" s="30"/>
      <c r="B837" s="31"/>
      <c r="C837" s="31"/>
      <c r="D837" s="37"/>
      <c r="E837" s="39"/>
      <c r="F837" s="31"/>
      <c r="G837" s="92"/>
      <c r="H837" s="39"/>
      <c r="I837" s="93"/>
      <c r="J837" s="39"/>
      <c r="K837" s="39"/>
      <c r="L837" s="41"/>
      <c r="M837" s="41"/>
      <c r="N837" s="41"/>
      <c r="O837" s="31"/>
      <c r="P837" s="39"/>
      <c r="Q837" s="39"/>
      <c r="R837" s="39"/>
      <c r="S837" s="39"/>
      <c r="T837" s="94"/>
      <c r="U837" s="39"/>
      <c r="V837" s="95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39"/>
      <c r="AX837" s="39"/>
      <c r="AY837" s="39"/>
      <c r="AZ837" s="39"/>
      <c r="BA837" s="39"/>
      <c r="BB837" s="39"/>
      <c r="BC837" s="39"/>
      <c r="BD837" s="39"/>
      <c r="BE837" s="39"/>
      <c r="BF837" s="39"/>
      <c r="BG837" s="39"/>
      <c r="BH837" s="39"/>
      <c r="BI837" s="39"/>
      <c r="BJ837" s="39"/>
      <c r="BK837" s="39"/>
      <c r="BL837" s="39"/>
      <c r="BM837" s="39"/>
      <c r="BN837" s="39"/>
      <c r="BO837" s="39"/>
      <c r="BP837" s="39"/>
      <c r="BQ837" s="39"/>
      <c r="BR837" s="39"/>
      <c r="BS837" s="39"/>
    </row>
    <row r="838" spans="1:71" ht="15.75" customHeight="1" x14ac:dyDescent="0.25">
      <c r="A838" s="30"/>
      <c r="B838" s="31"/>
      <c r="C838" s="31"/>
      <c r="D838" s="37"/>
      <c r="E838" s="39"/>
      <c r="F838" s="31"/>
      <c r="G838" s="92"/>
      <c r="H838" s="39"/>
      <c r="I838" s="93"/>
      <c r="J838" s="39"/>
      <c r="K838" s="39"/>
      <c r="L838" s="41"/>
      <c r="M838" s="41"/>
      <c r="N838" s="41"/>
      <c r="O838" s="31"/>
      <c r="P838" s="39"/>
      <c r="Q838" s="39"/>
      <c r="R838" s="39"/>
      <c r="S838" s="39"/>
      <c r="T838" s="94"/>
      <c r="U838" s="39"/>
      <c r="V838" s="95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  <c r="AT838" s="39"/>
      <c r="AU838" s="39"/>
      <c r="AV838" s="39"/>
      <c r="AW838" s="39"/>
      <c r="AX838" s="39"/>
      <c r="AY838" s="39"/>
      <c r="AZ838" s="39"/>
      <c r="BA838" s="39"/>
      <c r="BB838" s="39"/>
      <c r="BC838" s="39"/>
      <c r="BD838" s="39"/>
      <c r="BE838" s="39"/>
      <c r="BF838" s="39"/>
      <c r="BG838" s="39"/>
      <c r="BH838" s="39"/>
      <c r="BI838" s="39"/>
      <c r="BJ838" s="39"/>
      <c r="BK838" s="39"/>
      <c r="BL838" s="39"/>
      <c r="BM838" s="39"/>
      <c r="BN838" s="39"/>
      <c r="BO838" s="39"/>
      <c r="BP838" s="39"/>
      <c r="BQ838" s="39"/>
      <c r="BR838" s="39"/>
      <c r="BS838" s="39"/>
    </row>
    <row r="839" spans="1:71" ht="15.75" customHeight="1" x14ac:dyDescent="0.25">
      <c r="A839" s="30"/>
      <c r="B839" s="31"/>
      <c r="C839" s="31"/>
      <c r="D839" s="37"/>
      <c r="E839" s="39"/>
      <c r="F839" s="31"/>
      <c r="G839" s="92"/>
      <c r="H839" s="39"/>
      <c r="I839" s="93"/>
      <c r="J839" s="39"/>
      <c r="K839" s="39"/>
      <c r="L839" s="41"/>
      <c r="M839" s="41"/>
      <c r="N839" s="41"/>
      <c r="O839" s="31"/>
      <c r="P839" s="39"/>
      <c r="Q839" s="39"/>
      <c r="R839" s="39"/>
      <c r="S839" s="39"/>
      <c r="T839" s="94"/>
      <c r="U839" s="39"/>
      <c r="V839" s="95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  <c r="AW839" s="39"/>
      <c r="AX839" s="39"/>
      <c r="AY839" s="39"/>
      <c r="AZ839" s="39"/>
      <c r="BA839" s="39"/>
      <c r="BB839" s="39"/>
      <c r="BC839" s="39"/>
      <c r="BD839" s="39"/>
      <c r="BE839" s="39"/>
      <c r="BF839" s="39"/>
      <c r="BG839" s="39"/>
      <c r="BH839" s="39"/>
      <c r="BI839" s="39"/>
      <c r="BJ839" s="39"/>
      <c r="BK839" s="39"/>
      <c r="BL839" s="39"/>
      <c r="BM839" s="39"/>
      <c r="BN839" s="39"/>
      <c r="BO839" s="39"/>
      <c r="BP839" s="39"/>
      <c r="BQ839" s="39"/>
      <c r="BR839" s="39"/>
      <c r="BS839" s="39"/>
    </row>
    <row r="840" spans="1:71" ht="15.75" customHeight="1" x14ac:dyDescent="0.25">
      <c r="A840" s="30"/>
      <c r="B840" s="31"/>
      <c r="C840" s="31"/>
      <c r="D840" s="37"/>
      <c r="E840" s="39"/>
      <c r="F840" s="31"/>
      <c r="G840" s="92"/>
      <c r="H840" s="39"/>
      <c r="I840" s="93"/>
      <c r="J840" s="39"/>
      <c r="K840" s="39"/>
      <c r="L840" s="41"/>
      <c r="M840" s="41"/>
      <c r="N840" s="41"/>
      <c r="O840" s="31"/>
      <c r="P840" s="39"/>
      <c r="Q840" s="39"/>
      <c r="R840" s="39"/>
      <c r="S840" s="39"/>
      <c r="T840" s="94"/>
      <c r="U840" s="39"/>
      <c r="V840" s="95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  <c r="AT840" s="39"/>
      <c r="AU840" s="39"/>
      <c r="AV840" s="39"/>
      <c r="AW840" s="39"/>
      <c r="AX840" s="39"/>
      <c r="AY840" s="39"/>
      <c r="AZ840" s="39"/>
      <c r="BA840" s="39"/>
      <c r="BB840" s="39"/>
      <c r="BC840" s="39"/>
      <c r="BD840" s="39"/>
      <c r="BE840" s="39"/>
      <c r="BF840" s="39"/>
      <c r="BG840" s="39"/>
      <c r="BH840" s="39"/>
      <c r="BI840" s="39"/>
      <c r="BJ840" s="39"/>
      <c r="BK840" s="39"/>
      <c r="BL840" s="39"/>
      <c r="BM840" s="39"/>
      <c r="BN840" s="39"/>
      <c r="BO840" s="39"/>
      <c r="BP840" s="39"/>
      <c r="BQ840" s="39"/>
      <c r="BR840" s="39"/>
      <c r="BS840" s="39"/>
    </row>
    <row r="841" spans="1:71" ht="15.75" customHeight="1" x14ac:dyDescent="0.25">
      <c r="A841" s="30"/>
      <c r="B841" s="31"/>
      <c r="C841" s="31"/>
      <c r="D841" s="37"/>
      <c r="E841" s="39"/>
      <c r="F841" s="31"/>
      <c r="G841" s="92"/>
      <c r="H841" s="39"/>
      <c r="I841" s="93"/>
      <c r="J841" s="39"/>
      <c r="K841" s="39"/>
      <c r="L841" s="41"/>
      <c r="M841" s="41"/>
      <c r="N841" s="41"/>
      <c r="O841" s="31"/>
      <c r="P841" s="39"/>
      <c r="Q841" s="39"/>
      <c r="R841" s="39"/>
      <c r="S841" s="39"/>
      <c r="T841" s="94"/>
      <c r="U841" s="39"/>
      <c r="V841" s="95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  <c r="AW841" s="39"/>
      <c r="AX841" s="39"/>
      <c r="AY841" s="39"/>
      <c r="AZ841" s="39"/>
      <c r="BA841" s="39"/>
      <c r="BB841" s="39"/>
      <c r="BC841" s="39"/>
      <c r="BD841" s="39"/>
      <c r="BE841" s="39"/>
      <c r="BF841" s="39"/>
      <c r="BG841" s="39"/>
      <c r="BH841" s="39"/>
      <c r="BI841" s="39"/>
      <c r="BJ841" s="39"/>
      <c r="BK841" s="39"/>
      <c r="BL841" s="39"/>
      <c r="BM841" s="39"/>
      <c r="BN841" s="39"/>
      <c r="BO841" s="39"/>
      <c r="BP841" s="39"/>
      <c r="BQ841" s="39"/>
      <c r="BR841" s="39"/>
      <c r="BS841" s="39"/>
    </row>
    <row r="842" spans="1:71" ht="15.75" customHeight="1" x14ac:dyDescent="0.25">
      <c r="A842" s="30"/>
      <c r="B842" s="31"/>
      <c r="C842" s="31"/>
      <c r="D842" s="37"/>
      <c r="E842" s="39"/>
      <c r="F842" s="31"/>
      <c r="G842" s="92"/>
      <c r="H842" s="39"/>
      <c r="I842" s="93"/>
      <c r="J842" s="39"/>
      <c r="K842" s="39"/>
      <c r="L842" s="41"/>
      <c r="M842" s="41"/>
      <c r="N842" s="41"/>
      <c r="O842" s="31"/>
      <c r="P842" s="39"/>
      <c r="Q842" s="39"/>
      <c r="R842" s="39"/>
      <c r="S842" s="39"/>
      <c r="T842" s="94"/>
      <c r="U842" s="39"/>
      <c r="V842" s="95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  <c r="AT842" s="39"/>
      <c r="AU842" s="39"/>
      <c r="AV842" s="39"/>
      <c r="AW842" s="39"/>
      <c r="AX842" s="39"/>
      <c r="AY842" s="39"/>
      <c r="AZ842" s="39"/>
      <c r="BA842" s="39"/>
      <c r="BB842" s="39"/>
      <c r="BC842" s="39"/>
      <c r="BD842" s="39"/>
      <c r="BE842" s="39"/>
      <c r="BF842" s="39"/>
      <c r="BG842" s="39"/>
      <c r="BH842" s="39"/>
      <c r="BI842" s="39"/>
      <c r="BJ842" s="39"/>
      <c r="BK842" s="39"/>
      <c r="BL842" s="39"/>
      <c r="BM842" s="39"/>
      <c r="BN842" s="39"/>
      <c r="BO842" s="39"/>
      <c r="BP842" s="39"/>
      <c r="BQ842" s="39"/>
      <c r="BR842" s="39"/>
      <c r="BS842" s="39"/>
    </row>
    <row r="843" spans="1:71" ht="15.75" customHeight="1" x14ac:dyDescent="0.25">
      <c r="A843" s="30"/>
      <c r="B843" s="31"/>
      <c r="C843" s="31"/>
      <c r="D843" s="37"/>
      <c r="E843" s="39"/>
      <c r="F843" s="31"/>
      <c r="G843" s="92"/>
      <c r="H843" s="39"/>
      <c r="I843" s="93"/>
      <c r="J843" s="39"/>
      <c r="K843" s="39"/>
      <c r="L843" s="41"/>
      <c r="M843" s="41"/>
      <c r="N843" s="41"/>
      <c r="O843" s="31"/>
      <c r="P843" s="39"/>
      <c r="Q843" s="39"/>
      <c r="R843" s="39"/>
      <c r="S843" s="39"/>
      <c r="T843" s="94"/>
      <c r="U843" s="39"/>
      <c r="V843" s="95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  <c r="AT843" s="39"/>
      <c r="AU843" s="39"/>
      <c r="AV843" s="39"/>
      <c r="AW843" s="39"/>
      <c r="AX843" s="39"/>
      <c r="AY843" s="39"/>
      <c r="AZ843" s="39"/>
      <c r="BA843" s="39"/>
      <c r="BB843" s="39"/>
      <c r="BC843" s="39"/>
      <c r="BD843" s="39"/>
      <c r="BE843" s="39"/>
      <c r="BF843" s="39"/>
      <c r="BG843" s="39"/>
      <c r="BH843" s="39"/>
      <c r="BI843" s="39"/>
      <c r="BJ843" s="39"/>
      <c r="BK843" s="39"/>
      <c r="BL843" s="39"/>
      <c r="BM843" s="39"/>
      <c r="BN843" s="39"/>
      <c r="BO843" s="39"/>
      <c r="BP843" s="39"/>
      <c r="BQ843" s="39"/>
      <c r="BR843" s="39"/>
      <c r="BS843" s="39"/>
    </row>
    <row r="844" spans="1:71" ht="15.75" customHeight="1" x14ac:dyDescent="0.25">
      <c r="A844" s="30"/>
      <c r="B844" s="31"/>
      <c r="C844" s="31"/>
      <c r="D844" s="37"/>
      <c r="E844" s="39"/>
      <c r="F844" s="31"/>
      <c r="G844" s="92"/>
      <c r="H844" s="39"/>
      <c r="I844" s="93"/>
      <c r="J844" s="39"/>
      <c r="K844" s="39"/>
      <c r="L844" s="41"/>
      <c r="M844" s="41"/>
      <c r="N844" s="41"/>
      <c r="O844" s="31"/>
      <c r="P844" s="39"/>
      <c r="Q844" s="39"/>
      <c r="R844" s="39"/>
      <c r="S844" s="39"/>
      <c r="T844" s="94"/>
      <c r="U844" s="39"/>
      <c r="V844" s="95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  <c r="AT844" s="39"/>
      <c r="AU844" s="39"/>
      <c r="AV844" s="39"/>
      <c r="AW844" s="39"/>
      <c r="AX844" s="39"/>
      <c r="AY844" s="39"/>
      <c r="AZ844" s="39"/>
      <c r="BA844" s="39"/>
      <c r="BB844" s="39"/>
      <c r="BC844" s="39"/>
      <c r="BD844" s="39"/>
      <c r="BE844" s="39"/>
      <c r="BF844" s="39"/>
      <c r="BG844" s="39"/>
      <c r="BH844" s="39"/>
      <c r="BI844" s="39"/>
      <c r="BJ844" s="39"/>
      <c r="BK844" s="39"/>
      <c r="BL844" s="39"/>
      <c r="BM844" s="39"/>
      <c r="BN844" s="39"/>
      <c r="BO844" s="39"/>
      <c r="BP844" s="39"/>
      <c r="BQ844" s="39"/>
      <c r="BR844" s="39"/>
      <c r="BS844" s="39"/>
    </row>
    <row r="845" spans="1:71" ht="15.75" customHeight="1" x14ac:dyDescent="0.25">
      <c r="A845" s="30"/>
      <c r="B845" s="31"/>
      <c r="C845" s="31"/>
      <c r="D845" s="37"/>
      <c r="E845" s="39"/>
      <c r="F845" s="31"/>
      <c r="G845" s="92"/>
      <c r="H845" s="39"/>
      <c r="I845" s="93"/>
      <c r="J845" s="39"/>
      <c r="K845" s="39"/>
      <c r="L845" s="41"/>
      <c r="M845" s="41"/>
      <c r="N845" s="41"/>
      <c r="O845" s="31"/>
      <c r="P845" s="39"/>
      <c r="Q845" s="39"/>
      <c r="R845" s="39"/>
      <c r="S845" s="39"/>
      <c r="T845" s="94"/>
      <c r="U845" s="39"/>
      <c r="V845" s="95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39"/>
      <c r="AX845" s="39"/>
      <c r="AY845" s="39"/>
      <c r="AZ845" s="39"/>
      <c r="BA845" s="39"/>
      <c r="BB845" s="39"/>
      <c r="BC845" s="39"/>
      <c r="BD845" s="39"/>
      <c r="BE845" s="39"/>
      <c r="BF845" s="39"/>
      <c r="BG845" s="39"/>
      <c r="BH845" s="39"/>
      <c r="BI845" s="39"/>
      <c r="BJ845" s="39"/>
      <c r="BK845" s="39"/>
      <c r="BL845" s="39"/>
      <c r="BM845" s="39"/>
      <c r="BN845" s="39"/>
      <c r="BO845" s="39"/>
      <c r="BP845" s="39"/>
      <c r="BQ845" s="39"/>
      <c r="BR845" s="39"/>
      <c r="BS845" s="39"/>
    </row>
    <row r="846" spans="1:71" ht="15.75" customHeight="1" x14ac:dyDescent="0.25">
      <c r="A846" s="30"/>
      <c r="B846" s="31"/>
      <c r="C846" s="31"/>
      <c r="D846" s="37"/>
      <c r="E846" s="39"/>
      <c r="F846" s="31"/>
      <c r="G846" s="92"/>
      <c r="H846" s="39"/>
      <c r="I846" s="93"/>
      <c r="J846" s="39"/>
      <c r="K846" s="39"/>
      <c r="L846" s="41"/>
      <c r="M846" s="41"/>
      <c r="N846" s="41"/>
      <c r="O846" s="31"/>
      <c r="P846" s="39"/>
      <c r="Q846" s="39"/>
      <c r="R846" s="39"/>
      <c r="S846" s="39"/>
      <c r="T846" s="94"/>
      <c r="U846" s="39"/>
      <c r="V846" s="95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39"/>
      <c r="AX846" s="39"/>
      <c r="AY846" s="39"/>
      <c r="AZ846" s="39"/>
      <c r="BA846" s="39"/>
      <c r="BB846" s="39"/>
      <c r="BC846" s="39"/>
      <c r="BD846" s="39"/>
      <c r="BE846" s="39"/>
      <c r="BF846" s="39"/>
      <c r="BG846" s="39"/>
      <c r="BH846" s="39"/>
      <c r="BI846" s="39"/>
      <c r="BJ846" s="39"/>
      <c r="BK846" s="39"/>
      <c r="BL846" s="39"/>
      <c r="BM846" s="39"/>
      <c r="BN846" s="39"/>
      <c r="BO846" s="39"/>
      <c r="BP846" s="39"/>
      <c r="BQ846" s="39"/>
      <c r="BR846" s="39"/>
      <c r="BS846" s="39"/>
    </row>
    <row r="847" spans="1:71" ht="15.75" customHeight="1" x14ac:dyDescent="0.25">
      <c r="A847" s="30"/>
      <c r="B847" s="31"/>
      <c r="C847" s="31"/>
      <c r="D847" s="37"/>
      <c r="E847" s="39"/>
      <c r="F847" s="31"/>
      <c r="G847" s="92"/>
      <c r="H847" s="39"/>
      <c r="I847" s="93"/>
      <c r="J847" s="39"/>
      <c r="K847" s="39"/>
      <c r="L847" s="41"/>
      <c r="M847" s="41"/>
      <c r="N847" s="41"/>
      <c r="O847" s="31"/>
      <c r="P847" s="39"/>
      <c r="Q847" s="39"/>
      <c r="R847" s="39"/>
      <c r="S847" s="39"/>
      <c r="T847" s="94"/>
      <c r="U847" s="39"/>
      <c r="V847" s="95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  <c r="AW847" s="39"/>
      <c r="AX847" s="39"/>
      <c r="AY847" s="39"/>
      <c r="AZ847" s="39"/>
      <c r="BA847" s="39"/>
      <c r="BB847" s="39"/>
      <c r="BC847" s="39"/>
      <c r="BD847" s="39"/>
      <c r="BE847" s="39"/>
      <c r="BF847" s="39"/>
      <c r="BG847" s="39"/>
      <c r="BH847" s="39"/>
      <c r="BI847" s="39"/>
      <c r="BJ847" s="39"/>
      <c r="BK847" s="39"/>
      <c r="BL847" s="39"/>
      <c r="BM847" s="39"/>
      <c r="BN847" s="39"/>
      <c r="BO847" s="39"/>
      <c r="BP847" s="39"/>
      <c r="BQ847" s="39"/>
      <c r="BR847" s="39"/>
      <c r="BS847" s="39"/>
    </row>
    <row r="848" spans="1:71" ht="15.75" customHeight="1" x14ac:dyDescent="0.25">
      <c r="A848" s="30"/>
      <c r="B848" s="31"/>
      <c r="C848" s="31"/>
      <c r="D848" s="37"/>
      <c r="E848" s="39"/>
      <c r="F848" s="31"/>
      <c r="G848" s="92"/>
      <c r="H848" s="39"/>
      <c r="I848" s="93"/>
      <c r="J848" s="39"/>
      <c r="K848" s="39"/>
      <c r="L848" s="41"/>
      <c r="M848" s="41"/>
      <c r="N848" s="41"/>
      <c r="O848" s="31"/>
      <c r="P848" s="39"/>
      <c r="Q848" s="39"/>
      <c r="R848" s="39"/>
      <c r="S848" s="39"/>
      <c r="T848" s="94"/>
      <c r="U848" s="39"/>
      <c r="V848" s="95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  <c r="AT848" s="39"/>
      <c r="AU848" s="39"/>
      <c r="AV848" s="39"/>
      <c r="AW848" s="39"/>
      <c r="AX848" s="39"/>
      <c r="AY848" s="39"/>
      <c r="AZ848" s="39"/>
      <c r="BA848" s="39"/>
      <c r="BB848" s="39"/>
      <c r="BC848" s="39"/>
      <c r="BD848" s="39"/>
      <c r="BE848" s="39"/>
      <c r="BF848" s="39"/>
      <c r="BG848" s="39"/>
      <c r="BH848" s="39"/>
      <c r="BI848" s="39"/>
      <c r="BJ848" s="39"/>
      <c r="BK848" s="39"/>
      <c r="BL848" s="39"/>
      <c r="BM848" s="39"/>
      <c r="BN848" s="39"/>
      <c r="BO848" s="39"/>
      <c r="BP848" s="39"/>
      <c r="BQ848" s="39"/>
      <c r="BR848" s="39"/>
      <c r="BS848" s="39"/>
    </row>
    <row r="849" spans="1:71" ht="15.75" customHeight="1" x14ac:dyDescent="0.25">
      <c r="A849" s="30"/>
      <c r="B849" s="31"/>
      <c r="C849" s="31"/>
      <c r="D849" s="37"/>
      <c r="E849" s="39"/>
      <c r="F849" s="31"/>
      <c r="G849" s="92"/>
      <c r="H849" s="39"/>
      <c r="I849" s="93"/>
      <c r="J849" s="39"/>
      <c r="K849" s="39"/>
      <c r="L849" s="41"/>
      <c r="M849" s="41"/>
      <c r="N849" s="41"/>
      <c r="O849" s="31"/>
      <c r="P849" s="39"/>
      <c r="Q849" s="39"/>
      <c r="R849" s="39"/>
      <c r="S849" s="39"/>
      <c r="T849" s="94"/>
      <c r="U849" s="39"/>
      <c r="V849" s="95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39"/>
      <c r="AX849" s="39"/>
      <c r="AY849" s="39"/>
      <c r="AZ849" s="39"/>
      <c r="BA849" s="39"/>
      <c r="BB849" s="39"/>
      <c r="BC849" s="39"/>
      <c r="BD849" s="39"/>
      <c r="BE849" s="39"/>
      <c r="BF849" s="39"/>
      <c r="BG849" s="39"/>
      <c r="BH849" s="39"/>
      <c r="BI849" s="39"/>
      <c r="BJ849" s="39"/>
      <c r="BK849" s="39"/>
      <c r="BL849" s="39"/>
      <c r="BM849" s="39"/>
      <c r="BN849" s="39"/>
      <c r="BO849" s="39"/>
      <c r="BP849" s="39"/>
      <c r="BQ849" s="39"/>
      <c r="BR849" s="39"/>
      <c r="BS849" s="39"/>
    </row>
    <row r="850" spans="1:71" ht="15.75" customHeight="1" x14ac:dyDescent="0.25">
      <c r="A850" s="30"/>
      <c r="B850" s="31"/>
      <c r="C850" s="31"/>
      <c r="D850" s="37"/>
      <c r="E850" s="39"/>
      <c r="F850" s="31"/>
      <c r="G850" s="92"/>
      <c r="H850" s="39"/>
      <c r="I850" s="93"/>
      <c r="J850" s="39"/>
      <c r="K850" s="39"/>
      <c r="L850" s="41"/>
      <c r="M850" s="41"/>
      <c r="N850" s="41"/>
      <c r="O850" s="31"/>
      <c r="P850" s="39"/>
      <c r="Q850" s="39"/>
      <c r="R850" s="39"/>
      <c r="S850" s="39"/>
      <c r="T850" s="94"/>
      <c r="U850" s="39"/>
      <c r="V850" s="95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39"/>
      <c r="AX850" s="39"/>
      <c r="AY850" s="39"/>
      <c r="AZ850" s="39"/>
      <c r="BA850" s="39"/>
      <c r="BB850" s="39"/>
      <c r="BC850" s="39"/>
      <c r="BD850" s="39"/>
      <c r="BE850" s="39"/>
      <c r="BF850" s="39"/>
      <c r="BG850" s="39"/>
      <c r="BH850" s="39"/>
      <c r="BI850" s="39"/>
      <c r="BJ850" s="39"/>
      <c r="BK850" s="39"/>
      <c r="BL850" s="39"/>
      <c r="BM850" s="39"/>
      <c r="BN850" s="39"/>
      <c r="BO850" s="39"/>
      <c r="BP850" s="39"/>
      <c r="BQ850" s="39"/>
      <c r="BR850" s="39"/>
      <c r="BS850" s="39"/>
    </row>
    <row r="851" spans="1:71" ht="15.75" customHeight="1" x14ac:dyDescent="0.25">
      <c r="A851" s="30"/>
      <c r="B851" s="31"/>
      <c r="C851" s="31"/>
      <c r="D851" s="37"/>
      <c r="E851" s="39"/>
      <c r="F851" s="31"/>
      <c r="G851" s="92"/>
      <c r="H851" s="39"/>
      <c r="I851" s="93"/>
      <c r="J851" s="39"/>
      <c r="K851" s="39"/>
      <c r="L851" s="41"/>
      <c r="M851" s="41"/>
      <c r="N851" s="41"/>
      <c r="O851" s="31"/>
      <c r="P851" s="39"/>
      <c r="Q851" s="39"/>
      <c r="R851" s="39"/>
      <c r="S851" s="39"/>
      <c r="T851" s="94"/>
      <c r="U851" s="39"/>
      <c r="V851" s="95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39"/>
      <c r="AX851" s="39"/>
      <c r="AY851" s="39"/>
      <c r="AZ851" s="39"/>
      <c r="BA851" s="39"/>
      <c r="BB851" s="39"/>
      <c r="BC851" s="39"/>
      <c r="BD851" s="39"/>
      <c r="BE851" s="39"/>
      <c r="BF851" s="39"/>
      <c r="BG851" s="39"/>
      <c r="BH851" s="39"/>
      <c r="BI851" s="39"/>
      <c r="BJ851" s="39"/>
      <c r="BK851" s="39"/>
      <c r="BL851" s="39"/>
      <c r="BM851" s="39"/>
      <c r="BN851" s="39"/>
      <c r="BO851" s="39"/>
      <c r="BP851" s="39"/>
      <c r="BQ851" s="39"/>
      <c r="BR851" s="39"/>
      <c r="BS851" s="39"/>
    </row>
    <row r="852" spans="1:71" ht="15.75" customHeight="1" x14ac:dyDescent="0.25">
      <c r="A852" s="30"/>
      <c r="B852" s="31"/>
      <c r="C852" s="31"/>
      <c r="D852" s="37"/>
      <c r="E852" s="39"/>
      <c r="F852" s="31"/>
      <c r="G852" s="92"/>
      <c r="H852" s="39"/>
      <c r="I852" s="93"/>
      <c r="J852" s="39"/>
      <c r="K852" s="39"/>
      <c r="L852" s="41"/>
      <c r="M852" s="41"/>
      <c r="N852" s="41"/>
      <c r="O852" s="31"/>
      <c r="P852" s="39"/>
      <c r="Q852" s="39"/>
      <c r="R852" s="39"/>
      <c r="S852" s="39"/>
      <c r="T852" s="94"/>
      <c r="U852" s="39"/>
      <c r="V852" s="95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39"/>
      <c r="AX852" s="39"/>
      <c r="AY852" s="39"/>
      <c r="AZ852" s="39"/>
      <c r="BA852" s="39"/>
      <c r="BB852" s="39"/>
      <c r="BC852" s="39"/>
      <c r="BD852" s="39"/>
      <c r="BE852" s="39"/>
      <c r="BF852" s="39"/>
      <c r="BG852" s="39"/>
      <c r="BH852" s="39"/>
      <c r="BI852" s="39"/>
      <c r="BJ852" s="39"/>
      <c r="BK852" s="39"/>
      <c r="BL852" s="39"/>
      <c r="BM852" s="39"/>
      <c r="BN852" s="39"/>
      <c r="BO852" s="39"/>
      <c r="BP852" s="39"/>
      <c r="BQ852" s="39"/>
      <c r="BR852" s="39"/>
      <c r="BS852" s="39"/>
    </row>
    <row r="853" spans="1:71" ht="15.75" customHeight="1" x14ac:dyDescent="0.25">
      <c r="A853" s="30"/>
      <c r="B853" s="31"/>
      <c r="C853" s="31"/>
      <c r="D853" s="37"/>
      <c r="E853" s="39"/>
      <c r="F853" s="31"/>
      <c r="G853" s="92"/>
      <c r="H853" s="39"/>
      <c r="I853" s="93"/>
      <c r="J853" s="39"/>
      <c r="K853" s="39"/>
      <c r="L853" s="41"/>
      <c r="M853" s="41"/>
      <c r="N853" s="41"/>
      <c r="O853" s="31"/>
      <c r="P853" s="39"/>
      <c r="Q853" s="39"/>
      <c r="R853" s="39"/>
      <c r="S853" s="39"/>
      <c r="T853" s="94"/>
      <c r="U853" s="39"/>
      <c r="V853" s="95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  <c r="AW853" s="39"/>
      <c r="AX853" s="39"/>
      <c r="AY853" s="39"/>
      <c r="AZ853" s="39"/>
      <c r="BA853" s="39"/>
      <c r="BB853" s="39"/>
      <c r="BC853" s="39"/>
      <c r="BD853" s="39"/>
      <c r="BE853" s="39"/>
      <c r="BF853" s="39"/>
      <c r="BG853" s="39"/>
      <c r="BH853" s="39"/>
      <c r="BI853" s="39"/>
      <c r="BJ853" s="39"/>
      <c r="BK853" s="39"/>
      <c r="BL853" s="39"/>
      <c r="BM853" s="39"/>
      <c r="BN853" s="39"/>
      <c r="BO853" s="39"/>
      <c r="BP853" s="39"/>
      <c r="BQ853" s="39"/>
      <c r="BR853" s="39"/>
      <c r="BS853" s="39"/>
    </row>
    <row r="854" spans="1:71" ht="15.75" customHeight="1" x14ac:dyDescent="0.25">
      <c r="A854" s="30"/>
      <c r="B854" s="31"/>
      <c r="C854" s="31"/>
      <c r="D854" s="37"/>
      <c r="E854" s="39"/>
      <c r="F854" s="31"/>
      <c r="G854" s="92"/>
      <c r="H854" s="39"/>
      <c r="I854" s="93"/>
      <c r="J854" s="39"/>
      <c r="K854" s="39"/>
      <c r="L854" s="41"/>
      <c r="M854" s="41"/>
      <c r="N854" s="41"/>
      <c r="O854" s="31"/>
      <c r="P854" s="39"/>
      <c r="Q854" s="39"/>
      <c r="R854" s="39"/>
      <c r="S854" s="39"/>
      <c r="T854" s="94"/>
      <c r="U854" s="39"/>
      <c r="V854" s="95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  <c r="AY854" s="39"/>
      <c r="AZ854" s="39"/>
      <c r="BA854" s="39"/>
      <c r="BB854" s="39"/>
      <c r="BC854" s="39"/>
      <c r="BD854" s="39"/>
      <c r="BE854" s="39"/>
      <c r="BF854" s="39"/>
      <c r="BG854" s="39"/>
      <c r="BH854" s="39"/>
      <c r="BI854" s="39"/>
      <c r="BJ854" s="39"/>
      <c r="BK854" s="39"/>
      <c r="BL854" s="39"/>
      <c r="BM854" s="39"/>
      <c r="BN854" s="39"/>
      <c r="BO854" s="39"/>
      <c r="BP854" s="39"/>
      <c r="BQ854" s="39"/>
      <c r="BR854" s="39"/>
      <c r="BS854" s="39"/>
    </row>
    <row r="855" spans="1:71" ht="15.75" customHeight="1" x14ac:dyDescent="0.25">
      <c r="A855" s="30"/>
      <c r="B855" s="31"/>
      <c r="C855" s="31"/>
      <c r="D855" s="37"/>
      <c r="E855" s="39"/>
      <c r="F855" s="31"/>
      <c r="G855" s="92"/>
      <c r="H855" s="39"/>
      <c r="I855" s="93"/>
      <c r="J855" s="39"/>
      <c r="K855" s="39"/>
      <c r="L855" s="41"/>
      <c r="M855" s="41"/>
      <c r="N855" s="41"/>
      <c r="O855" s="31"/>
      <c r="P855" s="39"/>
      <c r="Q855" s="39"/>
      <c r="R855" s="39"/>
      <c r="S855" s="39"/>
      <c r="T855" s="94"/>
      <c r="U855" s="39"/>
      <c r="V855" s="95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  <c r="AW855" s="39"/>
      <c r="AX855" s="39"/>
      <c r="AY855" s="39"/>
      <c r="AZ855" s="39"/>
      <c r="BA855" s="39"/>
      <c r="BB855" s="39"/>
      <c r="BC855" s="39"/>
      <c r="BD855" s="39"/>
      <c r="BE855" s="39"/>
      <c r="BF855" s="39"/>
      <c r="BG855" s="39"/>
      <c r="BH855" s="39"/>
      <c r="BI855" s="39"/>
      <c r="BJ855" s="39"/>
      <c r="BK855" s="39"/>
      <c r="BL855" s="39"/>
      <c r="BM855" s="39"/>
      <c r="BN855" s="39"/>
      <c r="BO855" s="39"/>
      <c r="BP855" s="39"/>
      <c r="BQ855" s="39"/>
      <c r="BR855" s="39"/>
      <c r="BS855" s="39"/>
    </row>
    <row r="856" spans="1:71" ht="15.75" customHeight="1" x14ac:dyDescent="0.25">
      <c r="A856" s="30"/>
      <c r="B856" s="31"/>
      <c r="C856" s="31"/>
      <c r="D856" s="37"/>
      <c r="E856" s="39"/>
      <c r="F856" s="31"/>
      <c r="G856" s="92"/>
      <c r="H856" s="39"/>
      <c r="I856" s="93"/>
      <c r="J856" s="39"/>
      <c r="K856" s="39"/>
      <c r="L856" s="41"/>
      <c r="M856" s="41"/>
      <c r="N856" s="41"/>
      <c r="O856" s="31"/>
      <c r="P856" s="39"/>
      <c r="Q856" s="39"/>
      <c r="R856" s="39"/>
      <c r="S856" s="39"/>
      <c r="T856" s="94"/>
      <c r="U856" s="39"/>
      <c r="V856" s="95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  <c r="AT856" s="39"/>
      <c r="AU856" s="39"/>
      <c r="AV856" s="39"/>
      <c r="AW856" s="39"/>
      <c r="AX856" s="39"/>
      <c r="AY856" s="39"/>
      <c r="AZ856" s="39"/>
      <c r="BA856" s="39"/>
      <c r="BB856" s="39"/>
      <c r="BC856" s="39"/>
      <c r="BD856" s="39"/>
      <c r="BE856" s="39"/>
      <c r="BF856" s="39"/>
      <c r="BG856" s="39"/>
      <c r="BH856" s="39"/>
      <c r="BI856" s="39"/>
      <c r="BJ856" s="39"/>
      <c r="BK856" s="39"/>
      <c r="BL856" s="39"/>
      <c r="BM856" s="39"/>
      <c r="BN856" s="39"/>
      <c r="BO856" s="39"/>
      <c r="BP856" s="39"/>
      <c r="BQ856" s="39"/>
      <c r="BR856" s="39"/>
      <c r="BS856" s="39"/>
    </row>
    <row r="857" spans="1:71" ht="15.75" customHeight="1" x14ac:dyDescent="0.25">
      <c r="A857" s="30"/>
      <c r="B857" s="31"/>
      <c r="C857" s="31"/>
      <c r="D857" s="37"/>
      <c r="E857" s="39"/>
      <c r="F857" s="31"/>
      <c r="G857" s="92"/>
      <c r="H857" s="39"/>
      <c r="I857" s="93"/>
      <c r="J857" s="39"/>
      <c r="K857" s="39"/>
      <c r="L857" s="41"/>
      <c r="M857" s="41"/>
      <c r="N857" s="41"/>
      <c r="O857" s="31"/>
      <c r="P857" s="39"/>
      <c r="Q857" s="39"/>
      <c r="R857" s="39"/>
      <c r="S857" s="39"/>
      <c r="T857" s="94"/>
      <c r="U857" s="39"/>
      <c r="V857" s="95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39"/>
      <c r="AX857" s="39"/>
      <c r="AY857" s="39"/>
      <c r="AZ857" s="39"/>
      <c r="BA857" s="39"/>
      <c r="BB857" s="39"/>
      <c r="BC857" s="39"/>
      <c r="BD857" s="39"/>
      <c r="BE857" s="39"/>
      <c r="BF857" s="39"/>
      <c r="BG857" s="39"/>
      <c r="BH857" s="39"/>
      <c r="BI857" s="39"/>
      <c r="BJ857" s="39"/>
      <c r="BK857" s="39"/>
      <c r="BL857" s="39"/>
      <c r="BM857" s="39"/>
      <c r="BN857" s="39"/>
      <c r="BO857" s="39"/>
      <c r="BP857" s="39"/>
      <c r="BQ857" s="39"/>
      <c r="BR857" s="39"/>
      <c r="BS857" s="39"/>
    </row>
    <row r="858" spans="1:71" ht="15.75" customHeight="1" x14ac:dyDescent="0.25">
      <c r="A858" s="30"/>
      <c r="B858" s="31"/>
      <c r="C858" s="31"/>
      <c r="D858" s="37"/>
      <c r="E858" s="39"/>
      <c r="F858" s="31"/>
      <c r="G858" s="92"/>
      <c r="H858" s="39"/>
      <c r="I858" s="93"/>
      <c r="J858" s="39"/>
      <c r="K858" s="39"/>
      <c r="L858" s="41"/>
      <c r="M858" s="41"/>
      <c r="N858" s="41"/>
      <c r="O858" s="31"/>
      <c r="P858" s="39"/>
      <c r="Q858" s="39"/>
      <c r="R858" s="39"/>
      <c r="S858" s="39"/>
      <c r="T858" s="94"/>
      <c r="U858" s="39"/>
      <c r="V858" s="95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  <c r="AT858" s="39"/>
      <c r="AU858" s="39"/>
      <c r="AV858" s="39"/>
      <c r="AW858" s="39"/>
      <c r="AX858" s="39"/>
      <c r="AY858" s="39"/>
      <c r="AZ858" s="39"/>
      <c r="BA858" s="39"/>
      <c r="BB858" s="39"/>
      <c r="BC858" s="39"/>
      <c r="BD858" s="39"/>
      <c r="BE858" s="39"/>
      <c r="BF858" s="39"/>
      <c r="BG858" s="39"/>
      <c r="BH858" s="39"/>
      <c r="BI858" s="39"/>
      <c r="BJ858" s="39"/>
      <c r="BK858" s="39"/>
      <c r="BL858" s="39"/>
      <c r="BM858" s="39"/>
      <c r="BN858" s="39"/>
      <c r="BO858" s="39"/>
      <c r="BP858" s="39"/>
      <c r="BQ858" s="39"/>
      <c r="BR858" s="39"/>
      <c r="BS858" s="39"/>
    </row>
    <row r="859" spans="1:71" ht="15.75" customHeight="1" x14ac:dyDescent="0.25">
      <c r="A859" s="30"/>
      <c r="B859" s="31"/>
      <c r="C859" s="31"/>
      <c r="D859" s="37"/>
      <c r="E859" s="39"/>
      <c r="F859" s="31"/>
      <c r="G859" s="92"/>
      <c r="H859" s="39"/>
      <c r="I859" s="93"/>
      <c r="J859" s="39"/>
      <c r="K859" s="39"/>
      <c r="L859" s="41"/>
      <c r="M859" s="41"/>
      <c r="N859" s="41"/>
      <c r="O859" s="31"/>
      <c r="P859" s="39"/>
      <c r="Q859" s="39"/>
      <c r="R859" s="39"/>
      <c r="S859" s="39"/>
      <c r="T859" s="94"/>
      <c r="U859" s="39"/>
      <c r="V859" s="95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39"/>
      <c r="AX859" s="39"/>
      <c r="AY859" s="39"/>
      <c r="AZ859" s="39"/>
      <c r="BA859" s="39"/>
      <c r="BB859" s="39"/>
      <c r="BC859" s="39"/>
      <c r="BD859" s="39"/>
      <c r="BE859" s="39"/>
      <c r="BF859" s="39"/>
      <c r="BG859" s="39"/>
      <c r="BH859" s="39"/>
      <c r="BI859" s="39"/>
      <c r="BJ859" s="39"/>
      <c r="BK859" s="39"/>
      <c r="BL859" s="39"/>
      <c r="BM859" s="39"/>
      <c r="BN859" s="39"/>
      <c r="BO859" s="39"/>
      <c r="BP859" s="39"/>
      <c r="BQ859" s="39"/>
      <c r="BR859" s="39"/>
      <c r="BS859" s="39"/>
    </row>
    <row r="860" spans="1:71" ht="15.75" customHeight="1" x14ac:dyDescent="0.25">
      <c r="A860" s="30"/>
      <c r="B860" s="31"/>
      <c r="C860" s="31"/>
      <c r="D860" s="37"/>
      <c r="E860" s="39"/>
      <c r="F860" s="31"/>
      <c r="G860" s="92"/>
      <c r="H860" s="39"/>
      <c r="I860" s="93"/>
      <c r="J860" s="39"/>
      <c r="K860" s="39"/>
      <c r="L860" s="41"/>
      <c r="M860" s="41"/>
      <c r="N860" s="41"/>
      <c r="O860" s="31"/>
      <c r="P860" s="39"/>
      <c r="Q860" s="39"/>
      <c r="R860" s="39"/>
      <c r="S860" s="39"/>
      <c r="T860" s="94"/>
      <c r="U860" s="39"/>
      <c r="V860" s="95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39"/>
      <c r="AX860" s="39"/>
      <c r="AY860" s="39"/>
      <c r="AZ860" s="39"/>
      <c r="BA860" s="39"/>
      <c r="BB860" s="39"/>
      <c r="BC860" s="39"/>
      <c r="BD860" s="39"/>
      <c r="BE860" s="39"/>
      <c r="BF860" s="39"/>
      <c r="BG860" s="39"/>
      <c r="BH860" s="39"/>
      <c r="BI860" s="39"/>
      <c r="BJ860" s="39"/>
      <c r="BK860" s="39"/>
      <c r="BL860" s="39"/>
      <c r="BM860" s="39"/>
      <c r="BN860" s="39"/>
      <c r="BO860" s="39"/>
      <c r="BP860" s="39"/>
      <c r="BQ860" s="39"/>
      <c r="BR860" s="39"/>
      <c r="BS860" s="39"/>
    </row>
    <row r="861" spans="1:71" ht="15.75" customHeight="1" x14ac:dyDescent="0.25">
      <c r="A861" s="30"/>
      <c r="B861" s="31"/>
      <c r="C861" s="31"/>
      <c r="D861" s="37"/>
      <c r="E861" s="39"/>
      <c r="F861" s="31"/>
      <c r="G861" s="92"/>
      <c r="H861" s="39"/>
      <c r="I861" s="93"/>
      <c r="J861" s="39"/>
      <c r="K861" s="39"/>
      <c r="L861" s="41"/>
      <c r="M861" s="41"/>
      <c r="N861" s="41"/>
      <c r="O861" s="31"/>
      <c r="P861" s="39"/>
      <c r="Q861" s="39"/>
      <c r="R861" s="39"/>
      <c r="S861" s="39"/>
      <c r="T861" s="94"/>
      <c r="U861" s="39"/>
      <c r="V861" s="95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  <c r="AT861" s="39"/>
      <c r="AU861" s="39"/>
      <c r="AV861" s="39"/>
      <c r="AW861" s="39"/>
      <c r="AX861" s="39"/>
      <c r="AY861" s="39"/>
      <c r="AZ861" s="39"/>
      <c r="BA861" s="39"/>
      <c r="BB861" s="39"/>
      <c r="BC861" s="39"/>
      <c r="BD861" s="39"/>
      <c r="BE861" s="39"/>
      <c r="BF861" s="39"/>
      <c r="BG861" s="39"/>
      <c r="BH861" s="39"/>
      <c r="BI861" s="39"/>
      <c r="BJ861" s="39"/>
      <c r="BK861" s="39"/>
      <c r="BL861" s="39"/>
      <c r="BM861" s="39"/>
      <c r="BN861" s="39"/>
      <c r="BO861" s="39"/>
      <c r="BP861" s="39"/>
      <c r="BQ861" s="39"/>
      <c r="BR861" s="39"/>
      <c r="BS861" s="39"/>
    </row>
    <row r="862" spans="1:71" ht="15.75" customHeight="1" x14ac:dyDescent="0.25">
      <c r="A862" s="30"/>
      <c r="B862" s="31"/>
      <c r="C862" s="31"/>
      <c r="D862" s="37"/>
      <c r="E862" s="39"/>
      <c r="F862" s="31"/>
      <c r="G862" s="92"/>
      <c r="H862" s="39"/>
      <c r="I862" s="93"/>
      <c r="J862" s="39"/>
      <c r="K862" s="39"/>
      <c r="L862" s="41"/>
      <c r="M862" s="41"/>
      <c r="N862" s="41"/>
      <c r="O862" s="31"/>
      <c r="P862" s="39"/>
      <c r="Q862" s="39"/>
      <c r="R862" s="39"/>
      <c r="S862" s="39"/>
      <c r="T862" s="94"/>
      <c r="U862" s="39"/>
      <c r="V862" s="95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  <c r="AT862" s="39"/>
      <c r="AU862" s="39"/>
      <c r="AV862" s="39"/>
      <c r="AW862" s="39"/>
      <c r="AX862" s="39"/>
      <c r="AY862" s="39"/>
      <c r="AZ862" s="39"/>
      <c r="BA862" s="39"/>
      <c r="BB862" s="39"/>
      <c r="BC862" s="39"/>
      <c r="BD862" s="39"/>
      <c r="BE862" s="39"/>
      <c r="BF862" s="39"/>
      <c r="BG862" s="39"/>
      <c r="BH862" s="39"/>
      <c r="BI862" s="39"/>
      <c r="BJ862" s="39"/>
      <c r="BK862" s="39"/>
      <c r="BL862" s="39"/>
      <c r="BM862" s="39"/>
      <c r="BN862" s="39"/>
      <c r="BO862" s="39"/>
      <c r="BP862" s="39"/>
      <c r="BQ862" s="39"/>
      <c r="BR862" s="39"/>
      <c r="BS862" s="39"/>
    </row>
    <row r="863" spans="1:71" ht="15.75" customHeight="1" x14ac:dyDescent="0.25">
      <c r="A863" s="30"/>
      <c r="B863" s="31"/>
      <c r="C863" s="31"/>
      <c r="D863" s="37"/>
      <c r="E863" s="39"/>
      <c r="F863" s="31"/>
      <c r="G863" s="92"/>
      <c r="H863" s="39"/>
      <c r="I863" s="93"/>
      <c r="J863" s="39"/>
      <c r="K863" s="39"/>
      <c r="L863" s="41"/>
      <c r="M863" s="41"/>
      <c r="N863" s="41"/>
      <c r="O863" s="31"/>
      <c r="P863" s="39"/>
      <c r="Q863" s="39"/>
      <c r="R863" s="39"/>
      <c r="S863" s="39"/>
      <c r="T863" s="94"/>
      <c r="U863" s="39"/>
      <c r="V863" s="95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39"/>
      <c r="AX863" s="39"/>
      <c r="AY863" s="39"/>
      <c r="AZ863" s="39"/>
      <c r="BA863" s="39"/>
      <c r="BB863" s="39"/>
      <c r="BC863" s="39"/>
      <c r="BD863" s="39"/>
      <c r="BE863" s="39"/>
      <c r="BF863" s="39"/>
      <c r="BG863" s="39"/>
      <c r="BH863" s="39"/>
      <c r="BI863" s="39"/>
      <c r="BJ863" s="39"/>
      <c r="BK863" s="39"/>
      <c r="BL863" s="39"/>
      <c r="BM863" s="39"/>
      <c r="BN863" s="39"/>
      <c r="BO863" s="39"/>
      <c r="BP863" s="39"/>
      <c r="BQ863" s="39"/>
      <c r="BR863" s="39"/>
      <c r="BS863" s="39"/>
    </row>
    <row r="864" spans="1:71" ht="15.75" customHeight="1" x14ac:dyDescent="0.25">
      <c r="A864" s="30"/>
      <c r="B864" s="31"/>
      <c r="C864" s="31"/>
      <c r="D864" s="37"/>
      <c r="E864" s="39"/>
      <c r="F864" s="31"/>
      <c r="G864" s="92"/>
      <c r="H864" s="39"/>
      <c r="I864" s="93"/>
      <c r="J864" s="39"/>
      <c r="K864" s="39"/>
      <c r="L864" s="41"/>
      <c r="M864" s="41"/>
      <c r="N864" s="41"/>
      <c r="O864" s="31"/>
      <c r="P864" s="39"/>
      <c r="Q864" s="39"/>
      <c r="R864" s="39"/>
      <c r="S864" s="39"/>
      <c r="T864" s="94"/>
      <c r="U864" s="39"/>
      <c r="V864" s="95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  <c r="AY864" s="39"/>
      <c r="AZ864" s="39"/>
      <c r="BA864" s="39"/>
      <c r="BB864" s="39"/>
      <c r="BC864" s="39"/>
      <c r="BD864" s="39"/>
      <c r="BE864" s="39"/>
      <c r="BF864" s="39"/>
      <c r="BG864" s="39"/>
      <c r="BH864" s="39"/>
      <c r="BI864" s="39"/>
      <c r="BJ864" s="39"/>
      <c r="BK864" s="39"/>
      <c r="BL864" s="39"/>
      <c r="BM864" s="39"/>
      <c r="BN864" s="39"/>
      <c r="BO864" s="39"/>
      <c r="BP864" s="39"/>
      <c r="BQ864" s="39"/>
      <c r="BR864" s="39"/>
      <c r="BS864" s="39"/>
    </row>
    <row r="865" spans="1:71" ht="15.75" customHeight="1" x14ac:dyDescent="0.25">
      <c r="A865" s="30"/>
      <c r="B865" s="31"/>
      <c r="C865" s="31"/>
      <c r="D865" s="37"/>
      <c r="E865" s="39"/>
      <c r="F865" s="31"/>
      <c r="G865" s="92"/>
      <c r="H865" s="39"/>
      <c r="I865" s="93"/>
      <c r="J865" s="39"/>
      <c r="K865" s="39"/>
      <c r="L865" s="41"/>
      <c r="M865" s="41"/>
      <c r="N865" s="41"/>
      <c r="O865" s="31"/>
      <c r="P865" s="39"/>
      <c r="Q865" s="39"/>
      <c r="R865" s="39"/>
      <c r="S865" s="39"/>
      <c r="T865" s="94"/>
      <c r="U865" s="39"/>
      <c r="V865" s="95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  <c r="AW865" s="39"/>
      <c r="AX865" s="39"/>
      <c r="AY865" s="39"/>
      <c r="AZ865" s="39"/>
      <c r="BA865" s="39"/>
      <c r="BB865" s="39"/>
      <c r="BC865" s="39"/>
      <c r="BD865" s="39"/>
      <c r="BE865" s="39"/>
      <c r="BF865" s="39"/>
      <c r="BG865" s="39"/>
      <c r="BH865" s="39"/>
      <c r="BI865" s="39"/>
      <c r="BJ865" s="39"/>
      <c r="BK865" s="39"/>
      <c r="BL865" s="39"/>
      <c r="BM865" s="39"/>
      <c r="BN865" s="39"/>
      <c r="BO865" s="39"/>
      <c r="BP865" s="39"/>
      <c r="BQ865" s="39"/>
      <c r="BR865" s="39"/>
      <c r="BS865" s="39"/>
    </row>
    <row r="866" spans="1:71" ht="15.75" customHeight="1" x14ac:dyDescent="0.25">
      <c r="A866" s="30"/>
      <c r="B866" s="31"/>
      <c r="C866" s="31"/>
      <c r="D866" s="37"/>
      <c r="E866" s="39"/>
      <c r="F866" s="31"/>
      <c r="G866" s="92"/>
      <c r="H866" s="39"/>
      <c r="I866" s="93"/>
      <c r="J866" s="39"/>
      <c r="K866" s="39"/>
      <c r="L866" s="41"/>
      <c r="M866" s="41"/>
      <c r="N866" s="41"/>
      <c r="O866" s="31"/>
      <c r="P866" s="39"/>
      <c r="Q866" s="39"/>
      <c r="R866" s="39"/>
      <c r="S866" s="39"/>
      <c r="T866" s="94"/>
      <c r="U866" s="39"/>
      <c r="V866" s="95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39"/>
      <c r="AX866" s="39"/>
      <c r="AY866" s="39"/>
      <c r="AZ866" s="39"/>
      <c r="BA866" s="39"/>
      <c r="BB866" s="39"/>
      <c r="BC866" s="39"/>
      <c r="BD866" s="39"/>
      <c r="BE866" s="39"/>
      <c r="BF866" s="39"/>
      <c r="BG866" s="39"/>
      <c r="BH866" s="39"/>
      <c r="BI866" s="39"/>
      <c r="BJ866" s="39"/>
      <c r="BK866" s="39"/>
      <c r="BL866" s="39"/>
      <c r="BM866" s="39"/>
      <c r="BN866" s="39"/>
      <c r="BO866" s="39"/>
      <c r="BP866" s="39"/>
      <c r="BQ866" s="39"/>
      <c r="BR866" s="39"/>
      <c r="BS866" s="39"/>
    </row>
    <row r="867" spans="1:71" ht="15.75" customHeight="1" x14ac:dyDescent="0.25">
      <c r="A867" s="30"/>
      <c r="B867" s="31"/>
      <c r="C867" s="31"/>
      <c r="D867" s="37"/>
      <c r="E867" s="39"/>
      <c r="F867" s="31"/>
      <c r="G867" s="92"/>
      <c r="H867" s="39"/>
      <c r="I867" s="93"/>
      <c r="J867" s="39"/>
      <c r="K867" s="39"/>
      <c r="L867" s="41"/>
      <c r="M867" s="41"/>
      <c r="N867" s="41"/>
      <c r="O867" s="31"/>
      <c r="P867" s="39"/>
      <c r="Q867" s="39"/>
      <c r="R867" s="39"/>
      <c r="S867" s="39"/>
      <c r="T867" s="94"/>
      <c r="U867" s="39"/>
      <c r="V867" s="95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  <c r="AW867" s="39"/>
      <c r="AX867" s="39"/>
      <c r="AY867" s="39"/>
      <c r="AZ867" s="39"/>
      <c r="BA867" s="39"/>
      <c r="BB867" s="39"/>
      <c r="BC867" s="39"/>
      <c r="BD867" s="39"/>
      <c r="BE867" s="39"/>
      <c r="BF867" s="39"/>
      <c r="BG867" s="39"/>
      <c r="BH867" s="39"/>
      <c r="BI867" s="39"/>
      <c r="BJ867" s="39"/>
      <c r="BK867" s="39"/>
      <c r="BL867" s="39"/>
      <c r="BM867" s="39"/>
      <c r="BN867" s="39"/>
      <c r="BO867" s="39"/>
      <c r="BP867" s="39"/>
      <c r="BQ867" s="39"/>
      <c r="BR867" s="39"/>
      <c r="BS867" s="39"/>
    </row>
    <row r="868" spans="1:71" ht="15.75" customHeight="1" x14ac:dyDescent="0.25">
      <c r="A868" s="30"/>
      <c r="B868" s="31"/>
      <c r="C868" s="31"/>
      <c r="D868" s="37"/>
      <c r="E868" s="39"/>
      <c r="F868" s="31"/>
      <c r="G868" s="92"/>
      <c r="H868" s="39"/>
      <c r="I868" s="93"/>
      <c r="J868" s="39"/>
      <c r="K868" s="39"/>
      <c r="L868" s="41"/>
      <c r="M868" s="41"/>
      <c r="N868" s="41"/>
      <c r="O868" s="31"/>
      <c r="P868" s="39"/>
      <c r="Q868" s="39"/>
      <c r="R868" s="39"/>
      <c r="S868" s="39"/>
      <c r="T868" s="94"/>
      <c r="U868" s="39"/>
      <c r="V868" s="95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  <c r="AT868" s="39"/>
      <c r="AU868" s="39"/>
      <c r="AV868" s="39"/>
      <c r="AW868" s="39"/>
      <c r="AX868" s="39"/>
      <c r="AY868" s="39"/>
      <c r="AZ868" s="39"/>
      <c r="BA868" s="39"/>
      <c r="BB868" s="39"/>
      <c r="BC868" s="39"/>
      <c r="BD868" s="39"/>
      <c r="BE868" s="39"/>
      <c r="BF868" s="39"/>
      <c r="BG868" s="39"/>
      <c r="BH868" s="39"/>
      <c r="BI868" s="39"/>
      <c r="BJ868" s="39"/>
      <c r="BK868" s="39"/>
      <c r="BL868" s="39"/>
      <c r="BM868" s="39"/>
      <c r="BN868" s="39"/>
      <c r="BO868" s="39"/>
      <c r="BP868" s="39"/>
      <c r="BQ868" s="39"/>
      <c r="BR868" s="39"/>
      <c r="BS868" s="39"/>
    </row>
    <row r="869" spans="1:71" ht="15.75" customHeight="1" x14ac:dyDescent="0.25">
      <c r="A869" s="30"/>
      <c r="B869" s="31"/>
      <c r="C869" s="31"/>
      <c r="D869" s="37"/>
      <c r="E869" s="39"/>
      <c r="F869" s="31"/>
      <c r="G869" s="92"/>
      <c r="H869" s="39"/>
      <c r="I869" s="93"/>
      <c r="J869" s="39"/>
      <c r="K869" s="39"/>
      <c r="L869" s="41"/>
      <c r="M869" s="41"/>
      <c r="N869" s="41"/>
      <c r="O869" s="31"/>
      <c r="P869" s="39"/>
      <c r="Q869" s="39"/>
      <c r="R869" s="39"/>
      <c r="S869" s="39"/>
      <c r="T869" s="94"/>
      <c r="U869" s="39"/>
      <c r="V869" s="95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  <c r="AW869" s="39"/>
      <c r="AX869" s="39"/>
      <c r="AY869" s="39"/>
      <c r="AZ869" s="39"/>
      <c r="BA869" s="39"/>
      <c r="BB869" s="39"/>
      <c r="BC869" s="39"/>
      <c r="BD869" s="39"/>
      <c r="BE869" s="39"/>
      <c r="BF869" s="39"/>
      <c r="BG869" s="39"/>
      <c r="BH869" s="39"/>
      <c r="BI869" s="39"/>
      <c r="BJ869" s="39"/>
      <c r="BK869" s="39"/>
      <c r="BL869" s="39"/>
      <c r="BM869" s="39"/>
      <c r="BN869" s="39"/>
      <c r="BO869" s="39"/>
      <c r="BP869" s="39"/>
      <c r="BQ869" s="39"/>
      <c r="BR869" s="39"/>
      <c r="BS869" s="39"/>
    </row>
    <row r="870" spans="1:71" ht="15.75" customHeight="1" x14ac:dyDescent="0.25">
      <c r="A870" s="30"/>
      <c r="B870" s="31"/>
      <c r="C870" s="31"/>
      <c r="D870" s="37"/>
      <c r="E870" s="39"/>
      <c r="F870" s="31"/>
      <c r="G870" s="92"/>
      <c r="H870" s="39"/>
      <c r="I870" s="93"/>
      <c r="J870" s="39"/>
      <c r="K870" s="39"/>
      <c r="L870" s="41"/>
      <c r="M870" s="41"/>
      <c r="N870" s="41"/>
      <c r="O870" s="31"/>
      <c r="P870" s="39"/>
      <c r="Q870" s="39"/>
      <c r="R870" s="39"/>
      <c r="S870" s="39"/>
      <c r="T870" s="94"/>
      <c r="U870" s="39"/>
      <c r="V870" s="95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  <c r="AT870" s="39"/>
      <c r="AU870" s="39"/>
      <c r="AV870" s="39"/>
      <c r="AW870" s="39"/>
      <c r="AX870" s="39"/>
      <c r="AY870" s="39"/>
      <c r="AZ870" s="39"/>
      <c r="BA870" s="39"/>
      <c r="BB870" s="39"/>
      <c r="BC870" s="39"/>
      <c r="BD870" s="39"/>
      <c r="BE870" s="39"/>
      <c r="BF870" s="39"/>
      <c r="BG870" s="39"/>
      <c r="BH870" s="39"/>
      <c r="BI870" s="39"/>
      <c r="BJ870" s="39"/>
      <c r="BK870" s="39"/>
      <c r="BL870" s="39"/>
      <c r="BM870" s="39"/>
      <c r="BN870" s="39"/>
      <c r="BO870" s="39"/>
      <c r="BP870" s="39"/>
      <c r="BQ870" s="39"/>
      <c r="BR870" s="39"/>
      <c r="BS870" s="39"/>
    </row>
    <row r="871" spans="1:71" ht="15.75" customHeight="1" x14ac:dyDescent="0.25">
      <c r="A871" s="30"/>
      <c r="B871" s="31"/>
      <c r="C871" s="31"/>
      <c r="D871" s="37"/>
      <c r="E871" s="39"/>
      <c r="F871" s="31"/>
      <c r="G871" s="92"/>
      <c r="H871" s="39"/>
      <c r="I871" s="93"/>
      <c r="J871" s="39"/>
      <c r="K871" s="39"/>
      <c r="L871" s="41"/>
      <c r="M871" s="41"/>
      <c r="N871" s="41"/>
      <c r="O871" s="31"/>
      <c r="P871" s="39"/>
      <c r="Q871" s="39"/>
      <c r="R871" s="39"/>
      <c r="S871" s="39"/>
      <c r="T871" s="94"/>
      <c r="U871" s="39"/>
      <c r="V871" s="95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  <c r="AT871" s="39"/>
      <c r="AU871" s="39"/>
      <c r="AV871" s="39"/>
      <c r="AW871" s="39"/>
      <c r="AX871" s="39"/>
      <c r="AY871" s="39"/>
      <c r="AZ871" s="39"/>
      <c r="BA871" s="39"/>
      <c r="BB871" s="39"/>
      <c r="BC871" s="39"/>
      <c r="BD871" s="39"/>
      <c r="BE871" s="39"/>
      <c r="BF871" s="39"/>
      <c r="BG871" s="39"/>
      <c r="BH871" s="39"/>
      <c r="BI871" s="39"/>
      <c r="BJ871" s="39"/>
      <c r="BK871" s="39"/>
      <c r="BL871" s="39"/>
      <c r="BM871" s="39"/>
      <c r="BN871" s="39"/>
      <c r="BO871" s="39"/>
      <c r="BP871" s="39"/>
      <c r="BQ871" s="39"/>
      <c r="BR871" s="39"/>
      <c r="BS871" s="39"/>
    </row>
    <row r="872" spans="1:71" ht="15.75" customHeight="1" x14ac:dyDescent="0.25">
      <c r="A872" s="30"/>
      <c r="B872" s="31"/>
      <c r="C872" s="31"/>
      <c r="D872" s="37"/>
      <c r="E872" s="39"/>
      <c r="F872" s="31"/>
      <c r="G872" s="92"/>
      <c r="H872" s="39"/>
      <c r="I872" s="93"/>
      <c r="J872" s="39"/>
      <c r="K872" s="39"/>
      <c r="L872" s="41"/>
      <c r="M872" s="41"/>
      <c r="N872" s="41"/>
      <c r="O872" s="31"/>
      <c r="P872" s="39"/>
      <c r="Q872" s="39"/>
      <c r="R872" s="39"/>
      <c r="S872" s="39"/>
      <c r="T872" s="94"/>
      <c r="U872" s="39"/>
      <c r="V872" s="95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  <c r="AT872" s="39"/>
      <c r="AU872" s="39"/>
      <c r="AV872" s="39"/>
      <c r="AW872" s="39"/>
      <c r="AX872" s="39"/>
      <c r="AY872" s="39"/>
      <c r="AZ872" s="39"/>
      <c r="BA872" s="39"/>
      <c r="BB872" s="39"/>
      <c r="BC872" s="39"/>
      <c r="BD872" s="39"/>
      <c r="BE872" s="39"/>
      <c r="BF872" s="39"/>
      <c r="BG872" s="39"/>
      <c r="BH872" s="39"/>
      <c r="BI872" s="39"/>
      <c r="BJ872" s="39"/>
      <c r="BK872" s="39"/>
      <c r="BL872" s="39"/>
      <c r="BM872" s="39"/>
      <c r="BN872" s="39"/>
      <c r="BO872" s="39"/>
      <c r="BP872" s="39"/>
      <c r="BQ872" s="39"/>
      <c r="BR872" s="39"/>
      <c r="BS872" s="39"/>
    </row>
    <row r="873" spans="1:71" ht="15.75" customHeight="1" x14ac:dyDescent="0.25">
      <c r="A873" s="30"/>
      <c r="B873" s="31"/>
      <c r="C873" s="31"/>
      <c r="D873" s="37"/>
      <c r="E873" s="39"/>
      <c r="F873" s="31"/>
      <c r="G873" s="92"/>
      <c r="H873" s="39"/>
      <c r="I873" s="93"/>
      <c r="J873" s="39"/>
      <c r="K873" s="39"/>
      <c r="L873" s="41"/>
      <c r="M873" s="41"/>
      <c r="N873" s="41"/>
      <c r="O873" s="31"/>
      <c r="P873" s="39"/>
      <c r="Q873" s="39"/>
      <c r="R873" s="39"/>
      <c r="S873" s="39"/>
      <c r="T873" s="94"/>
      <c r="U873" s="39"/>
      <c r="V873" s="95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  <c r="AT873" s="39"/>
      <c r="AU873" s="39"/>
      <c r="AV873" s="39"/>
      <c r="AW873" s="39"/>
      <c r="AX873" s="39"/>
      <c r="AY873" s="39"/>
      <c r="AZ873" s="39"/>
      <c r="BA873" s="39"/>
      <c r="BB873" s="39"/>
      <c r="BC873" s="39"/>
      <c r="BD873" s="39"/>
      <c r="BE873" s="39"/>
      <c r="BF873" s="39"/>
      <c r="BG873" s="39"/>
      <c r="BH873" s="39"/>
      <c r="BI873" s="39"/>
      <c r="BJ873" s="39"/>
      <c r="BK873" s="39"/>
      <c r="BL873" s="39"/>
      <c r="BM873" s="39"/>
      <c r="BN873" s="39"/>
      <c r="BO873" s="39"/>
      <c r="BP873" s="39"/>
      <c r="BQ873" s="39"/>
      <c r="BR873" s="39"/>
      <c r="BS873" s="39"/>
    </row>
    <row r="874" spans="1:71" ht="15.75" customHeight="1" x14ac:dyDescent="0.25">
      <c r="A874" s="30"/>
      <c r="B874" s="31"/>
      <c r="C874" s="31"/>
      <c r="D874" s="37"/>
      <c r="E874" s="39"/>
      <c r="F874" s="31"/>
      <c r="G874" s="92"/>
      <c r="H874" s="39"/>
      <c r="I874" s="93"/>
      <c r="J874" s="39"/>
      <c r="K874" s="39"/>
      <c r="L874" s="41"/>
      <c r="M874" s="41"/>
      <c r="N874" s="41"/>
      <c r="O874" s="31"/>
      <c r="P874" s="39"/>
      <c r="Q874" s="39"/>
      <c r="R874" s="39"/>
      <c r="S874" s="39"/>
      <c r="T874" s="94"/>
      <c r="U874" s="39"/>
      <c r="V874" s="95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  <c r="AW874" s="39"/>
      <c r="AX874" s="39"/>
      <c r="AY874" s="39"/>
      <c r="AZ874" s="39"/>
      <c r="BA874" s="39"/>
      <c r="BB874" s="39"/>
      <c r="BC874" s="39"/>
      <c r="BD874" s="39"/>
      <c r="BE874" s="39"/>
      <c r="BF874" s="39"/>
      <c r="BG874" s="39"/>
      <c r="BH874" s="39"/>
      <c r="BI874" s="39"/>
      <c r="BJ874" s="39"/>
      <c r="BK874" s="39"/>
      <c r="BL874" s="39"/>
      <c r="BM874" s="39"/>
      <c r="BN874" s="39"/>
      <c r="BO874" s="39"/>
      <c r="BP874" s="39"/>
      <c r="BQ874" s="39"/>
      <c r="BR874" s="39"/>
      <c r="BS874" s="39"/>
    </row>
    <row r="875" spans="1:71" ht="15.75" customHeight="1" x14ac:dyDescent="0.25">
      <c r="A875" s="30"/>
      <c r="B875" s="31"/>
      <c r="C875" s="31"/>
      <c r="D875" s="37"/>
      <c r="E875" s="39"/>
      <c r="F875" s="31"/>
      <c r="G875" s="92"/>
      <c r="H875" s="39"/>
      <c r="I875" s="93"/>
      <c r="J875" s="39"/>
      <c r="K875" s="39"/>
      <c r="L875" s="41"/>
      <c r="M875" s="41"/>
      <c r="N875" s="41"/>
      <c r="O875" s="31"/>
      <c r="P875" s="39"/>
      <c r="Q875" s="39"/>
      <c r="R875" s="39"/>
      <c r="S875" s="39"/>
      <c r="T875" s="94"/>
      <c r="U875" s="39"/>
      <c r="V875" s="95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  <c r="AY875" s="39"/>
      <c r="AZ875" s="39"/>
      <c r="BA875" s="39"/>
      <c r="BB875" s="39"/>
      <c r="BC875" s="39"/>
      <c r="BD875" s="39"/>
      <c r="BE875" s="39"/>
      <c r="BF875" s="39"/>
      <c r="BG875" s="39"/>
      <c r="BH875" s="39"/>
      <c r="BI875" s="39"/>
      <c r="BJ875" s="39"/>
      <c r="BK875" s="39"/>
      <c r="BL875" s="39"/>
      <c r="BM875" s="39"/>
      <c r="BN875" s="39"/>
      <c r="BO875" s="39"/>
      <c r="BP875" s="39"/>
      <c r="BQ875" s="39"/>
      <c r="BR875" s="39"/>
      <c r="BS875" s="39"/>
    </row>
    <row r="876" spans="1:71" ht="15.75" customHeight="1" x14ac:dyDescent="0.25">
      <c r="A876" s="30"/>
      <c r="B876" s="31"/>
      <c r="C876" s="31"/>
      <c r="D876" s="37"/>
      <c r="E876" s="39"/>
      <c r="F876" s="31"/>
      <c r="G876" s="92"/>
      <c r="H876" s="39"/>
      <c r="I876" s="93"/>
      <c r="J876" s="39"/>
      <c r="K876" s="39"/>
      <c r="L876" s="41"/>
      <c r="M876" s="41"/>
      <c r="N876" s="41"/>
      <c r="O876" s="31"/>
      <c r="P876" s="39"/>
      <c r="Q876" s="39"/>
      <c r="R876" s="39"/>
      <c r="S876" s="39"/>
      <c r="T876" s="94"/>
      <c r="U876" s="39"/>
      <c r="V876" s="95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  <c r="AW876" s="39"/>
      <c r="AX876" s="39"/>
      <c r="AY876" s="39"/>
      <c r="AZ876" s="39"/>
      <c r="BA876" s="39"/>
      <c r="BB876" s="39"/>
      <c r="BC876" s="39"/>
      <c r="BD876" s="39"/>
      <c r="BE876" s="39"/>
      <c r="BF876" s="39"/>
      <c r="BG876" s="39"/>
      <c r="BH876" s="39"/>
      <c r="BI876" s="39"/>
      <c r="BJ876" s="39"/>
      <c r="BK876" s="39"/>
      <c r="BL876" s="39"/>
      <c r="BM876" s="39"/>
      <c r="BN876" s="39"/>
      <c r="BO876" s="39"/>
      <c r="BP876" s="39"/>
      <c r="BQ876" s="39"/>
      <c r="BR876" s="39"/>
      <c r="BS876" s="39"/>
    </row>
    <row r="877" spans="1:71" ht="15.75" customHeight="1" x14ac:dyDescent="0.25">
      <c r="A877" s="30"/>
      <c r="B877" s="31"/>
      <c r="C877" s="31"/>
      <c r="D877" s="37"/>
      <c r="E877" s="39"/>
      <c r="F877" s="31"/>
      <c r="G877" s="92"/>
      <c r="H877" s="39"/>
      <c r="I877" s="93"/>
      <c r="J877" s="39"/>
      <c r="K877" s="39"/>
      <c r="L877" s="41"/>
      <c r="M877" s="41"/>
      <c r="N877" s="41"/>
      <c r="O877" s="31"/>
      <c r="P877" s="39"/>
      <c r="Q877" s="39"/>
      <c r="R877" s="39"/>
      <c r="S877" s="39"/>
      <c r="T877" s="94"/>
      <c r="U877" s="39"/>
      <c r="V877" s="95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  <c r="AT877" s="39"/>
      <c r="AU877" s="39"/>
      <c r="AV877" s="39"/>
      <c r="AW877" s="39"/>
      <c r="AX877" s="39"/>
      <c r="AY877" s="39"/>
      <c r="AZ877" s="39"/>
      <c r="BA877" s="39"/>
      <c r="BB877" s="39"/>
      <c r="BC877" s="39"/>
      <c r="BD877" s="39"/>
      <c r="BE877" s="39"/>
      <c r="BF877" s="39"/>
      <c r="BG877" s="39"/>
      <c r="BH877" s="39"/>
      <c r="BI877" s="39"/>
      <c r="BJ877" s="39"/>
      <c r="BK877" s="39"/>
      <c r="BL877" s="39"/>
      <c r="BM877" s="39"/>
      <c r="BN877" s="39"/>
      <c r="BO877" s="39"/>
      <c r="BP877" s="39"/>
      <c r="BQ877" s="39"/>
      <c r="BR877" s="39"/>
      <c r="BS877" s="39"/>
    </row>
    <row r="878" spans="1:71" ht="15.75" customHeight="1" x14ac:dyDescent="0.25">
      <c r="A878" s="30"/>
      <c r="B878" s="31"/>
      <c r="C878" s="31"/>
      <c r="D878" s="37"/>
      <c r="E878" s="39"/>
      <c r="F878" s="31"/>
      <c r="G878" s="92"/>
      <c r="H878" s="39"/>
      <c r="I878" s="93"/>
      <c r="J878" s="39"/>
      <c r="K878" s="39"/>
      <c r="L878" s="41"/>
      <c r="M878" s="41"/>
      <c r="N878" s="41"/>
      <c r="O878" s="31"/>
      <c r="P878" s="39"/>
      <c r="Q878" s="39"/>
      <c r="R878" s="39"/>
      <c r="S878" s="39"/>
      <c r="T878" s="94"/>
      <c r="U878" s="39"/>
      <c r="V878" s="95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  <c r="AT878" s="39"/>
      <c r="AU878" s="39"/>
      <c r="AV878" s="39"/>
      <c r="AW878" s="39"/>
      <c r="AX878" s="39"/>
      <c r="AY878" s="39"/>
      <c r="AZ878" s="39"/>
      <c r="BA878" s="39"/>
      <c r="BB878" s="39"/>
      <c r="BC878" s="39"/>
      <c r="BD878" s="39"/>
      <c r="BE878" s="39"/>
      <c r="BF878" s="39"/>
      <c r="BG878" s="39"/>
      <c r="BH878" s="39"/>
      <c r="BI878" s="39"/>
      <c r="BJ878" s="39"/>
      <c r="BK878" s="39"/>
      <c r="BL878" s="39"/>
      <c r="BM878" s="39"/>
      <c r="BN878" s="39"/>
      <c r="BO878" s="39"/>
      <c r="BP878" s="39"/>
      <c r="BQ878" s="39"/>
      <c r="BR878" s="39"/>
      <c r="BS878" s="39"/>
    </row>
    <row r="879" spans="1:71" ht="15.75" customHeight="1" x14ac:dyDescent="0.25">
      <c r="A879" s="30"/>
      <c r="B879" s="31"/>
      <c r="C879" s="31"/>
      <c r="D879" s="37"/>
      <c r="E879" s="39"/>
      <c r="F879" s="31"/>
      <c r="G879" s="92"/>
      <c r="H879" s="39"/>
      <c r="I879" s="93"/>
      <c r="J879" s="39"/>
      <c r="K879" s="39"/>
      <c r="L879" s="41"/>
      <c r="M879" s="41"/>
      <c r="N879" s="41"/>
      <c r="O879" s="31"/>
      <c r="P879" s="39"/>
      <c r="Q879" s="39"/>
      <c r="R879" s="39"/>
      <c r="S879" s="39"/>
      <c r="T879" s="94"/>
      <c r="U879" s="39"/>
      <c r="V879" s="95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  <c r="AT879" s="39"/>
      <c r="AU879" s="39"/>
      <c r="AV879" s="39"/>
      <c r="AW879" s="39"/>
      <c r="AX879" s="39"/>
      <c r="AY879" s="39"/>
      <c r="AZ879" s="39"/>
      <c r="BA879" s="39"/>
      <c r="BB879" s="39"/>
      <c r="BC879" s="39"/>
      <c r="BD879" s="39"/>
      <c r="BE879" s="39"/>
      <c r="BF879" s="39"/>
      <c r="BG879" s="39"/>
      <c r="BH879" s="39"/>
      <c r="BI879" s="39"/>
      <c r="BJ879" s="39"/>
      <c r="BK879" s="39"/>
      <c r="BL879" s="39"/>
      <c r="BM879" s="39"/>
      <c r="BN879" s="39"/>
      <c r="BO879" s="39"/>
      <c r="BP879" s="39"/>
      <c r="BQ879" s="39"/>
      <c r="BR879" s="39"/>
      <c r="BS879" s="39"/>
    </row>
    <row r="880" spans="1:71" ht="15.75" customHeight="1" x14ac:dyDescent="0.25">
      <c r="A880" s="30"/>
      <c r="B880" s="31"/>
      <c r="C880" s="31"/>
      <c r="D880" s="37"/>
      <c r="E880" s="39"/>
      <c r="F880" s="31"/>
      <c r="G880" s="92"/>
      <c r="H880" s="39"/>
      <c r="I880" s="93"/>
      <c r="J880" s="39"/>
      <c r="K880" s="39"/>
      <c r="L880" s="41"/>
      <c r="M880" s="41"/>
      <c r="N880" s="41"/>
      <c r="O880" s="31"/>
      <c r="P880" s="39"/>
      <c r="Q880" s="39"/>
      <c r="R880" s="39"/>
      <c r="S880" s="39"/>
      <c r="T880" s="94"/>
      <c r="U880" s="39"/>
      <c r="V880" s="95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  <c r="AW880" s="39"/>
      <c r="AX880" s="39"/>
      <c r="AY880" s="39"/>
      <c r="AZ880" s="39"/>
      <c r="BA880" s="39"/>
      <c r="BB880" s="39"/>
      <c r="BC880" s="39"/>
      <c r="BD880" s="39"/>
      <c r="BE880" s="39"/>
      <c r="BF880" s="39"/>
      <c r="BG880" s="39"/>
      <c r="BH880" s="39"/>
      <c r="BI880" s="39"/>
      <c r="BJ880" s="39"/>
      <c r="BK880" s="39"/>
      <c r="BL880" s="39"/>
      <c r="BM880" s="39"/>
      <c r="BN880" s="39"/>
      <c r="BO880" s="39"/>
      <c r="BP880" s="39"/>
      <c r="BQ880" s="39"/>
      <c r="BR880" s="39"/>
      <c r="BS880" s="39"/>
    </row>
    <row r="881" spans="1:71" ht="15.75" customHeight="1" x14ac:dyDescent="0.25">
      <c r="A881" s="30"/>
      <c r="B881" s="31"/>
      <c r="C881" s="31"/>
      <c r="D881" s="37"/>
      <c r="E881" s="39"/>
      <c r="F881" s="31"/>
      <c r="G881" s="92"/>
      <c r="H881" s="39"/>
      <c r="I881" s="93"/>
      <c r="J881" s="39"/>
      <c r="K881" s="39"/>
      <c r="L881" s="41"/>
      <c r="M881" s="41"/>
      <c r="N881" s="41"/>
      <c r="O881" s="31"/>
      <c r="P881" s="39"/>
      <c r="Q881" s="39"/>
      <c r="R881" s="39"/>
      <c r="S881" s="39"/>
      <c r="T881" s="94"/>
      <c r="U881" s="39"/>
      <c r="V881" s="95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  <c r="AK881" s="39"/>
      <c r="AL881" s="39"/>
      <c r="AM881" s="39"/>
      <c r="AN881" s="39"/>
      <c r="AO881" s="39"/>
      <c r="AP881" s="39"/>
      <c r="AQ881" s="39"/>
      <c r="AR881" s="39"/>
      <c r="AS881" s="39"/>
      <c r="AT881" s="39"/>
      <c r="AU881" s="39"/>
      <c r="AV881" s="39"/>
      <c r="AW881" s="39"/>
      <c r="AX881" s="39"/>
      <c r="AY881" s="39"/>
      <c r="AZ881" s="39"/>
      <c r="BA881" s="39"/>
      <c r="BB881" s="39"/>
      <c r="BC881" s="39"/>
      <c r="BD881" s="39"/>
      <c r="BE881" s="39"/>
      <c r="BF881" s="39"/>
      <c r="BG881" s="39"/>
      <c r="BH881" s="39"/>
      <c r="BI881" s="39"/>
      <c r="BJ881" s="39"/>
      <c r="BK881" s="39"/>
      <c r="BL881" s="39"/>
      <c r="BM881" s="39"/>
      <c r="BN881" s="39"/>
      <c r="BO881" s="39"/>
      <c r="BP881" s="39"/>
      <c r="BQ881" s="39"/>
      <c r="BR881" s="39"/>
      <c r="BS881" s="39"/>
    </row>
    <row r="882" spans="1:71" ht="15.75" customHeight="1" x14ac:dyDescent="0.25">
      <c r="A882" s="30"/>
      <c r="B882" s="31"/>
      <c r="C882" s="31"/>
      <c r="D882" s="37"/>
      <c r="E882" s="39"/>
      <c r="F882" s="31"/>
      <c r="G882" s="92"/>
      <c r="H882" s="39"/>
      <c r="I882" s="93"/>
      <c r="J882" s="39"/>
      <c r="K882" s="39"/>
      <c r="L882" s="41"/>
      <c r="M882" s="41"/>
      <c r="N882" s="41"/>
      <c r="O882" s="31"/>
      <c r="P882" s="39"/>
      <c r="Q882" s="39"/>
      <c r="R882" s="39"/>
      <c r="S882" s="39"/>
      <c r="T882" s="94"/>
      <c r="U882" s="39"/>
      <c r="V882" s="95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  <c r="AK882" s="39"/>
      <c r="AL882" s="39"/>
      <c r="AM882" s="39"/>
      <c r="AN882" s="39"/>
      <c r="AO882" s="39"/>
      <c r="AP882" s="39"/>
      <c r="AQ882" s="39"/>
      <c r="AR882" s="39"/>
      <c r="AS882" s="39"/>
      <c r="AT882" s="39"/>
      <c r="AU882" s="39"/>
      <c r="AV882" s="39"/>
      <c r="AW882" s="39"/>
      <c r="AX882" s="39"/>
      <c r="AY882" s="39"/>
      <c r="AZ882" s="39"/>
      <c r="BA882" s="39"/>
      <c r="BB882" s="39"/>
      <c r="BC882" s="39"/>
      <c r="BD882" s="39"/>
      <c r="BE882" s="39"/>
      <c r="BF882" s="39"/>
      <c r="BG882" s="39"/>
      <c r="BH882" s="39"/>
      <c r="BI882" s="39"/>
      <c r="BJ882" s="39"/>
      <c r="BK882" s="39"/>
      <c r="BL882" s="39"/>
      <c r="BM882" s="39"/>
      <c r="BN882" s="39"/>
      <c r="BO882" s="39"/>
      <c r="BP882" s="39"/>
      <c r="BQ882" s="39"/>
      <c r="BR882" s="39"/>
      <c r="BS882" s="39"/>
    </row>
    <row r="883" spans="1:71" ht="15.75" customHeight="1" x14ac:dyDescent="0.25">
      <c r="A883" s="30"/>
      <c r="B883" s="31"/>
      <c r="C883" s="31"/>
      <c r="D883" s="37"/>
      <c r="E883" s="39"/>
      <c r="F883" s="31"/>
      <c r="G883" s="92"/>
      <c r="H883" s="39"/>
      <c r="I883" s="93"/>
      <c r="J883" s="39"/>
      <c r="K883" s="39"/>
      <c r="L883" s="41"/>
      <c r="M883" s="41"/>
      <c r="N883" s="41"/>
      <c r="O883" s="31"/>
      <c r="P883" s="39"/>
      <c r="Q883" s="39"/>
      <c r="R883" s="39"/>
      <c r="S883" s="39"/>
      <c r="T883" s="94"/>
      <c r="U883" s="39"/>
      <c r="V883" s="95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  <c r="AK883" s="39"/>
      <c r="AL883" s="39"/>
      <c r="AM883" s="39"/>
      <c r="AN883" s="39"/>
      <c r="AO883" s="39"/>
      <c r="AP883" s="39"/>
      <c r="AQ883" s="39"/>
      <c r="AR883" s="39"/>
      <c r="AS883" s="39"/>
      <c r="AT883" s="39"/>
      <c r="AU883" s="39"/>
      <c r="AV883" s="39"/>
      <c r="AW883" s="39"/>
      <c r="AX883" s="39"/>
      <c r="AY883" s="39"/>
      <c r="AZ883" s="39"/>
      <c r="BA883" s="39"/>
      <c r="BB883" s="39"/>
      <c r="BC883" s="39"/>
      <c r="BD883" s="39"/>
      <c r="BE883" s="39"/>
      <c r="BF883" s="39"/>
      <c r="BG883" s="39"/>
      <c r="BH883" s="39"/>
      <c r="BI883" s="39"/>
      <c r="BJ883" s="39"/>
      <c r="BK883" s="39"/>
      <c r="BL883" s="39"/>
      <c r="BM883" s="39"/>
      <c r="BN883" s="39"/>
      <c r="BO883" s="39"/>
      <c r="BP883" s="39"/>
      <c r="BQ883" s="39"/>
      <c r="BR883" s="39"/>
      <c r="BS883" s="39"/>
    </row>
    <row r="884" spans="1:71" ht="15.75" customHeight="1" x14ac:dyDescent="0.25">
      <c r="A884" s="30"/>
      <c r="B884" s="31"/>
      <c r="C884" s="31"/>
      <c r="D884" s="37"/>
      <c r="E884" s="39"/>
      <c r="F884" s="31"/>
      <c r="G884" s="92"/>
      <c r="H884" s="39"/>
      <c r="I884" s="93"/>
      <c r="J884" s="39"/>
      <c r="K884" s="39"/>
      <c r="L884" s="41"/>
      <c r="M884" s="41"/>
      <c r="N884" s="41"/>
      <c r="O884" s="31"/>
      <c r="P884" s="39"/>
      <c r="Q884" s="39"/>
      <c r="R884" s="39"/>
      <c r="S884" s="39"/>
      <c r="T884" s="94"/>
      <c r="U884" s="39"/>
      <c r="V884" s="95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  <c r="AW884" s="39"/>
      <c r="AX884" s="39"/>
      <c r="AY884" s="39"/>
      <c r="AZ884" s="39"/>
      <c r="BA884" s="39"/>
      <c r="BB884" s="39"/>
      <c r="BC884" s="39"/>
      <c r="BD884" s="39"/>
      <c r="BE884" s="39"/>
      <c r="BF884" s="39"/>
      <c r="BG884" s="39"/>
      <c r="BH884" s="39"/>
      <c r="BI884" s="39"/>
      <c r="BJ884" s="39"/>
      <c r="BK884" s="39"/>
      <c r="BL884" s="39"/>
      <c r="BM884" s="39"/>
      <c r="BN884" s="39"/>
      <c r="BO884" s="39"/>
      <c r="BP884" s="39"/>
      <c r="BQ884" s="39"/>
      <c r="BR884" s="39"/>
      <c r="BS884" s="39"/>
    </row>
    <row r="885" spans="1:71" ht="15.75" customHeight="1" x14ac:dyDescent="0.25">
      <c r="A885" s="30"/>
      <c r="B885" s="31"/>
      <c r="C885" s="31"/>
      <c r="D885" s="37"/>
      <c r="E885" s="39"/>
      <c r="F885" s="31"/>
      <c r="G885" s="92"/>
      <c r="H885" s="39"/>
      <c r="I885" s="93"/>
      <c r="J885" s="39"/>
      <c r="K885" s="39"/>
      <c r="L885" s="41"/>
      <c r="M885" s="41"/>
      <c r="N885" s="41"/>
      <c r="O885" s="31"/>
      <c r="P885" s="39"/>
      <c r="Q885" s="39"/>
      <c r="R885" s="39"/>
      <c r="S885" s="39"/>
      <c r="T885" s="94"/>
      <c r="U885" s="39"/>
      <c r="V885" s="95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  <c r="AT885" s="39"/>
      <c r="AU885" s="39"/>
      <c r="AV885" s="39"/>
      <c r="AW885" s="39"/>
      <c r="AX885" s="39"/>
      <c r="AY885" s="39"/>
      <c r="AZ885" s="39"/>
      <c r="BA885" s="39"/>
      <c r="BB885" s="39"/>
      <c r="BC885" s="39"/>
      <c r="BD885" s="39"/>
      <c r="BE885" s="39"/>
      <c r="BF885" s="39"/>
      <c r="BG885" s="39"/>
      <c r="BH885" s="39"/>
      <c r="BI885" s="39"/>
      <c r="BJ885" s="39"/>
      <c r="BK885" s="39"/>
      <c r="BL885" s="39"/>
      <c r="BM885" s="39"/>
      <c r="BN885" s="39"/>
      <c r="BO885" s="39"/>
      <c r="BP885" s="39"/>
      <c r="BQ885" s="39"/>
      <c r="BR885" s="39"/>
      <c r="BS885" s="39"/>
    </row>
    <row r="886" spans="1:71" ht="15.75" customHeight="1" x14ac:dyDescent="0.25">
      <c r="A886" s="30"/>
      <c r="B886" s="31"/>
      <c r="C886" s="31"/>
      <c r="D886" s="37"/>
      <c r="E886" s="39"/>
      <c r="F886" s="31"/>
      <c r="G886" s="92"/>
      <c r="H886" s="39"/>
      <c r="I886" s="93"/>
      <c r="J886" s="39"/>
      <c r="K886" s="39"/>
      <c r="L886" s="41"/>
      <c r="M886" s="41"/>
      <c r="N886" s="41"/>
      <c r="O886" s="31"/>
      <c r="P886" s="39"/>
      <c r="Q886" s="39"/>
      <c r="R886" s="39"/>
      <c r="S886" s="39"/>
      <c r="T886" s="94"/>
      <c r="U886" s="39"/>
      <c r="V886" s="95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  <c r="AT886" s="39"/>
      <c r="AU886" s="39"/>
      <c r="AV886" s="39"/>
      <c r="AW886" s="39"/>
      <c r="AX886" s="39"/>
      <c r="AY886" s="39"/>
      <c r="AZ886" s="39"/>
      <c r="BA886" s="39"/>
      <c r="BB886" s="39"/>
      <c r="BC886" s="39"/>
      <c r="BD886" s="39"/>
      <c r="BE886" s="39"/>
      <c r="BF886" s="39"/>
      <c r="BG886" s="39"/>
      <c r="BH886" s="39"/>
      <c r="BI886" s="39"/>
      <c r="BJ886" s="39"/>
      <c r="BK886" s="39"/>
      <c r="BL886" s="39"/>
      <c r="BM886" s="39"/>
      <c r="BN886" s="39"/>
      <c r="BO886" s="39"/>
      <c r="BP886" s="39"/>
      <c r="BQ886" s="39"/>
      <c r="BR886" s="39"/>
      <c r="BS886" s="39"/>
    </row>
    <row r="887" spans="1:71" ht="15.75" customHeight="1" x14ac:dyDescent="0.25">
      <c r="A887" s="30"/>
      <c r="B887" s="31"/>
      <c r="C887" s="31"/>
      <c r="D887" s="37"/>
      <c r="E887" s="39"/>
      <c r="F887" s="31"/>
      <c r="G887" s="92"/>
      <c r="H887" s="39"/>
      <c r="I887" s="93"/>
      <c r="J887" s="39"/>
      <c r="K887" s="39"/>
      <c r="L887" s="41"/>
      <c r="M887" s="41"/>
      <c r="N887" s="41"/>
      <c r="O887" s="31"/>
      <c r="P887" s="39"/>
      <c r="Q887" s="39"/>
      <c r="R887" s="39"/>
      <c r="S887" s="39"/>
      <c r="T887" s="94"/>
      <c r="U887" s="39"/>
      <c r="V887" s="95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  <c r="AT887" s="39"/>
      <c r="AU887" s="39"/>
      <c r="AV887" s="39"/>
      <c r="AW887" s="39"/>
      <c r="AX887" s="39"/>
      <c r="AY887" s="39"/>
      <c r="AZ887" s="39"/>
      <c r="BA887" s="39"/>
      <c r="BB887" s="39"/>
      <c r="BC887" s="39"/>
      <c r="BD887" s="39"/>
      <c r="BE887" s="39"/>
      <c r="BF887" s="39"/>
      <c r="BG887" s="39"/>
      <c r="BH887" s="39"/>
      <c r="BI887" s="39"/>
      <c r="BJ887" s="39"/>
      <c r="BK887" s="39"/>
      <c r="BL887" s="39"/>
      <c r="BM887" s="39"/>
      <c r="BN887" s="39"/>
      <c r="BO887" s="39"/>
      <c r="BP887" s="39"/>
      <c r="BQ887" s="39"/>
      <c r="BR887" s="39"/>
      <c r="BS887" s="39"/>
    </row>
    <row r="888" spans="1:71" ht="15.75" customHeight="1" x14ac:dyDescent="0.25">
      <c r="A888" s="30"/>
      <c r="B888" s="31"/>
      <c r="C888" s="31"/>
      <c r="D888" s="37"/>
      <c r="E888" s="39"/>
      <c r="F888" s="31"/>
      <c r="G888" s="92"/>
      <c r="H888" s="39"/>
      <c r="I888" s="93"/>
      <c r="J888" s="39"/>
      <c r="K888" s="39"/>
      <c r="L888" s="41"/>
      <c r="M888" s="41"/>
      <c r="N888" s="41"/>
      <c r="O888" s="31"/>
      <c r="P888" s="39"/>
      <c r="Q888" s="39"/>
      <c r="R888" s="39"/>
      <c r="S888" s="39"/>
      <c r="T888" s="94"/>
      <c r="U888" s="39"/>
      <c r="V888" s="95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  <c r="AW888" s="39"/>
      <c r="AX888" s="39"/>
      <c r="AY888" s="39"/>
      <c r="AZ888" s="39"/>
      <c r="BA888" s="39"/>
      <c r="BB888" s="39"/>
      <c r="BC888" s="39"/>
      <c r="BD888" s="39"/>
      <c r="BE888" s="39"/>
      <c r="BF888" s="39"/>
      <c r="BG888" s="39"/>
      <c r="BH888" s="39"/>
      <c r="BI888" s="39"/>
      <c r="BJ888" s="39"/>
      <c r="BK888" s="39"/>
      <c r="BL888" s="39"/>
      <c r="BM888" s="39"/>
      <c r="BN888" s="39"/>
      <c r="BO888" s="39"/>
      <c r="BP888" s="39"/>
      <c r="BQ888" s="39"/>
      <c r="BR888" s="39"/>
      <c r="BS888" s="39"/>
    </row>
    <row r="889" spans="1:71" ht="15.75" customHeight="1" x14ac:dyDescent="0.25">
      <c r="A889" s="30"/>
      <c r="B889" s="31"/>
      <c r="C889" s="31"/>
      <c r="D889" s="37"/>
      <c r="E889" s="39"/>
      <c r="F889" s="31"/>
      <c r="G889" s="92"/>
      <c r="H889" s="39"/>
      <c r="I889" s="93"/>
      <c r="J889" s="39"/>
      <c r="K889" s="39"/>
      <c r="L889" s="41"/>
      <c r="M889" s="41"/>
      <c r="N889" s="41"/>
      <c r="O889" s="31"/>
      <c r="P889" s="39"/>
      <c r="Q889" s="39"/>
      <c r="R889" s="39"/>
      <c r="S889" s="39"/>
      <c r="T889" s="94"/>
      <c r="U889" s="39"/>
      <c r="V889" s="95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  <c r="AT889" s="39"/>
      <c r="AU889" s="39"/>
      <c r="AV889" s="39"/>
      <c r="AW889" s="39"/>
      <c r="AX889" s="39"/>
      <c r="AY889" s="39"/>
      <c r="AZ889" s="39"/>
      <c r="BA889" s="39"/>
      <c r="BB889" s="39"/>
      <c r="BC889" s="39"/>
      <c r="BD889" s="39"/>
      <c r="BE889" s="39"/>
      <c r="BF889" s="39"/>
      <c r="BG889" s="39"/>
      <c r="BH889" s="39"/>
      <c r="BI889" s="39"/>
      <c r="BJ889" s="39"/>
      <c r="BK889" s="39"/>
      <c r="BL889" s="39"/>
      <c r="BM889" s="39"/>
      <c r="BN889" s="39"/>
      <c r="BO889" s="39"/>
      <c r="BP889" s="39"/>
      <c r="BQ889" s="39"/>
      <c r="BR889" s="39"/>
      <c r="BS889" s="39"/>
    </row>
    <row r="890" spans="1:71" ht="15.75" customHeight="1" x14ac:dyDescent="0.25">
      <c r="A890" s="30"/>
      <c r="B890" s="31"/>
      <c r="C890" s="31"/>
      <c r="D890" s="37"/>
      <c r="E890" s="39"/>
      <c r="F890" s="31"/>
      <c r="G890" s="92"/>
      <c r="H890" s="39"/>
      <c r="I890" s="93"/>
      <c r="J890" s="39"/>
      <c r="K890" s="39"/>
      <c r="L890" s="41"/>
      <c r="M890" s="41"/>
      <c r="N890" s="41"/>
      <c r="O890" s="31"/>
      <c r="P890" s="39"/>
      <c r="Q890" s="39"/>
      <c r="R890" s="39"/>
      <c r="S890" s="39"/>
      <c r="T890" s="94"/>
      <c r="U890" s="39"/>
      <c r="V890" s="95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/>
      <c r="AU890" s="39"/>
      <c r="AV890" s="39"/>
      <c r="AW890" s="39"/>
      <c r="AX890" s="39"/>
      <c r="AY890" s="39"/>
      <c r="AZ890" s="39"/>
      <c r="BA890" s="39"/>
      <c r="BB890" s="39"/>
      <c r="BC890" s="39"/>
      <c r="BD890" s="39"/>
      <c r="BE890" s="39"/>
      <c r="BF890" s="39"/>
      <c r="BG890" s="39"/>
      <c r="BH890" s="39"/>
      <c r="BI890" s="39"/>
      <c r="BJ890" s="39"/>
      <c r="BK890" s="39"/>
      <c r="BL890" s="39"/>
      <c r="BM890" s="39"/>
      <c r="BN890" s="39"/>
      <c r="BO890" s="39"/>
      <c r="BP890" s="39"/>
      <c r="BQ890" s="39"/>
      <c r="BR890" s="39"/>
      <c r="BS890" s="39"/>
    </row>
    <row r="891" spans="1:71" ht="15.75" customHeight="1" x14ac:dyDescent="0.25">
      <c r="A891" s="30"/>
      <c r="B891" s="31"/>
      <c r="C891" s="31"/>
      <c r="D891" s="37"/>
      <c r="E891" s="39"/>
      <c r="F891" s="31"/>
      <c r="G891" s="92"/>
      <c r="H891" s="39"/>
      <c r="I891" s="93"/>
      <c r="J891" s="39"/>
      <c r="K891" s="39"/>
      <c r="L891" s="41"/>
      <c r="M891" s="41"/>
      <c r="N891" s="41"/>
      <c r="O891" s="31"/>
      <c r="P891" s="39"/>
      <c r="Q891" s="39"/>
      <c r="R891" s="39"/>
      <c r="S891" s="39"/>
      <c r="T891" s="94"/>
      <c r="U891" s="39"/>
      <c r="V891" s="95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  <c r="AT891" s="39"/>
      <c r="AU891" s="39"/>
      <c r="AV891" s="39"/>
      <c r="AW891" s="39"/>
      <c r="AX891" s="39"/>
      <c r="AY891" s="39"/>
      <c r="AZ891" s="39"/>
      <c r="BA891" s="39"/>
      <c r="BB891" s="39"/>
      <c r="BC891" s="39"/>
      <c r="BD891" s="39"/>
      <c r="BE891" s="39"/>
      <c r="BF891" s="39"/>
      <c r="BG891" s="39"/>
      <c r="BH891" s="39"/>
      <c r="BI891" s="39"/>
      <c r="BJ891" s="39"/>
      <c r="BK891" s="39"/>
      <c r="BL891" s="39"/>
      <c r="BM891" s="39"/>
      <c r="BN891" s="39"/>
      <c r="BO891" s="39"/>
      <c r="BP891" s="39"/>
      <c r="BQ891" s="39"/>
      <c r="BR891" s="39"/>
      <c r="BS891" s="39"/>
    </row>
    <row r="892" spans="1:71" ht="15.75" customHeight="1" x14ac:dyDescent="0.25">
      <c r="A892" s="30"/>
      <c r="B892" s="31"/>
      <c r="C892" s="31"/>
      <c r="D892" s="37"/>
      <c r="E892" s="39"/>
      <c r="F892" s="31"/>
      <c r="G892" s="92"/>
      <c r="H892" s="39"/>
      <c r="I892" s="93"/>
      <c r="J892" s="39"/>
      <c r="K892" s="39"/>
      <c r="L892" s="41"/>
      <c r="M892" s="41"/>
      <c r="N892" s="41"/>
      <c r="O892" s="31"/>
      <c r="P892" s="39"/>
      <c r="Q892" s="39"/>
      <c r="R892" s="39"/>
      <c r="S892" s="39"/>
      <c r="T892" s="94"/>
      <c r="U892" s="39"/>
      <c r="V892" s="95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  <c r="AT892" s="39"/>
      <c r="AU892" s="39"/>
      <c r="AV892" s="39"/>
      <c r="AW892" s="39"/>
      <c r="AX892" s="39"/>
      <c r="AY892" s="39"/>
      <c r="AZ892" s="39"/>
      <c r="BA892" s="39"/>
      <c r="BB892" s="39"/>
      <c r="BC892" s="39"/>
      <c r="BD892" s="39"/>
      <c r="BE892" s="39"/>
      <c r="BF892" s="39"/>
      <c r="BG892" s="39"/>
      <c r="BH892" s="39"/>
      <c r="BI892" s="39"/>
      <c r="BJ892" s="39"/>
      <c r="BK892" s="39"/>
      <c r="BL892" s="39"/>
      <c r="BM892" s="39"/>
      <c r="BN892" s="39"/>
      <c r="BO892" s="39"/>
      <c r="BP892" s="39"/>
      <c r="BQ892" s="39"/>
      <c r="BR892" s="39"/>
      <c r="BS892" s="39"/>
    </row>
    <row r="893" spans="1:71" ht="15.75" customHeight="1" x14ac:dyDescent="0.25">
      <c r="A893" s="30"/>
      <c r="B893" s="31"/>
      <c r="C893" s="31"/>
      <c r="D893" s="37"/>
      <c r="E893" s="39"/>
      <c r="F893" s="31"/>
      <c r="G893" s="92"/>
      <c r="H893" s="39"/>
      <c r="I893" s="93"/>
      <c r="J893" s="39"/>
      <c r="K893" s="39"/>
      <c r="L893" s="41"/>
      <c r="M893" s="41"/>
      <c r="N893" s="41"/>
      <c r="O893" s="31"/>
      <c r="P893" s="39"/>
      <c r="Q893" s="39"/>
      <c r="R893" s="39"/>
      <c r="S893" s="39"/>
      <c r="T893" s="94"/>
      <c r="U893" s="39"/>
      <c r="V893" s="95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  <c r="AT893" s="39"/>
      <c r="AU893" s="39"/>
      <c r="AV893" s="39"/>
      <c r="AW893" s="39"/>
      <c r="AX893" s="39"/>
      <c r="AY893" s="39"/>
      <c r="AZ893" s="39"/>
      <c r="BA893" s="39"/>
      <c r="BB893" s="39"/>
      <c r="BC893" s="39"/>
      <c r="BD893" s="39"/>
      <c r="BE893" s="39"/>
      <c r="BF893" s="39"/>
      <c r="BG893" s="39"/>
      <c r="BH893" s="39"/>
      <c r="BI893" s="39"/>
      <c r="BJ893" s="39"/>
      <c r="BK893" s="39"/>
      <c r="BL893" s="39"/>
      <c r="BM893" s="39"/>
      <c r="BN893" s="39"/>
      <c r="BO893" s="39"/>
      <c r="BP893" s="39"/>
      <c r="BQ893" s="39"/>
      <c r="BR893" s="39"/>
      <c r="BS893" s="39"/>
    </row>
    <row r="894" spans="1:71" ht="15.75" customHeight="1" x14ac:dyDescent="0.25">
      <c r="A894" s="30"/>
      <c r="B894" s="31"/>
      <c r="C894" s="31"/>
      <c r="D894" s="37"/>
      <c r="E894" s="39"/>
      <c r="F894" s="31"/>
      <c r="G894" s="92"/>
      <c r="H894" s="39"/>
      <c r="I894" s="93"/>
      <c r="J894" s="39"/>
      <c r="K894" s="39"/>
      <c r="L894" s="41"/>
      <c r="M894" s="41"/>
      <c r="N894" s="41"/>
      <c r="O894" s="31"/>
      <c r="P894" s="39"/>
      <c r="Q894" s="39"/>
      <c r="R894" s="39"/>
      <c r="S894" s="39"/>
      <c r="T894" s="94"/>
      <c r="U894" s="39"/>
      <c r="V894" s="95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  <c r="AT894" s="39"/>
      <c r="AU894" s="39"/>
      <c r="AV894" s="39"/>
      <c r="AW894" s="39"/>
      <c r="AX894" s="39"/>
      <c r="AY894" s="39"/>
      <c r="AZ894" s="39"/>
      <c r="BA894" s="39"/>
      <c r="BB894" s="39"/>
      <c r="BC894" s="39"/>
      <c r="BD894" s="39"/>
      <c r="BE894" s="39"/>
      <c r="BF894" s="39"/>
      <c r="BG894" s="39"/>
      <c r="BH894" s="39"/>
      <c r="BI894" s="39"/>
      <c r="BJ894" s="39"/>
      <c r="BK894" s="39"/>
      <c r="BL894" s="39"/>
      <c r="BM894" s="39"/>
      <c r="BN894" s="39"/>
      <c r="BO894" s="39"/>
      <c r="BP894" s="39"/>
      <c r="BQ894" s="39"/>
      <c r="BR894" s="39"/>
      <c r="BS894" s="39"/>
    </row>
    <row r="895" spans="1:71" ht="15.75" customHeight="1" x14ac:dyDescent="0.25">
      <c r="A895" s="30"/>
      <c r="B895" s="31"/>
      <c r="C895" s="31"/>
      <c r="D895" s="37"/>
      <c r="E895" s="39"/>
      <c r="F895" s="31"/>
      <c r="G895" s="92"/>
      <c r="H895" s="39"/>
      <c r="I895" s="93"/>
      <c r="J895" s="39"/>
      <c r="K895" s="39"/>
      <c r="L895" s="41"/>
      <c r="M895" s="41"/>
      <c r="N895" s="41"/>
      <c r="O895" s="31"/>
      <c r="P895" s="39"/>
      <c r="Q895" s="39"/>
      <c r="R895" s="39"/>
      <c r="S895" s="39"/>
      <c r="T895" s="94"/>
      <c r="U895" s="39"/>
      <c r="V895" s="95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  <c r="AT895" s="39"/>
      <c r="AU895" s="39"/>
      <c r="AV895" s="39"/>
      <c r="AW895" s="39"/>
      <c r="AX895" s="39"/>
      <c r="AY895" s="39"/>
      <c r="AZ895" s="39"/>
      <c r="BA895" s="39"/>
      <c r="BB895" s="39"/>
      <c r="BC895" s="39"/>
      <c r="BD895" s="39"/>
      <c r="BE895" s="39"/>
      <c r="BF895" s="39"/>
      <c r="BG895" s="39"/>
      <c r="BH895" s="39"/>
      <c r="BI895" s="39"/>
      <c r="BJ895" s="39"/>
      <c r="BK895" s="39"/>
      <c r="BL895" s="39"/>
      <c r="BM895" s="39"/>
      <c r="BN895" s="39"/>
      <c r="BO895" s="39"/>
      <c r="BP895" s="39"/>
      <c r="BQ895" s="39"/>
      <c r="BR895" s="39"/>
      <c r="BS895" s="39"/>
    </row>
    <row r="896" spans="1:71" ht="15.75" customHeight="1" x14ac:dyDescent="0.25">
      <c r="A896" s="30"/>
      <c r="B896" s="31"/>
      <c r="C896" s="31"/>
      <c r="D896" s="37"/>
      <c r="E896" s="39"/>
      <c r="F896" s="31"/>
      <c r="G896" s="92"/>
      <c r="H896" s="39"/>
      <c r="I896" s="93"/>
      <c r="J896" s="39"/>
      <c r="K896" s="39"/>
      <c r="L896" s="41"/>
      <c r="M896" s="41"/>
      <c r="N896" s="41"/>
      <c r="O896" s="31"/>
      <c r="P896" s="39"/>
      <c r="Q896" s="39"/>
      <c r="R896" s="39"/>
      <c r="S896" s="39"/>
      <c r="T896" s="94"/>
      <c r="U896" s="39"/>
      <c r="V896" s="95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  <c r="AT896" s="39"/>
      <c r="AU896" s="39"/>
      <c r="AV896" s="39"/>
      <c r="AW896" s="39"/>
      <c r="AX896" s="39"/>
      <c r="AY896" s="39"/>
      <c r="AZ896" s="39"/>
      <c r="BA896" s="39"/>
      <c r="BB896" s="39"/>
      <c r="BC896" s="39"/>
      <c r="BD896" s="39"/>
      <c r="BE896" s="39"/>
      <c r="BF896" s="39"/>
      <c r="BG896" s="39"/>
      <c r="BH896" s="39"/>
      <c r="BI896" s="39"/>
      <c r="BJ896" s="39"/>
      <c r="BK896" s="39"/>
      <c r="BL896" s="39"/>
      <c r="BM896" s="39"/>
      <c r="BN896" s="39"/>
      <c r="BO896" s="39"/>
      <c r="BP896" s="39"/>
      <c r="BQ896" s="39"/>
      <c r="BR896" s="39"/>
      <c r="BS896" s="39"/>
    </row>
    <row r="897" spans="1:71" ht="15.75" customHeight="1" x14ac:dyDescent="0.25">
      <c r="A897" s="30"/>
      <c r="B897" s="31"/>
      <c r="C897" s="31"/>
      <c r="D897" s="37"/>
      <c r="E897" s="39"/>
      <c r="F897" s="31"/>
      <c r="G897" s="92"/>
      <c r="H897" s="39"/>
      <c r="I897" s="93"/>
      <c r="J897" s="39"/>
      <c r="K897" s="39"/>
      <c r="L897" s="41"/>
      <c r="M897" s="41"/>
      <c r="N897" s="41"/>
      <c r="O897" s="31"/>
      <c r="P897" s="39"/>
      <c r="Q897" s="39"/>
      <c r="R897" s="39"/>
      <c r="S897" s="39"/>
      <c r="T897" s="94"/>
      <c r="U897" s="39"/>
      <c r="V897" s="95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39"/>
      <c r="AX897" s="39"/>
      <c r="AY897" s="39"/>
      <c r="AZ897" s="39"/>
      <c r="BA897" s="39"/>
      <c r="BB897" s="39"/>
      <c r="BC897" s="39"/>
      <c r="BD897" s="39"/>
      <c r="BE897" s="39"/>
      <c r="BF897" s="39"/>
      <c r="BG897" s="39"/>
      <c r="BH897" s="39"/>
      <c r="BI897" s="39"/>
      <c r="BJ897" s="39"/>
      <c r="BK897" s="39"/>
      <c r="BL897" s="39"/>
      <c r="BM897" s="39"/>
      <c r="BN897" s="39"/>
      <c r="BO897" s="39"/>
      <c r="BP897" s="39"/>
      <c r="BQ897" s="39"/>
      <c r="BR897" s="39"/>
      <c r="BS897" s="39"/>
    </row>
    <row r="898" spans="1:71" ht="15.75" customHeight="1" x14ac:dyDescent="0.25">
      <c r="A898" s="30"/>
      <c r="B898" s="31"/>
      <c r="C898" s="31"/>
      <c r="D898" s="37"/>
      <c r="E898" s="39"/>
      <c r="F898" s="31"/>
      <c r="G898" s="92"/>
      <c r="H898" s="39"/>
      <c r="I898" s="93"/>
      <c r="J898" s="39"/>
      <c r="K898" s="39"/>
      <c r="L898" s="41"/>
      <c r="M898" s="41"/>
      <c r="N898" s="41"/>
      <c r="O898" s="31"/>
      <c r="P898" s="39"/>
      <c r="Q898" s="39"/>
      <c r="R898" s="39"/>
      <c r="S898" s="39"/>
      <c r="T898" s="94"/>
      <c r="U898" s="39"/>
      <c r="V898" s="95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  <c r="AT898" s="39"/>
      <c r="AU898" s="39"/>
      <c r="AV898" s="39"/>
      <c r="AW898" s="39"/>
      <c r="AX898" s="39"/>
      <c r="AY898" s="39"/>
      <c r="AZ898" s="39"/>
      <c r="BA898" s="39"/>
      <c r="BB898" s="39"/>
      <c r="BC898" s="39"/>
      <c r="BD898" s="39"/>
      <c r="BE898" s="39"/>
      <c r="BF898" s="39"/>
      <c r="BG898" s="39"/>
      <c r="BH898" s="39"/>
      <c r="BI898" s="39"/>
      <c r="BJ898" s="39"/>
      <c r="BK898" s="39"/>
      <c r="BL898" s="39"/>
      <c r="BM898" s="39"/>
      <c r="BN898" s="39"/>
      <c r="BO898" s="39"/>
      <c r="BP898" s="39"/>
      <c r="BQ898" s="39"/>
      <c r="BR898" s="39"/>
      <c r="BS898" s="39"/>
    </row>
    <row r="899" spans="1:71" ht="15.75" customHeight="1" x14ac:dyDescent="0.25">
      <c r="A899" s="30"/>
      <c r="B899" s="31"/>
      <c r="C899" s="31"/>
      <c r="D899" s="37"/>
      <c r="E899" s="39"/>
      <c r="F899" s="31"/>
      <c r="G899" s="92"/>
      <c r="H899" s="39"/>
      <c r="I899" s="93"/>
      <c r="J899" s="39"/>
      <c r="K899" s="39"/>
      <c r="L899" s="41"/>
      <c r="M899" s="41"/>
      <c r="N899" s="41"/>
      <c r="O899" s="31"/>
      <c r="P899" s="39"/>
      <c r="Q899" s="39"/>
      <c r="R899" s="39"/>
      <c r="S899" s="39"/>
      <c r="T899" s="94"/>
      <c r="U899" s="39"/>
      <c r="V899" s="95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  <c r="AT899" s="39"/>
      <c r="AU899" s="39"/>
      <c r="AV899" s="39"/>
      <c r="AW899" s="39"/>
      <c r="AX899" s="39"/>
      <c r="AY899" s="39"/>
      <c r="AZ899" s="39"/>
      <c r="BA899" s="39"/>
      <c r="BB899" s="39"/>
      <c r="BC899" s="39"/>
      <c r="BD899" s="39"/>
      <c r="BE899" s="39"/>
      <c r="BF899" s="39"/>
      <c r="BG899" s="39"/>
      <c r="BH899" s="39"/>
      <c r="BI899" s="39"/>
      <c r="BJ899" s="39"/>
      <c r="BK899" s="39"/>
      <c r="BL899" s="39"/>
      <c r="BM899" s="39"/>
      <c r="BN899" s="39"/>
      <c r="BO899" s="39"/>
      <c r="BP899" s="39"/>
      <c r="BQ899" s="39"/>
      <c r="BR899" s="39"/>
      <c r="BS899" s="39"/>
    </row>
    <row r="900" spans="1:71" ht="15.75" customHeight="1" x14ac:dyDescent="0.25">
      <c r="A900" s="30"/>
      <c r="B900" s="31"/>
      <c r="C900" s="31"/>
      <c r="D900" s="37"/>
      <c r="E900" s="39"/>
      <c r="F900" s="31"/>
      <c r="G900" s="92"/>
      <c r="H900" s="39"/>
      <c r="I900" s="93"/>
      <c r="J900" s="39"/>
      <c r="K900" s="39"/>
      <c r="L900" s="41"/>
      <c r="M900" s="41"/>
      <c r="N900" s="41"/>
      <c r="O900" s="31"/>
      <c r="P900" s="39"/>
      <c r="Q900" s="39"/>
      <c r="R900" s="39"/>
      <c r="S900" s="39"/>
      <c r="T900" s="94"/>
      <c r="U900" s="39"/>
      <c r="V900" s="95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  <c r="AT900" s="39"/>
      <c r="AU900" s="39"/>
      <c r="AV900" s="39"/>
      <c r="AW900" s="39"/>
      <c r="AX900" s="39"/>
      <c r="AY900" s="39"/>
      <c r="AZ900" s="39"/>
      <c r="BA900" s="39"/>
      <c r="BB900" s="39"/>
      <c r="BC900" s="39"/>
      <c r="BD900" s="39"/>
      <c r="BE900" s="39"/>
      <c r="BF900" s="39"/>
      <c r="BG900" s="39"/>
      <c r="BH900" s="39"/>
      <c r="BI900" s="39"/>
      <c r="BJ900" s="39"/>
      <c r="BK900" s="39"/>
      <c r="BL900" s="39"/>
      <c r="BM900" s="39"/>
      <c r="BN900" s="39"/>
      <c r="BO900" s="39"/>
      <c r="BP900" s="39"/>
      <c r="BQ900" s="39"/>
      <c r="BR900" s="39"/>
      <c r="BS900" s="39"/>
    </row>
    <row r="901" spans="1:71" ht="15.75" customHeight="1" x14ac:dyDescent="0.25">
      <c r="A901" s="30"/>
      <c r="B901" s="31"/>
      <c r="C901" s="31"/>
      <c r="D901" s="37"/>
      <c r="E901" s="39"/>
      <c r="F901" s="31"/>
      <c r="G901" s="92"/>
      <c r="H901" s="39"/>
      <c r="I901" s="93"/>
      <c r="J901" s="39"/>
      <c r="K901" s="39"/>
      <c r="L901" s="41"/>
      <c r="M901" s="41"/>
      <c r="N901" s="41"/>
      <c r="O901" s="31"/>
      <c r="P901" s="39"/>
      <c r="Q901" s="39"/>
      <c r="R901" s="39"/>
      <c r="S901" s="39"/>
      <c r="T901" s="94"/>
      <c r="U901" s="39"/>
      <c r="V901" s="95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  <c r="AK901" s="39"/>
      <c r="AL901" s="39"/>
      <c r="AM901" s="39"/>
      <c r="AN901" s="39"/>
      <c r="AO901" s="39"/>
      <c r="AP901" s="39"/>
      <c r="AQ901" s="39"/>
      <c r="AR901" s="39"/>
      <c r="AS901" s="39"/>
      <c r="AT901" s="39"/>
      <c r="AU901" s="39"/>
      <c r="AV901" s="39"/>
      <c r="AW901" s="39"/>
      <c r="AX901" s="39"/>
      <c r="AY901" s="39"/>
      <c r="AZ901" s="39"/>
      <c r="BA901" s="39"/>
      <c r="BB901" s="39"/>
      <c r="BC901" s="39"/>
      <c r="BD901" s="39"/>
      <c r="BE901" s="39"/>
      <c r="BF901" s="39"/>
      <c r="BG901" s="39"/>
      <c r="BH901" s="39"/>
      <c r="BI901" s="39"/>
      <c r="BJ901" s="39"/>
      <c r="BK901" s="39"/>
      <c r="BL901" s="39"/>
      <c r="BM901" s="39"/>
      <c r="BN901" s="39"/>
      <c r="BO901" s="39"/>
      <c r="BP901" s="39"/>
      <c r="BQ901" s="39"/>
      <c r="BR901" s="39"/>
      <c r="BS901" s="39"/>
    </row>
    <row r="902" spans="1:71" ht="15.75" customHeight="1" x14ac:dyDescent="0.25">
      <c r="A902" s="30"/>
      <c r="B902" s="31"/>
      <c r="C902" s="31"/>
      <c r="D902" s="37"/>
      <c r="E902" s="39"/>
      <c r="F902" s="31"/>
      <c r="G902" s="92"/>
      <c r="H902" s="39"/>
      <c r="I902" s="93"/>
      <c r="J902" s="39"/>
      <c r="K902" s="39"/>
      <c r="L902" s="41"/>
      <c r="M902" s="41"/>
      <c r="N902" s="41"/>
      <c r="O902" s="31"/>
      <c r="P902" s="39"/>
      <c r="Q902" s="39"/>
      <c r="R902" s="39"/>
      <c r="S902" s="39"/>
      <c r="T902" s="94"/>
      <c r="U902" s="39"/>
      <c r="V902" s="95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39"/>
      <c r="AX902" s="39"/>
      <c r="AY902" s="39"/>
      <c r="AZ902" s="39"/>
      <c r="BA902" s="39"/>
      <c r="BB902" s="39"/>
      <c r="BC902" s="39"/>
      <c r="BD902" s="39"/>
      <c r="BE902" s="39"/>
      <c r="BF902" s="39"/>
      <c r="BG902" s="39"/>
      <c r="BH902" s="39"/>
      <c r="BI902" s="39"/>
      <c r="BJ902" s="39"/>
      <c r="BK902" s="39"/>
      <c r="BL902" s="39"/>
      <c r="BM902" s="39"/>
      <c r="BN902" s="39"/>
      <c r="BO902" s="39"/>
      <c r="BP902" s="39"/>
      <c r="BQ902" s="39"/>
      <c r="BR902" s="39"/>
      <c r="BS902" s="39"/>
    </row>
    <row r="903" spans="1:71" ht="15.75" customHeight="1" x14ac:dyDescent="0.25">
      <c r="A903" s="30"/>
      <c r="B903" s="31"/>
      <c r="C903" s="31"/>
      <c r="D903" s="37"/>
      <c r="E903" s="39"/>
      <c r="F903" s="31"/>
      <c r="G903" s="92"/>
      <c r="H903" s="39"/>
      <c r="I903" s="93"/>
      <c r="J903" s="39"/>
      <c r="K903" s="39"/>
      <c r="L903" s="41"/>
      <c r="M903" s="41"/>
      <c r="N903" s="41"/>
      <c r="O903" s="31"/>
      <c r="P903" s="39"/>
      <c r="Q903" s="39"/>
      <c r="R903" s="39"/>
      <c r="S903" s="39"/>
      <c r="T903" s="94"/>
      <c r="U903" s="39"/>
      <c r="V903" s="95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  <c r="AT903" s="39"/>
      <c r="AU903" s="39"/>
      <c r="AV903" s="39"/>
      <c r="AW903" s="39"/>
      <c r="AX903" s="39"/>
      <c r="AY903" s="39"/>
      <c r="AZ903" s="39"/>
      <c r="BA903" s="39"/>
      <c r="BB903" s="39"/>
      <c r="BC903" s="39"/>
      <c r="BD903" s="39"/>
      <c r="BE903" s="39"/>
      <c r="BF903" s="39"/>
      <c r="BG903" s="39"/>
      <c r="BH903" s="39"/>
      <c r="BI903" s="39"/>
      <c r="BJ903" s="39"/>
      <c r="BK903" s="39"/>
      <c r="BL903" s="39"/>
      <c r="BM903" s="39"/>
      <c r="BN903" s="39"/>
      <c r="BO903" s="39"/>
      <c r="BP903" s="39"/>
      <c r="BQ903" s="39"/>
      <c r="BR903" s="39"/>
      <c r="BS903" s="39"/>
    </row>
    <row r="904" spans="1:71" ht="15.75" customHeight="1" x14ac:dyDescent="0.25">
      <c r="A904" s="30"/>
      <c r="B904" s="31"/>
      <c r="C904" s="31"/>
      <c r="D904" s="37"/>
      <c r="E904" s="39"/>
      <c r="F904" s="31"/>
      <c r="G904" s="92"/>
      <c r="H904" s="39"/>
      <c r="I904" s="93"/>
      <c r="J904" s="39"/>
      <c r="K904" s="39"/>
      <c r="L904" s="41"/>
      <c r="M904" s="41"/>
      <c r="N904" s="41"/>
      <c r="O904" s="31"/>
      <c r="P904" s="39"/>
      <c r="Q904" s="39"/>
      <c r="R904" s="39"/>
      <c r="S904" s="39"/>
      <c r="T904" s="94"/>
      <c r="U904" s="39"/>
      <c r="V904" s="95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  <c r="AT904" s="39"/>
      <c r="AU904" s="39"/>
      <c r="AV904" s="39"/>
      <c r="AW904" s="39"/>
      <c r="AX904" s="39"/>
      <c r="AY904" s="39"/>
      <c r="AZ904" s="39"/>
      <c r="BA904" s="39"/>
      <c r="BB904" s="39"/>
      <c r="BC904" s="39"/>
      <c r="BD904" s="39"/>
      <c r="BE904" s="39"/>
      <c r="BF904" s="39"/>
      <c r="BG904" s="39"/>
      <c r="BH904" s="39"/>
      <c r="BI904" s="39"/>
      <c r="BJ904" s="39"/>
      <c r="BK904" s="39"/>
      <c r="BL904" s="39"/>
      <c r="BM904" s="39"/>
      <c r="BN904" s="39"/>
      <c r="BO904" s="39"/>
      <c r="BP904" s="39"/>
      <c r="BQ904" s="39"/>
      <c r="BR904" s="39"/>
      <c r="BS904" s="39"/>
    </row>
    <row r="905" spans="1:71" ht="15.75" customHeight="1" x14ac:dyDescent="0.25">
      <c r="A905" s="30"/>
      <c r="B905" s="31"/>
      <c r="C905" s="31"/>
      <c r="D905" s="37"/>
      <c r="E905" s="39"/>
      <c r="F905" s="31"/>
      <c r="G905" s="92"/>
      <c r="H905" s="39"/>
      <c r="I905" s="93"/>
      <c r="J905" s="39"/>
      <c r="K905" s="39"/>
      <c r="L905" s="41"/>
      <c r="M905" s="41"/>
      <c r="N905" s="41"/>
      <c r="O905" s="31"/>
      <c r="P905" s="39"/>
      <c r="Q905" s="39"/>
      <c r="R905" s="39"/>
      <c r="S905" s="39"/>
      <c r="T905" s="94"/>
      <c r="U905" s="39"/>
      <c r="V905" s="95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  <c r="AT905" s="39"/>
      <c r="AU905" s="39"/>
      <c r="AV905" s="39"/>
      <c r="AW905" s="39"/>
      <c r="AX905" s="39"/>
      <c r="AY905" s="39"/>
      <c r="AZ905" s="39"/>
      <c r="BA905" s="39"/>
      <c r="BB905" s="39"/>
      <c r="BC905" s="39"/>
      <c r="BD905" s="39"/>
      <c r="BE905" s="39"/>
      <c r="BF905" s="39"/>
      <c r="BG905" s="39"/>
      <c r="BH905" s="39"/>
      <c r="BI905" s="39"/>
      <c r="BJ905" s="39"/>
      <c r="BK905" s="39"/>
      <c r="BL905" s="39"/>
      <c r="BM905" s="39"/>
      <c r="BN905" s="39"/>
      <c r="BO905" s="39"/>
      <c r="BP905" s="39"/>
      <c r="BQ905" s="39"/>
      <c r="BR905" s="39"/>
      <c r="BS905" s="39"/>
    </row>
    <row r="906" spans="1:71" ht="15.75" customHeight="1" x14ac:dyDescent="0.25">
      <c r="A906" s="30"/>
      <c r="B906" s="31"/>
      <c r="C906" s="31"/>
      <c r="D906" s="37"/>
      <c r="E906" s="39"/>
      <c r="F906" s="31"/>
      <c r="G906" s="92"/>
      <c r="H906" s="39"/>
      <c r="I906" s="93"/>
      <c r="J906" s="39"/>
      <c r="K906" s="39"/>
      <c r="L906" s="41"/>
      <c r="M906" s="41"/>
      <c r="N906" s="41"/>
      <c r="O906" s="31"/>
      <c r="P906" s="39"/>
      <c r="Q906" s="39"/>
      <c r="R906" s="39"/>
      <c r="S906" s="39"/>
      <c r="T906" s="94"/>
      <c r="U906" s="39"/>
      <c r="V906" s="95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  <c r="AT906" s="39"/>
      <c r="AU906" s="39"/>
      <c r="AV906" s="39"/>
      <c r="AW906" s="39"/>
      <c r="AX906" s="39"/>
      <c r="AY906" s="39"/>
      <c r="AZ906" s="39"/>
      <c r="BA906" s="39"/>
      <c r="BB906" s="39"/>
      <c r="BC906" s="39"/>
      <c r="BD906" s="39"/>
      <c r="BE906" s="39"/>
      <c r="BF906" s="39"/>
      <c r="BG906" s="39"/>
      <c r="BH906" s="39"/>
      <c r="BI906" s="39"/>
      <c r="BJ906" s="39"/>
      <c r="BK906" s="39"/>
      <c r="BL906" s="39"/>
      <c r="BM906" s="39"/>
      <c r="BN906" s="39"/>
      <c r="BO906" s="39"/>
      <c r="BP906" s="39"/>
      <c r="BQ906" s="39"/>
      <c r="BR906" s="39"/>
      <c r="BS906" s="39"/>
    </row>
    <row r="907" spans="1:71" ht="15.75" customHeight="1" x14ac:dyDescent="0.25">
      <c r="A907" s="30"/>
      <c r="B907" s="31"/>
      <c r="C907" s="31"/>
      <c r="D907" s="37"/>
      <c r="E907" s="39"/>
      <c r="F907" s="31"/>
      <c r="G907" s="92"/>
      <c r="H907" s="39"/>
      <c r="I907" s="93"/>
      <c r="J907" s="39"/>
      <c r="K907" s="39"/>
      <c r="L907" s="41"/>
      <c r="M907" s="41"/>
      <c r="N907" s="41"/>
      <c r="O907" s="31"/>
      <c r="P907" s="39"/>
      <c r="Q907" s="39"/>
      <c r="R907" s="39"/>
      <c r="S907" s="39"/>
      <c r="T907" s="94"/>
      <c r="U907" s="39"/>
      <c r="V907" s="95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  <c r="AT907" s="39"/>
      <c r="AU907" s="39"/>
      <c r="AV907" s="39"/>
      <c r="AW907" s="39"/>
      <c r="AX907" s="39"/>
      <c r="AY907" s="39"/>
      <c r="AZ907" s="39"/>
      <c r="BA907" s="39"/>
      <c r="BB907" s="39"/>
      <c r="BC907" s="39"/>
      <c r="BD907" s="39"/>
      <c r="BE907" s="39"/>
      <c r="BF907" s="39"/>
      <c r="BG907" s="39"/>
      <c r="BH907" s="39"/>
      <c r="BI907" s="39"/>
      <c r="BJ907" s="39"/>
      <c r="BK907" s="39"/>
      <c r="BL907" s="39"/>
      <c r="BM907" s="39"/>
      <c r="BN907" s="39"/>
      <c r="BO907" s="39"/>
      <c r="BP907" s="39"/>
      <c r="BQ907" s="39"/>
      <c r="BR907" s="39"/>
      <c r="BS907" s="39"/>
    </row>
    <row r="908" spans="1:71" ht="15.75" customHeight="1" x14ac:dyDescent="0.25">
      <c r="A908" s="30"/>
      <c r="B908" s="31"/>
      <c r="C908" s="31"/>
      <c r="D908" s="37"/>
      <c r="E908" s="39"/>
      <c r="F908" s="31"/>
      <c r="G908" s="92"/>
      <c r="H908" s="39"/>
      <c r="I908" s="93"/>
      <c r="J908" s="39"/>
      <c r="K908" s="39"/>
      <c r="L908" s="41"/>
      <c r="M908" s="41"/>
      <c r="N908" s="41"/>
      <c r="O908" s="31"/>
      <c r="P908" s="39"/>
      <c r="Q908" s="39"/>
      <c r="R908" s="39"/>
      <c r="S908" s="39"/>
      <c r="T908" s="94"/>
      <c r="U908" s="39"/>
      <c r="V908" s="95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  <c r="AT908" s="39"/>
      <c r="AU908" s="39"/>
      <c r="AV908" s="39"/>
      <c r="AW908" s="39"/>
      <c r="AX908" s="39"/>
      <c r="AY908" s="39"/>
      <c r="AZ908" s="39"/>
      <c r="BA908" s="39"/>
      <c r="BB908" s="39"/>
      <c r="BC908" s="39"/>
      <c r="BD908" s="39"/>
      <c r="BE908" s="39"/>
      <c r="BF908" s="39"/>
      <c r="BG908" s="39"/>
      <c r="BH908" s="39"/>
      <c r="BI908" s="39"/>
      <c r="BJ908" s="39"/>
      <c r="BK908" s="39"/>
      <c r="BL908" s="39"/>
      <c r="BM908" s="39"/>
      <c r="BN908" s="39"/>
      <c r="BO908" s="39"/>
      <c r="BP908" s="39"/>
      <c r="BQ908" s="39"/>
      <c r="BR908" s="39"/>
      <c r="BS908" s="39"/>
    </row>
    <row r="909" spans="1:71" ht="15.75" customHeight="1" x14ac:dyDescent="0.25">
      <c r="A909" s="30"/>
      <c r="B909" s="31"/>
      <c r="C909" s="31"/>
      <c r="D909" s="37"/>
      <c r="E909" s="39"/>
      <c r="F909" s="31"/>
      <c r="G909" s="92"/>
      <c r="H909" s="39"/>
      <c r="I909" s="93"/>
      <c r="J909" s="39"/>
      <c r="K909" s="39"/>
      <c r="L909" s="41"/>
      <c r="M909" s="41"/>
      <c r="N909" s="41"/>
      <c r="O909" s="31"/>
      <c r="P909" s="39"/>
      <c r="Q909" s="39"/>
      <c r="R909" s="39"/>
      <c r="S909" s="39"/>
      <c r="T909" s="94"/>
      <c r="U909" s="39"/>
      <c r="V909" s="95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  <c r="AW909" s="39"/>
      <c r="AX909" s="39"/>
      <c r="AY909" s="39"/>
      <c r="AZ909" s="39"/>
      <c r="BA909" s="39"/>
      <c r="BB909" s="39"/>
      <c r="BC909" s="39"/>
      <c r="BD909" s="39"/>
      <c r="BE909" s="39"/>
      <c r="BF909" s="39"/>
      <c r="BG909" s="39"/>
      <c r="BH909" s="39"/>
      <c r="BI909" s="39"/>
      <c r="BJ909" s="39"/>
      <c r="BK909" s="39"/>
      <c r="BL909" s="39"/>
      <c r="BM909" s="39"/>
      <c r="BN909" s="39"/>
      <c r="BO909" s="39"/>
      <c r="BP909" s="39"/>
      <c r="BQ909" s="39"/>
      <c r="BR909" s="39"/>
      <c r="BS909" s="39"/>
    </row>
    <row r="910" spans="1:71" ht="15.75" customHeight="1" x14ac:dyDescent="0.25">
      <c r="A910" s="30"/>
      <c r="B910" s="31"/>
      <c r="C910" s="31"/>
      <c r="D910" s="37"/>
      <c r="E910" s="39"/>
      <c r="F910" s="31"/>
      <c r="G910" s="92"/>
      <c r="H910" s="39"/>
      <c r="I910" s="93"/>
      <c r="J910" s="39"/>
      <c r="K910" s="39"/>
      <c r="L910" s="41"/>
      <c r="M910" s="41"/>
      <c r="N910" s="41"/>
      <c r="O910" s="31"/>
      <c r="P910" s="39"/>
      <c r="Q910" s="39"/>
      <c r="R910" s="39"/>
      <c r="S910" s="39"/>
      <c r="T910" s="94"/>
      <c r="U910" s="39"/>
      <c r="V910" s="95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  <c r="AK910" s="39"/>
      <c r="AL910" s="39"/>
      <c r="AM910" s="39"/>
      <c r="AN910" s="39"/>
      <c r="AO910" s="39"/>
      <c r="AP910" s="39"/>
      <c r="AQ910" s="39"/>
      <c r="AR910" s="39"/>
      <c r="AS910" s="39"/>
      <c r="AT910" s="39"/>
      <c r="AU910" s="39"/>
      <c r="AV910" s="39"/>
      <c r="AW910" s="39"/>
      <c r="AX910" s="39"/>
      <c r="AY910" s="39"/>
      <c r="AZ910" s="39"/>
      <c r="BA910" s="39"/>
      <c r="BB910" s="39"/>
      <c r="BC910" s="39"/>
      <c r="BD910" s="39"/>
      <c r="BE910" s="39"/>
      <c r="BF910" s="39"/>
      <c r="BG910" s="39"/>
      <c r="BH910" s="39"/>
      <c r="BI910" s="39"/>
      <c r="BJ910" s="39"/>
      <c r="BK910" s="39"/>
      <c r="BL910" s="39"/>
      <c r="BM910" s="39"/>
      <c r="BN910" s="39"/>
      <c r="BO910" s="39"/>
      <c r="BP910" s="39"/>
      <c r="BQ910" s="39"/>
      <c r="BR910" s="39"/>
      <c r="BS910" s="39"/>
    </row>
    <row r="911" spans="1:71" ht="15.75" customHeight="1" x14ac:dyDescent="0.25">
      <c r="A911" s="30"/>
      <c r="B911" s="31"/>
      <c r="C911" s="31"/>
      <c r="D911" s="37"/>
      <c r="E911" s="39"/>
      <c r="F911" s="31"/>
      <c r="G911" s="92"/>
      <c r="H911" s="39"/>
      <c r="I911" s="93"/>
      <c r="J911" s="39"/>
      <c r="K911" s="39"/>
      <c r="L911" s="41"/>
      <c r="M911" s="41"/>
      <c r="N911" s="41"/>
      <c r="O911" s="31"/>
      <c r="P911" s="39"/>
      <c r="Q911" s="39"/>
      <c r="R911" s="39"/>
      <c r="S911" s="39"/>
      <c r="T911" s="94"/>
      <c r="U911" s="39"/>
      <c r="V911" s="95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39"/>
      <c r="AV911" s="39"/>
      <c r="AW911" s="39"/>
      <c r="AX911" s="39"/>
      <c r="AY911" s="39"/>
      <c r="AZ911" s="39"/>
      <c r="BA911" s="39"/>
      <c r="BB911" s="39"/>
      <c r="BC911" s="39"/>
      <c r="BD911" s="39"/>
      <c r="BE911" s="39"/>
      <c r="BF911" s="39"/>
      <c r="BG911" s="39"/>
      <c r="BH911" s="39"/>
      <c r="BI911" s="39"/>
      <c r="BJ911" s="39"/>
      <c r="BK911" s="39"/>
      <c r="BL911" s="39"/>
      <c r="BM911" s="39"/>
      <c r="BN911" s="39"/>
      <c r="BO911" s="39"/>
      <c r="BP911" s="39"/>
      <c r="BQ911" s="39"/>
      <c r="BR911" s="39"/>
      <c r="BS911" s="39"/>
    </row>
    <row r="912" spans="1:71" ht="15.75" customHeight="1" x14ac:dyDescent="0.25">
      <c r="A912" s="30"/>
      <c r="B912" s="31"/>
      <c r="C912" s="31"/>
      <c r="D912" s="37"/>
      <c r="E912" s="39"/>
      <c r="F912" s="31"/>
      <c r="G912" s="92"/>
      <c r="H912" s="39"/>
      <c r="I912" s="93"/>
      <c r="J912" s="39"/>
      <c r="K912" s="39"/>
      <c r="L912" s="41"/>
      <c r="M912" s="41"/>
      <c r="N912" s="41"/>
      <c r="O912" s="31"/>
      <c r="P912" s="39"/>
      <c r="Q912" s="39"/>
      <c r="R912" s="39"/>
      <c r="S912" s="39"/>
      <c r="T912" s="94"/>
      <c r="U912" s="39"/>
      <c r="V912" s="95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  <c r="AT912" s="39"/>
      <c r="AU912" s="39"/>
      <c r="AV912" s="39"/>
      <c r="AW912" s="39"/>
      <c r="AX912" s="39"/>
      <c r="AY912" s="39"/>
      <c r="AZ912" s="39"/>
      <c r="BA912" s="39"/>
      <c r="BB912" s="39"/>
      <c r="BC912" s="39"/>
      <c r="BD912" s="39"/>
      <c r="BE912" s="39"/>
      <c r="BF912" s="39"/>
      <c r="BG912" s="39"/>
      <c r="BH912" s="39"/>
      <c r="BI912" s="39"/>
      <c r="BJ912" s="39"/>
      <c r="BK912" s="39"/>
      <c r="BL912" s="39"/>
      <c r="BM912" s="39"/>
      <c r="BN912" s="39"/>
      <c r="BO912" s="39"/>
      <c r="BP912" s="39"/>
      <c r="BQ912" s="39"/>
      <c r="BR912" s="39"/>
      <c r="BS912" s="39"/>
    </row>
    <row r="913" spans="1:71" ht="15.75" customHeight="1" x14ac:dyDescent="0.25">
      <c r="A913" s="30"/>
      <c r="B913" s="31"/>
      <c r="C913" s="31"/>
      <c r="D913" s="37"/>
      <c r="E913" s="39"/>
      <c r="F913" s="31"/>
      <c r="G913" s="92"/>
      <c r="H913" s="39"/>
      <c r="I913" s="93"/>
      <c r="J913" s="39"/>
      <c r="K913" s="39"/>
      <c r="L913" s="41"/>
      <c r="M913" s="41"/>
      <c r="N913" s="41"/>
      <c r="O913" s="31"/>
      <c r="P913" s="39"/>
      <c r="Q913" s="39"/>
      <c r="R913" s="39"/>
      <c r="S913" s="39"/>
      <c r="T913" s="94"/>
      <c r="U913" s="39"/>
      <c r="V913" s="95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  <c r="AT913" s="39"/>
      <c r="AU913" s="39"/>
      <c r="AV913" s="39"/>
      <c r="AW913" s="39"/>
      <c r="AX913" s="39"/>
      <c r="AY913" s="39"/>
      <c r="AZ913" s="39"/>
      <c r="BA913" s="39"/>
      <c r="BB913" s="39"/>
      <c r="BC913" s="39"/>
      <c r="BD913" s="39"/>
      <c r="BE913" s="39"/>
      <c r="BF913" s="39"/>
      <c r="BG913" s="39"/>
      <c r="BH913" s="39"/>
      <c r="BI913" s="39"/>
      <c r="BJ913" s="39"/>
      <c r="BK913" s="39"/>
      <c r="BL913" s="39"/>
      <c r="BM913" s="39"/>
      <c r="BN913" s="39"/>
      <c r="BO913" s="39"/>
      <c r="BP913" s="39"/>
      <c r="BQ913" s="39"/>
      <c r="BR913" s="39"/>
      <c r="BS913" s="39"/>
    </row>
    <row r="914" spans="1:71" ht="15.75" customHeight="1" x14ac:dyDescent="0.25">
      <c r="A914" s="30"/>
      <c r="B914" s="31"/>
      <c r="C914" s="31"/>
      <c r="D914" s="37"/>
      <c r="E914" s="39"/>
      <c r="F914" s="31"/>
      <c r="G914" s="92"/>
      <c r="H914" s="39"/>
      <c r="I914" s="93"/>
      <c r="J914" s="39"/>
      <c r="K914" s="39"/>
      <c r="L914" s="41"/>
      <c r="M914" s="41"/>
      <c r="N914" s="41"/>
      <c r="O914" s="31"/>
      <c r="P914" s="39"/>
      <c r="Q914" s="39"/>
      <c r="R914" s="39"/>
      <c r="S914" s="39"/>
      <c r="T914" s="94"/>
      <c r="U914" s="39"/>
      <c r="V914" s="95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  <c r="AT914" s="39"/>
      <c r="AU914" s="39"/>
      <c r="AV914" s="39"/>
      <c r="AW914" s="39"/>
      <c r="AX914" s="39"/>
      <c r="AY914" s="39"/>
      <c r="AZ914" s="39"/>
      <c r="BA914" s="39"/>
      <c r="BB914" s="39"/>
      <c r="BC914" s="39"/>
      <c r="BD914" s="39"/>
      <c r="BE914" s="39"/>
      <c r="BF914" s="39"/>
      <c r="BG914" s="39"/>
      <c r="BH914" s="39"/>
      <c r="BI914" s="39"/>
      <c r="BJ914" s="39"/>
      <c r="BK914" s="39"/>
      <c r="BL914" s="39"/>
      <c r="BM914" s="39"/>
      <c r="BN914" s="39"/>
      <c r="BO914" s="39"/>
      <c r="BP914" s="39"/>
      <c r="BQ914" s="39"/>
      <c r="BR914" s="39"/>
      <c r="BS914" s="39"/>
    </row>
    <row r="915" spans="1:71" ht="15.75" customHeight="1" x14ac:dyDescent="0.25">
      <c r="A915" s="30"/>
      <c r="B915" s="31"/>
      <c r="C915" s="31"/>
      <c r="D915" s="37"/>
      <c r="E915" s="39"/>
      <c r="F915" s="31"/>
      <c r="G915" s="92"/>
      <c r="H915" s="39"/>
      <c r="I915" s="93"/>
      <c r="J915" s="39"/>
      <c r="K915" s="39"/>
      <c r="L915" s="41"/>
      <c r="M915" s="41"/>
      <c r="N915" s="41"/>
      <c r="O915" s="31"/>
      <c r="P915" s="39"/>
      <c r="Q915" s="39"/>
      <c r="R915" s="39"/>
      <c r="S915" s="39"/>
      <c r="T915" s="94"/>
      <c r="U915" s="39"/>
      <c r="V915" s="95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  <c r="AT915" s="39"/>
      <c r="AU915" s="39"/>
      <c r="AV915" s="39"/>
      <c r="AW915" s="39"/>
      <c r="AX915" s="39"/>
      <c r="AY915" s="39"/>
      <c r="AZ915" s="39"/>
      <c r="BA915" s="39"/>
      <c r="BB915" s="39"/>
      <c r="BC915" s="39"/>
      <c r="BD915" s="39"/>
      <c r="BE915" s="39"/>
      <c r="BF915" s="39"/>
      <c r="BG915" s="39"/>
      <c r="BH915" s="39"/>
      <c r="BI915" s="39"/>
      <c r="BJ915" s="39"/>
      <c r="BK915" s="39"/>
      <c r="BL915" s="39"/>
      <c r="BM915" s="39"/>
      <c r="BN915" s="39"/>
      <c r="BO915" s="39"/>
      <c r="BP915" s="39"/>
      <c r="BQ915" s="39"/>
      <c r="BR915" s="39"/>
      <c r="BS915" s="39"/>
    </row>
    <row r="916" spans="1:71" ht="15.75" customHeight="1" x14ac:dyDescent="0.25">
      <c r="A916" s="30"/>
      <c r="B916" s="31"/>
      <c r="C916" s="31"/>
      <c r="D916" s="37"/>
      <c r="E916" s="39"/>
      <c r="F916" s="31"/>
      <c r="G916" s="92"/>
      <c r="H916" s="39"/>
      <c r="I916" s="93"/>
      <c r="J916" s="39"/>
      <c r="K916" s="39"/>
      <c r="L916" s="41"/>
      <c r="M916" s="41"/>
      <c r="N916" s="41"/>
      <c r="O916" s="31"/>
      <c r="P916" s="39"/>
      <c r="Q916" s="39"/>
      <c r="R916" s="39"/>
      <c r="S916" s="39"/>
      <c r="T916" s="94"/>
      <c r="U916" s="39"/>
      <c r="V916" s="95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  <c r="AT916" s="39"/>
      <c r="AU916" s="39"/>
      <c r="AV916" s="39"/>
      <c r="AW916" s="39"/>
      <c r="AX916" s="39"/>
      <c r="AY916" s="39"/>
      <c r="AZ916" s="39"/>
      <c r="BA916" s="39"/>
      <c r="BB916" s="39"/>
      <c r="BC916" s="39"/>
      <c r="BD916" s="39"/>
      <c r="BE916" s="39"/>
      <c r="BF916" s="39"/>
      <c r="BG916" s="39"/>
      <c r="BH916" s="39"/>
      <c r="BI916" s="39"/>
      <c r="BJ916" s="39"/>
      <c r="BK916" s="39"/>
      <c r="BL916" s="39"/>
      <c r="BM916" s="39"/>
      <c r="BN916" s="39"/>
      <c r="BO916" s="39"/>
      <c r="BP916" s="39"/>
      <c r="BQ916" s="39"/>
      <c r="BR916" s="39"/>
      <c r="BS916" s="39"/>
    </row>
    <row r="917" spans="1:71" ht="15.75" customHeight="1" x14ac:dyDescent="0.25">
      <c r="A917" s="30"/>
      <c r="B917" s="31"/>
      <c r="C917" s="31"/>
      <c r="D917" s="37"/>
      <c r="E917" s="39"/>
      <c r="F917" s="31"/>
      <c r="G917" s="92"/>
      <c r="H917" s="39"/>
      <c r="I917" s="93"/>
      <c r="J917" s="39"/>
      <c r="K917" s="39"/>
      <c r="L917" s="41"/>
      <c r="M917" s="41"/>
      <c r="N917" s="41"/>
      <c r="O917" s="31"/>
      <c r="P917" s="39"/>
      <c r="Q917" s="39"/>
      <c r="R917" s="39"/>
      <c r="S917" s="39"/>
      <c r="T917" s="94"/>
      <c r="U917" s="39"/>
      <c r="V917" s="95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  <c r="AT917" s="39"/>
      <c r="AU917" s="39"/>
      <c r="AV917" s="39"/>
      <c r="AW917" s="39"/>
      <c r="AX917" s="39"/>
      <c r="AY917" s="39"/>
      <c r="AZ917" s="39"/>
      <c r="BA917" s="39"/>
      <c r="BB917" s="39"/>
      <c r="BC917" s="39"/>
      <c r="BD917" s="39"/>
      <c r="BE917" s="39"/>
      <c r="BF917" s="39"/>
      <c r="BG917" s="39"/>
      <c r="BH917" s="39"/>
      <c r="BI917" s="39"/>
      <c r="BJ917" s="39"/>
      <c r="BK917" s="39"/>
      <c r="BL917" s="39"/>
      <c r="BM917" s="39"/>
      <c r="BN917" s="39"/>
      <c r="BO917" s="39"/>
      <c r="BP917" s="39"/>
      <c r="BQ917" s="39"/>
      <c r="BR917" s="39"/>
      <c r="BS917" s="39"/>
    </row>
    <row r="918" spans="1:71" ht="15.75" customHeight="1" x14ac:dyDescent="0.25">
      <c r="A918" s="30"/>
      <c r="B918" s="31"/>
      <c r="C918" s="31"/>
      <c r="D918" s="37"/>
      <c r="E918" s="39"/>
      <c r="F918" s="31"/>
      <c r="G918" s="92"/>
      <c r="H918" s="39"/>
      <c r="I918" s="93"/>
      <c r="J918" s="39"/>
      <c r="K918" s="39"/>
      <c r="L918" s="41"/>
      <c r="M918" s="41"/>
      <c r="N918" s="41"/>
      <c r="O918" s="31"/>
      <c r="P918" s="39"/>
      <c r="Q918" s="39"/>
      <c r="R918" s="39"/>
      <c r="S918" s="39"/>
      <c r="T918" s="94"/>
      <c r="U918" s="39"/>
      <c r="V918" s="95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  <c r="AT918" s="39"/>
      <c r="AU918" s="39"/>
      <c r="AV918" s="39"/>
      <c r="AW918" s="39"/>
      <c r="AX918" s="39"/>
      <c r="AY918" s="39"/>
      <c r="AZ918" s="39"/>
      <c r="BA918" s="39"/>
      <c r="BB918" s="39"/>
      <c r="BC918" s="39"/>
      <c r="BD918" s="39"/>
      <c r="BE918" s="39"/>
      <c r="BF918" s="39"/>
      <c r="BG918" s="39"/>
      <c r="BH918" s="39"/>
      <c r="BI918" s="39"/>
      <c r="BJ918" s="39"/>
      <c r="BK918" s="39"/>
      <c r="BL918" s="39"/>
      <c r="BM918" s="39"/>
      <c r="BN918" s="39"/>
      <c r="BO918" s="39"/>
      <c r="BP918" s="39"/>
      <c r="BQ918" s="39"/>
      <c r="BR918" s="39"/>
      <c r="BS918" s="39"/>
    </row>
    <row r="919" spans="1:71" ht="15.75" customHeight="1" x14ac:dyDescent="0.25">
      <c r="A919" s="30"/>
      <c r="B919" s="31"/>
      <c r="C919" s="31"/>
      <c r="D919" s="37"/>
      <c r="E919" s="39"/>
      <c r="F919" s="31"/>
      <c r="G919" s="92"/>
      <c r="H919" s="39"/>
      <c r="I919" s="93"/>
      <c r="J919" s="39"/>
      <c r="K919" s="39"/>
      <c r="L919" s="41"/>
      <c r="M919" s="41"/>
      <c r="N919" s="41"/>
      <c r="O919" s="31"/>
      <c r="P919" s="39"/>
      <c r="Q919" s="39"/>
      <c r="R919" s="39"/>
      <c r="S919" s="39"/>
      <c r="T919" s="94"/>
      <c r="U919" s="39"/>
      <c r="V919" s="95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  <c r="AT919" s="39"/>
      <c r="AU919" s="39"/>
      <c r="AV919" s="39"/>
      <c r="AW919" s="39"/>
      <c r="AX919" s="39"/>
      <c r="AY919" s="39"/>
      <c r="AZ919" s="39"/>
      <c r="BA919" s="39"/>
      <c r="BB919" s="39"/>
      <c r="BC919" s="39"/>
      <c r="BD919" s="39"/>
      <c r="BE919" s="39"/>
      <c r="BF919" s="39"/>
      <c r="BG919" s="39"/>
      <c r="BH919" s="39"/>
      <c r="BI919" s="39"/>
      <c r="BJ919" s="39"/>
      <c r="BK919" s="39"/>
      <c r="BL919" s="39"/>
      <c r="BM919" s="39"/>
      <c r="BN919" s="39"/>
      <c r="BO919" s="39"/>
      <c r="BP919" s="39"/>
      <c r="BQ919" s="39"/>
      <c r="BR919" s="39"/>
      <c r="BS919" s="39"/>
    </row>
    <row r="920" spans="1:71" ht="15.75" customHeight="1" x14ac:dyDescent="0.25">
      <c r="A920" s="30"/>
      <c r="B920" s="31"/>
      <c r="C920" s="31"/>
      <c r="D920" s="37"/>
      <c r="E920" s="39"/>
      <c r="F920" s="31"/>
      <c r="G920" s="92"/>
      <c r="H920" s="39"/>
      <c r="I920" s="93"/>
      <c r="J920" s="39"/>
      <c r="K920" s="39"/>
      <c r="L920" s="41"/>
      <c r="M920" s="41"/>
      <c r="N920" s="41"/>
      <c r="O920" s="31"/>
      <c r="P920" s="39"/>
      <c r="Q920" s="39"/>
      <c r="R920" s="39"/>
      <c r="S920" s="39"/>
      <c r="T920" s="94"/>
      <c r="U920" s="39"/>
      <c r="V920" s="95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  <c r="AT920" s="39"/>
      <c r="AU920" s="39"/>
      <c r="AV920" s="39"/>
      <c r="AW920" s="39"/>
      <c r="AX920" s="39"/>
      <c r="AY920" s="39"/>
      <c r="AZ920" s="39"/>
      <c r="BA920" s="39"/>
      <c r="BB920" s="39"/>
      <c r="BC920" s="39"/>
      <c r="BD920" s="39"/>
      <c r="BE920" s="39"/>
      <c r="BF920" s="39"/>
      <c r="BG920" s="39"/>
      <c r="BH920" s="39"/>
      <c r="BI920" s="39"/>
      <c r="BJ920" s="39"/>
      <c r="BK920" s="39"/>
      <c r="BL920" s="39"/>
      <c r="BM920" s="39"/>
      <c r="BN920" s="39"/>
      <c r="BO920" s="39"/>
      <c r="BP920" s="39"/>
      <c r="BQ920" s="39"/>
      <c r="BR920" s="39"/>
      <c r="BS920" s="39"/>
    </row>
    <row r="921" spans="1:71" ht="15.75" customHeight="1" x14ac:dyDescent="0.25">
      <c r="A921" s="30"/>
      <c r="B921" s="31"/>
      <c r="C921" s="31"/>
      <c r="D921" s="37"/>
      <c r="E921" s="39"/>
      <c r="F921" s="31"/>
      <c r="G921" s="92"/>
      <c r="H921" s="39"/>
      <c r="I921" s="93"/>
      <c r="J921" s="39"/>
      <c r="K921" s="39"/>
      <c r="L921" s="41"/>
      <c r="M921" s="41"/>
      <c r="N921" s="41"/>
      <c r="O921" s="31"/>
      <c r="P921" s="39"/>
      <c r="Q921" s="39"/>
      <c r="R921" s="39"/>
      <c r="S921" s="39"/>
      <c r="T921" s="94"/>
      <c r="U921" s="39"/>
      <c r="V921" s="95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  <c r="AK921" s="39"/>
      <c r="AL921" s="39"/>
      <c r="AM921" s="39"/>
      <c r="AN921" s="39"/>
      <c r="AO921" s="39"/>
      <c r="AP921" s="39"/>
      <c r="AQ921" s="39"/>
      <c r="AR921" s="39"/>
      <c r="AS921" s="39"/>
      <c r="AT921" s="39"/>
      <c r="AU921" s="39"/>
      <c r="AV921" s="39"/>
      <c r="AW921" s="39"/>
      <c r="AX921" s="39"/>
      <c r="AY921" s="39"/>
      <c r="AZ921" s="39"/>
      <c r="BA921" s="39"/>
      <c r="BB921" s="39"/>
      <c r="BC921" s="39"/>
      <c r="BD921" s="39"/>
      <c r="BE921" s="39"/>
      <c r="BF921" s="39"/>
      <c r="BG921" s="39"/>
      <c r="BH921" s="39"/>
      <c r="BI921" s="39"/>
      <c r="BJ921" s="39"/>
      <c r="BK921" s="39"/>
      <c r="BL921" s="39"/>
      <c r="BM921" s="39"/>
      <c r="BN921" s="39"/>
      <c r="BO921" s="39"/>
      <c r="BP921" s="39"/>
      <c r="BQ921" s="39"/>
      <c r="BR921" s="39"/>
      <c r="BS921" s="39"/>
    </row>
    <row r="922" spans="1:71" ht="15.75" customHeight="1" x14ac:dyDescent="0.25">
      <c r="A922" s="30"/>
      <c r="B922" s="31"/>
      <c r="C922" s="31"/>
      <c r="D922" s="37"/>
      <c r="E922" s="39"/>
      <c r="F922" s="31"/>
      <c r="G922" s="92"/>
      <c r="H922" s="39"/>
      <c r="I922" s="93"/>
      <c r="J922" s="39"/>
      <c r="K922" s="39"/>
      <c r="L922" s="41"/>
      <c r="M922" s="41"/>
      <c r="N922" s="41"/>
      <c r="O922" s="31"/>
      <c r="P922" s="39"/>
      <c r="Q922" s="39"/>
      <c r="R922" s="39"/>
      <c r="S922" s="39"/>
      <c r="T922" s="94"/>
      <c r="U922" s="39"/>
      <c r="V922" s="95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  <c r="AK922" s="39"/>
      <c r="AL922" s="39"/>
      <c r="AM922" s="39"/>
      <c r="AN922" s="39"/>
      <c r="AO922" s="39"/>
      <c r="AP922" s="39"/>
      <c r="AQ922" s="39"/>
      <c r="AR922" s="39"/>
      <c r="AS922" s="39"/>
      <c r="AT922" s="39"/>
      <c r="AU922" s="39"/>
      <c r="AV922" s="39"/>
      <c r="AW922" s="39"/>
      <c r="AX922" s="39"/>
      <c r="AY922" s="39"/>
      <c r="AZ922" s="39"/>
      <c r="BA922" s="39"/>
      <c r="BB922" s="39"/>
      <c r="BC922" s="39"/>
      <c r="BD922" s="39"/>
      <c r="BE922" s="39"/>
      <c r="BF922" s="39"/>
      <c r="BG922" s="39"/>
      <c r="BH922" s="39"/>
      <c r="BI922" s="39"/>
      <c r="BJ922" s="39"/>
      <c r="BK922" s="39"/>
      <c r="BL922" s="39"/>
      <c r="BM922" s="39"/>
      <c r="BN922" s="39"/>
      <c r="BO922" s="39"/>
      <c r="BP922" s="39"/>
      <c r="BQ922" s="39"/>
      <c r="BR922" s="39"/>
      <c r="BS922" s="39"/>
    </row>
    <row r="923" spans="1:71" ht="15.75" customHeight="1" x14ac:dyDescent="0.25">
      <c r="A923" s="30"/>
      <c r="B923" s="31"/>
      <c r="C923" s="31"/>
      <c r="D923" s="37"/>
      <c r="E923" s="39"/>
      <c r="F923" s="31"/>
      <c r="G923" s="92"/>
      <c r="H923" s="39"/>
      <c r="I923" s="93"/>
      <c r="J923" s="39"/>
      <c r="K923" s="39"/>
      <c r="L923" s="41"/>
      <c r="M923" s="41"/>
      <c r="N923" s="41"/>
      <c r="O923" s="31"/>
      <c r="P923" s="39"/>
      <c r="Q923" s="39"/>
      <c r="R923" s="39"/>
      <c r="S923" s="39"/>
      <c r="T923" s="94"/>
      <c r="U923" s="39"/>
      <c r="V923" s="95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39"/>
      <c r="AW923" s="39"/>
      <c r="AX923" s="39"/>
      <c r="AY923" s="39"/>
      <c r="AZ923" s="39"/>
      <c r="BA923" s="39"/>
      <c r="BB923" s="39"/>
      <c r="BC923" s="39"/>
      <c r="BD923" s="39"/>
      <c r="BE923" s="39"/>
      <c r="BF923" s="39"/>
      <c r="BG923" s="39"/>
      <c r="BH923" s="39"/>
      <c r="BI923" s="39"/>
      <c r="BJ923" s="39"/>
      <c r="BK923" s="39"/>
      <c r="BL923" s="39"/>
      <c r="BM923" s="39"/>
      <c r="BN923" s="39"/>
      <c r="BO923" s="39"/>
      <c r="BP923" s="39"/>
      <c r="BQ923" s="39"/>
      <c r="BR923" s="39"/>
      <c r="BS923" s="39"/>
    </row>
    <row r="924" spans="1:71" ht="15.75" customHeight="1" x14ac:dyDescent="0.25">
      <c r="A924" s="30"/>
      <c r="B924" s="31"/>
      <c r="C924" s="31"/>
      <c r="D924" s="37"/>
      <c r="E924" s="39"/>
      <c r="F924" s="31"/>
      <c r="G924" s="92"/>
      <c r="H924" s="39"/>
      <c r="I924" s="93"/>
      <c r="J924" s="39"/>
      <c r="K924" s="39"/>
      <c r="L924" s="41"/>
      <c r="M924" s="41"/>
      <c r="N924" s="41"/>
      <c r="O924" s="31"/>
      <c r="P924" s="39"/>
      <c r="Q924" s="39"/>
      <c r="R924" s="39"/>
      <c r="S924" s="39"/>
      <c r="T924" s="94"/>
      <c r="U924" s="39"/>
      <c r="V924" s="95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  <c r="AT924" s="39"/>
      <c r="AU924" s="39"/>
      <c r="AV924" s="39"/>
      <c r="AW924" s="39"/>
      <c r="AX924" s="39"/>
      <c r="AY924" s="39"/>
      <c r="AZ924" s="39"/>
      <c r="BA924" s="39"/>
      <c r="BB924" s="39"/>
      <c r="BC924" s="39"/>
      <c r="BD924" s="39"/>
      <c r="BE924" s="39"/>
      <c r="BF924" s="39"/>
      <c r="BG924" s="39"/>
      <c r="BH924" s="39"/>
      <c r="BI924" s="39"/>
      <c r="BJ924" s="39"/>
      <c r="BK924" s="39"/>
      <c r="BL924" s="39"/>
      <c r="BM924" s="39"/>
      <c r="BN924" s="39"/>
      <c r="BO924" s="39"/>
      <c r="BP924" s="39"/>
      <c r="BQ924" s="39"/>
      <c r="BR924" s="39"/>
      <c r="BS924" s="39"/>
    </row>
    <row r="925" spans="1:71" ht="15.75" customHeight="1" x14ac:dyDescent="0.25">
      <c r="A925" s="30"/>
      <c r="B925" s="31"/>
      <c r="C925" s="31"/>
      <c r="D925" s="37"/>
      <c r="E925" s="39"/>
      <c r="F925" s="31"/>
      <c r="G925" s="92"/>
      <c r="H925" s="39"/>
      <c r="I925" s="93"/>
      <c r="J925" s="39"/>
      <c r="K925" s="39"/>
      <c r="L925" s="41"/>
      <c r="M925" s="41"/>
      <c r="N925" s="41"/>
      <c r="O925" s="31"/>
      <c r="P925" s="39"/>
      <c r="Q925" s="39"/>
      <c r="R925" s="39"/>
      <c r="S925" s="39"/>
      <c r="T925" s="94"/>
      <c r="U925" s="39"/>
      <c r="V925" s="95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  <c r="AW925" s="39"/>
      <c r="AX925" s="39"/>
      <c r="AY925" s="39"/>
      <c r="AZ925" s="39"/>
      <c r="BA925" s="39"/>
      <c r="BB925" s="39"/>
      <c r="BC925" s="39"/>
      <c r="BD925" s="39"/>
      <c r="BE925" s="39"/>
      <c r="BF925" s="39"/>
      <c r="BG925" s="39"/>
      <c r="BH925" s="39"/>
      <c r="BI925" s="39"/>
      <c r="BJ925" s="39"/>
      <c r="BK925" s="39"/>
      <c r="BL925" s="39"/>
      <c r="BM925" s="39"/>
      <c r="BN925" s="39"/>
      <c r="BO925" s="39"/>
      <c r="BP925" s="39"/>
      <c r="BQ925" s="39"/>
      <c r="BR925" s="39"/>
      <c r="BS925" s="39"/>
    </row>
    <row r="926" spans="1:71" ht="15.75" customHeight="1" x14ac:dyDescent="0.25">
      <c r="A926" s="30"/>
      <c r="B926" s="31"/>
      <c r="C926" s="31"/>
      <c r="D926" s="37"/>
      <c r="E926" s="39"/>
      <c r="F926" s="31"/>
      <c r="G926" s="92"/>
      <c r="H926" s="39"/>
      <c r="I926" s="93"/>
      <c r="J926" s="39"/>
      <c r="K926" s="39"/>
      <c r="L926" s="41"/>
      <c r="M926" s="41"/>
      <c r="N926" s="41"/>
      <c r="O926" s="31"/>
      <c r="P926" s="39"/>
      <c r="Q926" s="39"/>
      <c r="R926" s="39"/>
      <c r="S926" s="39"/>
      <c r="T926" s="94"/>
      <c r="U926" s="39"/>
      <c r="V926" s="95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  <c r="AT926" s="39"/>
      <c r="AU926" s="39"/>
      <c r="AV926" s="39"/>
      <c r="AW926" s="39"/>
      <c r="AX926" s="39"/>
      <c r="AY926" s="39"/>
      <c r="AZ926" s="39"/>
      <c r="BA926" s="39"/>
      <c r="BB926" s="39"/>
      <c r="BC926" s="39"/>
      <c r="BD926" s="39"/>
      <c r="BE926" s="39"/>
      <c r="BF926" s="39"/>
      <c r="BG926" s="39"/>
      <c r="BH926" s="39"/>
      <c r="BI926" s="39"/>
      <c r="BJ926" s="39"/>
      <c r="BK926" s="39"/>
      <c r="BL926" s="39"/>
      <c r="BM926" s="39"/>
      <c r="BN926" s="39"/>
      <c r="BO926" s="39"/>
      <c r="BP926" s="39"/>
      <c r="BQ926" s="39"/>
      <c r="BR926" s="39"/>
      <c r="BS926" s="39"/>
    </row>
    <row r="927" spans="1:71" ht="15.75" customHeight="1" x14ac:dyDescent="0.25">
      <c r="A927" s="30"/>
      <c r="B927" s="31"/>
      <c r="C927" s="31"/>
      <c r="D927" s="37"/>
      <c r="E927" s="39"/>
      <c r="F927" s="31"/>
      <c r="G927" s="92"/>
      <c r="H927" s="39"/>
      <c r="I927" s="93"/>
      <c r="J927" s="39"/>
      <c r="K927" s="39"/>
      <c r="L927" s="41"/>
      <c r="M927" s="41"/>
      <c r="N927" s="41"/>
      <c r="O927" s="31"/>
      <c r="P927" s="39"/>
      <c r="Q927" s="39"/>
      <c r="R927" s="39"/>
      <c r="S927" s="39"/>
      <c r="T927" s="94"/>
      <c r="U927" s="39"/>
      <c r="V927" s="95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  <c r="AT927" s="39"/>
      <c r="AU927" s="39"/>
      <c r="AV927" s="39"/>
      <c r="AW927" s="39"/>
      <c r="AX927" s="39"/>
      <c r="AY927" s="39"/>
      <c r="AZ927" s="39"/>
      <c r="BA927" s="39"/>
      <c r="BB927" s="39"/>
      <c r="BC927" s="39"/>
      <c r="BD927" s="39"/>
      <c r="BE927" s="39"/>
      <c r="BF927" s="39"/>
      <c r="BG927" s="39"/>
      <c r="BH927" s="39"/>
      <c r="BI927" s="39"/>
      <c r="BJ927" s="39"/>
      <c r="BK927" s="39"/>
      <c r="BL927" s="39"/>
      <c r="BM927" s="39"/>
      <c r="BN927" s="39"/>
      <c r="BO927" s="39"/>
      <c r="BP927" s="39"/>
      <c r="BQ927" s="39"/>
      <c r="BR927" s="39"/>
      <c r="BS927" s="39"/>
    </row>
    <row r="928" spans="1:71" ht="15.75" customHeight="1" x14ac:dyDescent="0.25">
      <c r="A928" s="30"/>
      <c r="B928" s="31"/>
      <c r="C928" s="31"/>
      <c r="D928" s="37"/>
      <c r="E928" s="39"/>
      <c r="F928" s="31"/>
      <c r="G928" s="92"/>
      <c r="H928" s="39"/>
      <c r="I928" s="93"/>
      <c r="J928" s="39"/>
      <c r="K928" s="39"/>
      <c r="L928" s="41"/>
      <c r="M928" s="41"/>
      <c r="N928" s="41"/>
      <c r="O928" s="31"/>
      <c r="P928" s="39"/>
      <c r="Q928" s="39"/>
      <c r="R928" s="39"/>
      <c r="S928" s="39"/>
      <c r="T928" s="94"/>
      <c r="U928" s="39"/>
      <c r="V928" s="95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  <c r="AK928" s="39"/>
      <c r="AL928" s="39"/>
      <c r="AM928" s="39"/>
      <c r="AN928" s="39"/>
      <c r="AO928" s="39"/>
      <c r="AP928" s="39"/>
      <c r="AQ928" s="39"/>
      <c r="AR928" s="39"/>
      <c r="AS928" s="39"/>
      <c r="AT928" s="39"/>
      <c r="AU928" s="39"/>
      <c r="AV928" s="39"/>
      <c r="AW928" s="39"/>
      <c r="AX928" s="39"/>
      <c r="AY928" s="39"/>
      <c r="AZ928" s="39"/>
      <c r="BA928" s="39"/>
      <c r="BB928" s="39"/>
      <c r="BC928" s="39"/>
      <c r="BD928" s="39"/>
      <c r="BE928" s="39"/>
      <c r="BF928" s="39"/>
      <c r="BG928" s="39"/>
      <c r="BH928" s="39"/>
      <c r="BI928" s="39"/>
      <c r="BJ928" s="39"/>
      <c r="BK928" s="39"/>
      <c r="BL928" s="39"/>
      <c r="BM928" s="39"/>
      <c r="BN928" s="39"/>
      <c r="BO928" s="39"/>
      <c r="BP928" s="39"/>
      <c r="BQ928" s="39"/>
      <c r="BR928" s="39"/>
      <c r="BS928" s="39"/>
    </row>
    <row r="929" spans="1:71" ht="15.75" customHeight="1" x14ac:dyDescent="0.25">
      <c r="A929" s="30"/>
      <c r="B929" s="31"/>
      <c r="C929" s="31"/>
      <c r="D929" s="37"/>
      <c r="E929" s="39"/>
      <c r="F929" s="31"/>
      <c r="G929" s="92"/>
      <c r="H929" s="39"/>
      <c r="I929" s="93"/>
      <c r="J929" s="39"/>
      <c r="K929" s="39"/>
      <c r="L929" s="41"/>
      <c r="M929" s="41"/>
      <c r="N929" s="41"/>
      <c r="O929" s="31"/>
      <c r="P929" s="39"/>
      <c r="Q929" s="39"/>
      <c r="R929" s="39"/>
      <c r="S929" s="39"/>
      <c r="T929" s="94"/>
      <c r="U929" s="39"/>
      <c r="V929" s="95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  <c r="AK929" s="39"/>
      <c r="AL929" s="39"/>
      <c r="AM929" s="39"/>
      <c r="AN929" s="39"/>
      <c r="AO929" s="39"/>
      <c r="AP929" s="39"/>
      <c r="AQ929" s="39"/>
      <c r="AR929" s="39"/>
      <c r="AS929" s="39"/>
      <c r="AT929" s="39"/>
      <c r="AU929" s="39"/>
      <c r="AV929" s="39"/>
      <c r="AW929" s="39"/>
      <c r="AX929" s="39"/>
      <c r="AY929" s="39"/>
      <c r="AZ929" s="39"/>
      <c r="BA929" s="39"/>
      <c r="BB929" s="39"/>
      <c r="BC929" s="39"/>
      <c r="BD929" s="39"/>
      <c r="BE929" s="39"/>
      <c r="BF929" s="39"/>
      <c r="BG929" s="39"/>
      <c r="BH929" s="39"/>
      <c r="BI929" s="39"/>
      <c r="BJ929" s="39"/>
      <c r="BK929" s="39"/>
      <c r="BL929" s="39"/>
      <c r="BM929" s="39"/>
      <c r="BN929" s="39"/>
      <c r="BO929" s="39"/>
      <c r="BP929" s="39"/>
      <c r="BQ929" s="39"/>
      <c r="BR929" s="39"/>
      <c r="BS929" s="39"/>
    </row>
    <row r="930" spans="1:71" ht="15.75" customHeight="1" x14ac:dyDescent="0.25">
      <c r="A930" s="30"/>
      <c r="B930" s="31"/>
      <c r="C930" s="31"/>
      <c r="D930" s="37"/>
      <c r="E930" s="39"/>
      <c r="F930" s="31"/>
      <c r="G930" s="92"/>
      <c r="H930" s="39"/>
      <c r="I930" s="93"/>
      <c r="J930" s="39"/>
      <c r="K930" s="39"/>
      <c r="L930" s="41"/>
      <c r="M930" s="41"/>
      <c r="N930" s="41"/>
      <c r="O930" s="31"/>
      <c r="P930" s="39"/>
      <c r="Q930" s="39"/>
      <c r="R930" s="39"/>
      <c r="S930" s="39"/>
      <c r="T930" s="94"/>
      <c r="U930" s="39"/>
      <c r="V930" s="95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  <c r="AK930" s="39"/>
      <c r="AL930" s="39"/>
      <c r="AM930" s="39"/>
      <c r="AN930" s="39"/>
      <c r="AO930" s="39"/>
      <c r="AP930" s="39"/>
      <c r="AQ930" s="39"/>
      <c r="AR930" s="39"/>
      <c r="AS930" s="39"/>
      <c r="AT930" s="39"/>
      <c r="AU930" s="39"/>
      <c r="AV930" s="39"/>
      <c r="AW930" s="39"/>
      <c r="AX930" s="39"/>
      <c r="AY930" s="39"/>
      <c r="AZ930" s="39"/>
      <c r="BA930" s="39"/>
      <c r="BB930" s="39"/>
      <c r="BC930" s="39"/>
      <c r="BD930" s="39"/>
      <c r="BE930" s="39"/>
      <c r="BF930" s="39"/>
      <c r="BG930" s="39"/>
      <c r="BH930" s="39"/>
      <c r="BI930" s="39"/>
      <c r="BJ930" s="39"/>
      <c r="BK930" s="39"/>
      <c r="BL930" s="39"/>
      <c r="BM930" s="39"/>
      <c r="BN930" s="39"/>
      <c r="BO930" s="39"/>
      <c r="BP930" s="39"/>
      <c r="BQ930" s="39"/>
      <c r="BR930" s="39"/>
      <c r="BS930" s="39"/>
    </row>
    <row r="931" spans="1:71" ht="15.75" customHeight="1" x14ac:dyDescent="0.25">
      <c r="A931" s="30"/>
      <c r="B931" s="31"/>
      <c r="C931" s="31"/>
      <c r="D931" s="37"/>
      <c r="E931" s="39"/>
      <c r="F931" s="31"/>
      <c r="G931" s="92"/>
      <c r="H931" s="39"/>
      <c r="I931" s="93"/>
      <c r="J931" s="39"/>
      <c r="K931" s="39"/>
      <c r="L931" s="41"/>
      <c r="M931" s="41"/>
      <c r="N931" s="41"/>
      <c r="O931" s="31"/>
      <c r="P931" s="39"/>
      <c r="Q931" s="39"/>
      <c r="R931" s="39"/>
      <c r="S931" s="39"/>
      <c r="T931" s="94"/>
      <c r="U931" s="39"/>
      <c r="V931" s="95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  <c r="AT931" s="39"/>
      <c r="AU931" s="39"/>
      <c r="AV931" s="39"/>
      <c r="AW931" s="39"/>
      <c r="AX931" s="39"/>
      <c r="AY931" s="39"/>
      <c r="AZ931" s="39"/>
      <c r="BA931" s="39"/>
      <c r="BB931" s="39"/>
      <c r="BC931" s="39"/>
      <c r="BD931" s="39"/>
      <c r="BE931" s="39"/>
      <c r="BF931" s="39"/>
      <c r="BG931" s="39"/>
      <c r="BH931" s="39"/>
      <c r="BI931" s="39"/>
      <c r="BJ931" s="39"/>
      <c r="BK931" s="39"/>
      <c r="BL931" s="39"/>
      <c r="BM931" s="39"/>
      <c r="BN931" s="39"/>
      <c r="BO931" s="39"/>
      <c r="BP931" s="39"/>
      <c r="BQ931" s="39"/>
      <c r="BR931" s="39"/>
      <c r="BS931" s="39"/>
    </row>
    <row r="932" spans="1:71" ht="15.75" customHeight="1" x14ac:dyDescent="0.25">
      <c r="A932" s="30"/>
      <c r="B932" s="31"/>
      <c r="C932" s="31"/>
      <c r="D932" s="37"/>
      <c r="E932" s="39"/>
      <c r="F932" s="31"/>
      <c r="G932" s="92"/>
      <c r="H932" s="39"/>
      <c r="I932" s="93"/>
      <c r="J932" s="39"/>
      <c r="K932" s="39"/>
      <c r="L932" s="41"/>
      <c r="M932" s="41"/>
      <c r="N932" s="41"/>
      <c r="O932" s="31"/>
      <c r="P932" s="39"/>
      <c r="Q932" s="39"/>
      <c r="R932" s="39"/>
      <c r="S932" s="39"/>
      <c r="T932" s="94"/>
      <c r="U932" s="39"/>
      <c r="V932" s="95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  <c r="AK932" s="39"/>
      <c r="AL932" s="39"/>
      <c r="AM932" s="39"/>
      <c r="AN932" s="39"/>
      <c r="AO932" s="39"/>
      <c r="AP932" s="39"/>
      <c r="AQ932" s="39"/>
      <c r="AR932" s="39"/>
      <c r="AS932" s="39"/>
      <c r="AT932" s="39"/>
      <c r="AU932" s="39"/>
      <c r="AV932" s="39"/>
      <c r="AW932" s="39"/>
      <c r="AX932" s="39"/>
      <c r="AY932" s="39"/>
      <c r="AZ932" s="39"/>
      <c r="BA932" s="39"/>
      <c r="BB932" s="39"/>
      <c r="BC932" s="39"/>
      <c r="BD932" s="39"/>
      <c r="BE932" s="39"/>
      <c r="BF932" s="39"/>
      <c r="BG932" s="39"/>
      <c r="BH932" s="39"/>
      <c r="BI932" s="39"/>
      <c r="BJ932" s="39"/>
      <c r="BK932" s="39"/>
      <c r="BL932" s="39"/>
      <c r="BM932" s="39"/>
      <c r="BN932" s="39"/>
      <c r="BO932" s="39"/>
      <c r="BP932" s="39"/>
      <c r="BQ932" s="39"/>
      <c r="BR932" s="39"/>
      <c r="BS932" s="39"/>
    </row>
    <row r="933" spans="1:71" ht="15.75" customHeight="1" x14ac:dyDescent="0.25">
      <c r="A933" s="30"/>
      <c r="B933" s="31"/>
      <c r="C933" s="31"/>
      <c r="D933" s="37"/>
      <c r="E933" s="39"/>
      <c r="F933" s="31"/>
      <c r="G933" s="92"/>
      <c r="H933" s="39"/>
      <c r="I933" s="93"/>
      <c r="J933" s="39"/>
      <c r="K933" s="39"/>
      <c r="L933" s="41"/>
      <c r="M933" s="41"/>
      <c r="N933" s="41"/>
      <c r="O933" s="31"/>
      <c r="P933" s="39"/>
      <c r="Q933" s="39"/>
      <c r="R933" s="39"/>
      <c r="S933" s="39"/>
      <c r="T933" s="94"/>
      <c r="U933" s="39"/>
      <c r="V933" s="95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  <c r="AK933" s="39"/>
      <c r="AL933" s="39"/>
      <c r="AM933" s="39"/>
      <c r="AN933" s="39"/>
      <c r="AO933" s="39"/>
      <c r="AP933" s="39"/>
      <c r="AQ933" s="39"/>
      <c r="AR933" s="39"/>
      <c r="AS933" s="39"/>
      <c r="AT933" s="39"/>
      <c r="AU933" s="39"/>
      <c r="AV933" s="39"/>
      <c r="AW933" s="39"/>
      <c r="AX933" s="39"/>
      <c r="AY933" s="39"/>
      <c r="AZ933" s="39"/>
      <c r="BA933" s="39"/>
      <c r="BB933" s="39"/>
      <c r="BC933" s="39"/>
      <c r="BD933" s="39"/>
      <c r="BE933" s="39"/>
      <c r="BF933" s="39"/>
      <c r="BG933" s="39"/>
      <c r="BH933" s="39"/>
      <c r="BI933" s="39"/>
      <c r="BJ933" s="39"/>
      <c r="BK933" s="39"/>
      <c r="BL933" s="39"/>
      <c r="BM933" s="39"/>
      <c r="BN933" s="39"/>
      <c r="BO933" s="39"/>
      <c r="BP933" s="39"/>
      <c r="BQ933" s="39"/>
      <c r="BR933" s="39"/>
      <c r="BS933" s="39"/>
    </row>
    <row r="934" spans="1:71" ht="15.75" customHeight="1" x14ac:dyDescent="0.25">
      <c r="A934" s="30"/>
      <c r="B934" s="31"/>
      <c r="C934" s="31"/>
      <c r="D934" s="37"/>
      <c r="E934" s="39"/>
      <c r="F934" s="31"/>
      <c r="G934" s="92"/>
      <c r="H934" s="39"/>
      <c r="I934" s="93"/>
      <c r="J934" s="39"/>
      <c r="K934" s="39"/>
      <c r="L934" s="41"/>
      <c r="M934" s="41"/>
      <c r="N934" s="41"/>
      <c r="O934" s="31"/>
      <c r="P934" s="39"/>
      <c r="Q934" s="39"/>
      <c r="R934" s="39"/>
      <c r="S934" s="39"/>
      <c r="T934" s="94"/>
      <c r="U934" s="39"/>
      <c r="V934" s="95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  <c r="AK934" s="39"/>
      <c r="AL934" s="39"/>
      <c r="AM934" s="39"/>
      <c r="AN934" s="39"/>
      <c r="AO934" s="39"/>
      <c r="AP934" s="39"/>
      <c r="AQ934" s="39"/>
      <c r="AR934" s="39"/>
      <c r="AS934" s="39"/>
      <c r="AT934" s="39"/>
      <c r="AU934" s="39"/>
      <c r="AV934" s="39"/>
      <c r="AW934" s="39"/>
      <c r="AX934" s="39"/>
      <c r="AY934" s="39"/>
      <c r="AZ934" s="39"/>
      <c r="BA934" s="39"/>
      <c r="BB934" s="39"/>
      <c r="BC934" s="39"/>
      <c r="BD934" s="39"/>
      <c r="BE934" s="39"/>
      <c r="BF934" s="39"/>
      <c r="BG934" s="39"/>
      <c r="BH934" s="39"/>
      <c r="BI934" s="39"/>
      <c r="BJ934" s="39"/>
      <c r="BK934" s="39"/>
      <c r="BL934" s="39"/>
      <c r="BM934" s="39"/>
      <c r="BN934" s="39"/>
      <c r="BO934" s="39"/>
      <c r="BP934" s="39"/>
      <c r="BQ934" s="39"/>
      <c r="BR934" s="39"/>
      <c r="BS934" s="39"/>
    </row>
    <row r="935" spans="1:71" ht="15.75" customHeight="1" x14ac:dyDescent="0.25">
      <c r="A935" s="30"/>
      <c r="B935" s="31"/>
      <c r="C935" s="31"/>
      <c r="D935" s="37"/>
      <c r="E935" s="39"/>
      <c r="F935" s="31"/>
      <c r="G935" s="92"/>
      <c r="H935" s="39"/>
      <c r="I935" s="93"/>
      <c r="J935" s="39"/>
      <c r="K935" s="39"/>
      <c r="L935" s="41"/>
      <c r="M935" s="41"/>
      <c r="N935" s="41"/>
      <c r="O935" s="31"/>
      <c r="P935" s="39"/>
      <c r="Q935" s="39"/>
      <c r="R935" s="39"/>
      <c r="S935" s="39"/>
      <c r="T935" s="94"/>
      <c r="U935" s="39"/>
      <c r="V935" s="95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  <c r="AK935" s="39"/>
      <c r="AL935" s="39"/>
      <c r="AM935" s="39"/>
      <c r="AN935" s="39"/>
      <c r="AO935" s="39"/>
      <c r="AP935" s="39"/>
      <c r="AQ935" s="39"/>
      <c r="AR935" s="39"/>
      <c r="AS935" s="39"/>
      <c r="AT935" s="39"/>
      <c r="AU935" s="39"/>
      <c r="AV935" s="39"/>
      <c r="AW935" s="39"/>
      <c r="AX935" s="39"/>
      <c r="AY935" s="39"/>
      <c r="AZ935" s="39"/>
      <c r="BA935" s="39"/>
      <c r="BB935" s="39"/>
      <c r="BC935" s="39"/>
      <c r="BD935" s="39"/>
      <c r="BE935" s="39"/>
      <c r="BF935" s="39"/>
      <c r="BG935" s="39"/>
      <c r="BH935" s="39"/>
      <c r="BI935" s="39"/>
      <c r="BJ935" s="39"/>
      <c r="BK935" s="39"/>
      <c r="BL935" s="39"/>
      <c r="BM935" s="39"/>
      <c r="BN935" s="39"/>
      <c r="BO935" s="39"/>
      <c r="BP935" s="39"/>
      <c r="BQ935" s="39"/>
      <c r="BR935" s="39"/>
      <c r="BS935" s="39"/>
    </row>
    <row r="936" spans="1:71" ht="15.75" customHeight="1" x14ac:dyDescent="0.25">
      <c r="A936" s="30"/>
      <c r="B936" s="31"/>
      <c r="C936" s="31"/>
      <c r="D936" s="37"/>
      <c r="E936" s="39"/>
      <c r="F936" s="31"/>
      <c r="G936" s="92"/>
      <c r="H936" s="39"/>
      <c r="I936" s="93"/>
      <c r="J936" s="39"/>
      <c r="K936" s="39"/>
      <c r="L936" s="41"/>
      <c r="M936" s="41"/>
      <c r="N936" s="41"/>
      <c r="O936" s="31"/>
      <c r="P936" s="39"/>
      <c r="Q936" s="39"/>
      <c r="R936" s="39"/>
      <c r="S936" s="39"/>
      <c r="T936" s="94"/>
      <c r="U936" s="39"/>
      <c r="V936" s="95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  <c r="AK936" s="39"/>
      <c r="AL936" s="39"/>
      <c r="AM936" s="39"/>
      <c r="AN936" s="39"/>
      <c r="AO936" s="39"/>
      <c r="AP936" s="39"/>
      <c r="AQ936" s="39"/>
      <c r="AR936" s="39"/>
      <c r="AS936" s="39"/>
      <c r="AT936" s="39"/>
      <c r="AU936" s="39"/>
      <c r="AV936" s="39"/>
      <c r="AW936" s="39"/>
      <c r="AX936" s="39"/>
      <c r="AY936" s="39"/>
      <c r="AZ936" s="39"/>
      <c r="BA936" s="39"/>
      <c r="BB936" s="39"/>
      <c r="BC936" s="39"/>
      <c r="BD936" s="39"/>
      <c r="BE936" s="39"/>
      <c r="BF936" s="39"/>
      <c r="BG936" s="39"/>
      <c r="BH936" s="39"/>
      <c r="BI936" s="39"/>
      <c r="BJ936" s="39"/>
      <c r="BK936" s="39"/>
      <c r="BL936" s="39"/>
      <c r="BM936" s="39"/>
      <c r="BN936" s="39"/>
      <c r="BO936" s="39"/>
      <c r="BP936" s="39"/>
      <c r="BQ936" s="39"/>
      <c r="BR936" s="39"/>
      <c r="BS936" s="39"/>
    </row>
    <row r="937" spans="1:71" ht="15.75" customHeight="1" x14ac:dyDescent="0.25">
      <c r="A937" s="30"/>
      <c r="B937" s="31"/>
      <c r="C937" s="31"/>
      <c r="D937" s="37"/>
      <c r="E937" s="39"/>
      <c r="F937" s="31"/>
      <c r="G937" s="92"/>
      <c r="H937" s="39"/>
      <c r="I937" s="93"/>
      <c r="J937" s="39"/>
      <c r="K937" s="39"/>
      <c r="L937" s="41"/>
      <c r="M937" s="41"/>
      <c r="N937" s="41"/>
      <c r="O937" s="31"/>
      <c r="P937" s="39"/>
      <c r="Q937" s="39"/>
      <c r="R937" s="39"/>
      <c r="S937" s="39"/>
      <c r="T937" s="94"/>
      <c r="U937" s="39"/>
      <c r="V937" s="95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  <c r="AK937" s="39"/>
      <c r="AL937" s="39"/>
      <c r="AM937" s="39"/>
      <c r="AN937" s="39"/>
      <c r="AO937" s="39"/>
      <c r="AP937" s="39"/>
      <c r="AQ937" s="39"/>
      <c r="AR937" s="39"/>
      <c r="AS937" s="39"/>
      <c r="AT937" s="39"/>
      <c r="AU937" s="39"/>
      <c r="AV937" s="39"/>
      <c r="AW937" s="39"/>
      <c r="AX937" s="39"/>
      <c r="AY937" s="39"/>
      <c r="AZ937" s="39"/>
      <c r="BA937" s="39"/>
      <c r="BB937" s="39"/>
      <c r="BC937" s="39"/>
      <c r="BD937" s="39"/>
      <c r="BE937" s="39"/>
      <c r="BF937" s="39"/>
      <c r="BG937" s="39"/>
      <c r="BH937" s="39"/>
      <c r="BI937" s="39"/>
      <c r="BJ937" s="39"/>
      <c r="BK937" s="39"/>
      <c r="BL937" s="39"/>
      <c r="BM937" s="39"/>
      <c r="BN937" s="39"/>
      <c r="BO937" s="39"/>
      <c r="BP937" s="39"/>
      <c r="BQ937" s="39"/>
      <c r="BR937" s="39"/>
      <c r="BS937" s="39"/>
    </row>
    <row r="938" spans="1:71" ht="15.75" customHeight="1" x14ac:dyDescent="0.25">
      <c r="A938" s="30"/>
      <c r="B938" s="31"/>
      <c r="C938" s="31"/>
      <c r="D938" s="37"/>
      <c r="E938" s="39"/>
      <c r="F938" s="31"/>
      <c r="G938" s="92"/>
      <c r="H938" s="39"/>
      <c r="I938" s="93"/>
      <c r="J938" s="39"/>
      <c r="K938" s="39"/>
      <c r="L938" s="41"/>
      <c r="M938" s="41"/>
      <c r="N938" s="41"/>
      <c r="O938" s="31"/>
      <c r="P938" s="39"/>
      <c r="Q938" s="39"/>
      <c r="R938" s="39"/>
      <c r="S938" s="39"/>
      <c r="T938" s="94"/>
      <c r="U938" s="39"/>
      <c r="V938" s="95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  <c r="AK938" s="39"/>
      <c r="AL938" s="39"/>
      <c r="AM938" s="39"/>
      <c r="AN938" s="39"/>
      <c r="AO938" s="39"/>
      <c r="AP938" s="39"/>
      <c r="AQ938" s="39"/>
      <c r="AR938" s="39"/>
      <c r="AS938" s="39"/>
      <c r="AT938" s="39"/>
      <c r="AU938" s="39"/>
      <c r="AV938" s="39"/>
      <c r="AW938" s="39"/>
      <c r="AX938" s="39"/>
      <c r="AY938" s="39"/>
      <c r="AZ938" s="39"/>
      <c r="BA938" s="39"/>
      <c r="BB938" s="39"/>
      <c r="BC938" s="39"/>
      <c r="BD938" s="39"/>
      <c r="BE938" s="39"/>
      <c r="BF938" s="39"/>
      <c r="BG938" s="39"/>
      <c r="BH938" s="39"/>
      <c r="BI938" s="39"/>
      <c r="BJ938" s="39"/>
      <c r="BK938" s="39"/>
      <c r="BL938" s="39"/>
      <c r="BM938" s="39"/>
      <c r="BN938" s="39"/>
      <c r="BO938" s="39"/>
      <c r="BP938" s="39"/>
      <c r="BQ938" s="39"/>
      <c r="BR938" s="39"/>
      <c r="BS938" s="39"/>
    </row>
    <row r="939" spans="1:71" ht="15.75" customHeight="1" x14ac:dyDescent="0.25">
      <c r="A939" s="30"/>
      <c r="B939" s="31"/>
      <c r="C939" s="31"/>
      <c r="D939" s="37"/>
      <c r="E939" s="39"/>
      <c r="F939" s="31"/>
      <c r="G939" s="92"/>
      <c r="H939" s="39"/>
      <c r="I939" s="93"/>
      <c r="J939" s="39"/>
      <c r="K939" s="39"/>
      <c r="L939" s="41"/>
      <c r="M939" s="41"/>
      <c r="N939" s="41"/>
      <c r="O939" s="31"/>
      <c r="P939" s="39"/>
      <c r="Q939" s="39"/>
      <c r="R939" s="39"/>
      <c r="S939" s="39"/>
      <c r="T939" s="94"/>
      <c r="U939" s="39"/>
      <c r="V939" s="95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  <c r="AK939" s="39"/>
      <c r="AL939" s="39"/>
      <c r="AM939" s="39"/>
      <c r="AN939" s="39"/>
      <c r="AO939" s="39"/>
      <c r="AP939" s="39"/>
      <c r="AQ939" s="39"/>
      <c r="AR939" s="39"/>
      <c r="AS939" s="39"/>
      <c r="AT939" s="39"/>
      <c r="AU939" s="39"/>
      <c r="AV939" s="39"/>
      <c r="AW939" s="39"/>
      <c r="AX939" s="39"/>
      <c r="AY939" s="39"/>
      <c r="AZ939" s="39"/>
      <c r="BA939" s="39"/>
      <c r="BB939" s="39"/>
      <c r="BC939" s="39"/>
      <c r="BD939" s="39"/>
      <c r="BE939" s="39"/>
      <c r="BF939" s="39"/>
      <c r="BG939" s="39"/>
      <c r="BH939" s="39"/>
      <c r="BI939" s="39"/>
      <c r="BJ939" s="39"/>
      <c r="BK939" s="39"/>
      <c r="BL939" s="39"/>
      <c r="BM939" s="39"/>
      <c r="BN939" s="39"/>
      <c r="BO939" s="39"/>
      <c r="BP939" s="39"/>
      <c r="BQ939" s="39"/>
      <c r="BR939" s="39"/>
      <c r="BS939" s="39"/>
    </row>
    <row r="940" spans="1:71" ht="15.75" customHeight="1" x14ac:dyDescent="0.25">
      <c r="A940" s="30"/>
      <c r="B940" s="31"/>
      <c r="C940" s="31"/>
      <c r="D940" s="37"/>
      <c r="E940" s="39"/>
      <c r="F940" s="31"/>
      <c r="G940" s="92"/>
      <c r="H940" s="39"/>
      <c r="I940" s="93"/>
      <c r="J940" s="39"/>
      <c r="K940" s="39"/>
      <c r="L940" s="41"/>
      <c r="M940" s="41"/>
      <c r="N940" s="41"/>
      <c r="O940" s="31"/>
      <c r="P940" s="39"/>
      <c r="Q940" s="39"/>
      <c r="R940" s="39"/>
      <c r="S940" s="39"/>
      <c r="T940" s="94"/>
      <c r="U940" s="39"/>
      <c r="V940" s="95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  <c r="AK940" s="39"/>
      <c r="AL940" s="39"/>
      <c r="AM940" s="39"/>
      <c r="AN940" s="39"/>
      <c r="AO940" s="39"/>
      <c r="AP940" s="39"/>
      <c r="AQ940" s="39"/>
      <c r="AR940" s="39"/>
      <c r="AS940" s="39"/>
      <c r="AT940" s="39"/>
      <c r="AU940" s="39"/>
      <c r="AV940" s="39"/>
      <c r="AW940" s="39"/>
      <c r="AX940" s="39"/>
      <c r="AY940" s="39"/>
      <c r="AZ940" s="39"/>
      <c r="BA940" s="39"/>
      <c r="BB940" s="39"/>
      <c r="BC940" s="39"/>
      <c r="BD940" s="39"/>
      <c r="BE940" s="39"/>
      <c r="BF940" s="39"/>
      <c r="BG940" s="39"/>
      <c r="BH940" s="39"/>
      <c r="BI940" s="39"/>
      <c r="BJ940" s="39"/>
      <c r="BK940" s="39"/>
      <c r="BL940" s="39"/>
      <c r="BM940" s="39"/>
      <c r="BN940" s="39"/>
      <c r="BO940" s="39"/>
      <c r="BP940" s="39"/>
      <c r="BQ940" s="39"/>
      <c r="BR940" s="39"/>
      <c r="BS940" s="39"/>
    </row>
    <row r="941" spans="1:71" ht="15.75" customHeight="1" x14ac:dyDescent="0.25">
      <c r="A941" s="30"/>
      <c r="B941" s="31"/>
      <c r="C941" s="31"/>
      <c r="D941" s="37"/>
      <c r="E941" s="39"/>
      <c r="F941" s="31"/>
      <c r="G941" s="92"/>
      <c r="H941" s="39"/>
      <c r="I941" s="93"/>
      <c r="J941" s="39"/>
      <c r="K941" s="39"/>
      <c r="L941" s="41"/>
      <c r="M941" s="41"/>
      <c r="N941" s="41"/>
      <c r="O941" s="31"/>
      <c r="P941" s="39"/>
      <c r="Q941" s="39"/>
      <c r="R941" s="39"/>
      <c r="S941" s="39"/>
      <c r="T941" s="94"/>
      <c r="U941" s="39"/>
      <c r="V941" s="95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  <c r="AK941" s="39"/>
      <c r="AL941" s="39"/>
      <c r="AM941" s="39"/>
      <c r="AN941" s="39"/>
      <c r="AO941" s="39"/>
      <c r="AP941" s="39"/>
      <c r="AQ941" s="39"/>
      <c r="AR941" s="39"/>
      <c r="AS941" s="39"/>
      <c r="AT941" s="39"/>
      <c r="AU941" s="39"/>
      <c r="AV941" s="39"/>
      <c r="AW941" s="39"/>
      <c r="AX941" s="39"/>
      <c r="AY941" s="39"/>
      <c r="AZ941" s="39"/>
      <c r="BA941" s="39"/>
      <c r="BB941" s="39"/>
      <c r="BC941" s="39"/>
      <c r="BD941" s="39"/>
      <c r="BE941" s="39"/>
      <c r="BF941" s="39"/>
      <c r="BG941" s="39"/>
      <c r="BH941" s="39"/>
      <c r="BI941" s="39"/>
      <c r="BJ941" s="39"/>
      <c r="BK941" s="39"/>
      <c r="BL941" s="39"/>
      <c r="BM941" s="39"/>
      <c r="BN941" s="39"/>
      <c r="BO941" s="39"/>
      <c r="BP941" s="39"/>
      <c r="BQ941" s="39"/>
      <c r="BR941" s="39"/>
      <c r="BS941" s="39"/>
    </row>
    <row r="942" spans="1:71" ht="15.75" customHeight="1" x14ac:dyDescent="0.25">
      <c r="A942" s="30"/>
      <c r="B942" s="31"/>
      <c r="C942" s="31"/>
      <c r="D942" s="37"/>
      <c r="E942" s="39"/>
      <c r="F942" s="31"/>
      <c r="G942" s="92"/>
      <c r="H942" s="39"/>
      <c r="I942" s="93"/>
      <c r="J942" s="39"/>
      <c r="K942" s="39"/>
      <c r="L942" s="41"/>
      <c r="M942" s="41"/>
      <c r="N942" s="41"/>
      <c r="O942" s="31"/>
      <c r="P942" s="39"/>
      <c r="Q942" s="39"/>
      <c r="R942" s="39"/>
      <c r="S942" s="39"/>
      <c r="T942" s="94"/>
      <c r="U942" s="39"/>
      <c r="V942" s="95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  <c r="AJ942" s="39"/>
      <c r="AK942" s="39"/>
      <c r="AL942" s="39"/>
      <c r="AM942" s="39"/>
      <c r="AN942" s="39"/>
      <c r="AO942" s="39"/>
      <c r="AP942" s="39"/>
      <c r="AQ942" s="39"/>
      <c r="AR942" s="39"/>
      <c r="AS942" s="39"/>
      <c r="AT942" s="39"/>
      <c r="AU942" s="39"/>
      <c r="AV942" s="39"/>
      <c r="AW942" s="39"/>
      <c r="AX942" s="39"/>
      <c r="AY942" s="39"/>
      <c r="AZ942" s="39"/>
      <c r="BA942" s="39"/>
      <c r="BB942" s="39"/>
      <c r="BC942" s="39"/>
      <c r="BD942" s="39"/>
      <c r="BE942" s="39"/>
      <c r="BF942" s="39"/>
      <c r="BG942" s="39"/>
      <c r="BH942" s="39"/>
      <c r="BI942" s="39"/>
      <c r="BJ942" s="39"/>
      <c r="BK942" s="39"/>
      <c r="BL942" s="39"/>
      <c r="BM942" s="39"/>
      <c r="BN942" s="39"/>
      <c r="BO942" s="39"/>
      <c r="BP942" s="39"/>
      <c r="BQ942" s="39"/>
      <c r="BR942" s="39"/>
      <c r="BS942" s="39"/>
    </row>
    <row r="943" spans="1:71" ht="15.75" customHeight="1" x14ac:dyDescent="0.25">
      <c r="A943" s="30"/>
      <c r="B943" s="31"/>
      <c r="C943" s="31"/>
      <c r="D943" s="37"/>
      <c r="E943" s="39"/>
      <c r="F943" s="31"/>
      <c r="G943" s="92"/>
      <c r="H943" s="39"/>
      <c r="I943" s="93"/>
      <c r="J943" s="39"/>
      <c r="K943" s="39"/>
      <c r="L943" s="41"/>
      <c r="M943" s="41"/>
      <c r="N943" s="41"/>
      <c r="O943" s="31"/>
      <c r="P943" s="39"/>
      <c r="Q943" s="39"/>
      <c r="R943" s="39"/>
      <c r="S943" s="39"/>
      <c r="T943" s="94"/>
      <c r="U943" s="39"/>
      <c r="V943" s="95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  <c r="AK943" s="39"/>
      <c r="AL943" s="39"/>
      <c r="AM943" s="39"/>
      <c r="AN943" s="39"/>
      <c r="AO943" s="39"/>
      <c r="AP943" s="39"/>
      <c r="AQ943" s="39"/>
      <c r="AR943" s="39"/>
      <c r="AS943" s="39"/>
      <c r="AT943" s="39"/>
      <c r="AU943" s="39"/>
      <c r="AV943" s="39"/>
      <c r="AW943" s="39"/>
      <c r="AX943" s="39"/>
      <c r="AY943" s="39"/>
      <c r="AZ943" s="39"/>
      <c r="BA943" s="39"/>
      <c r="BB943" s="39"/>
      <c r="BC943" s="39"/>
      <c r="BD943" s="39"/>
      <c r="BE943" s="39"/>
      <c r="BF943" s="39"/>
      <c r="BG943" s="39"/>
      <c r="BH943" s="39"/>
      <c r="BI943" s="39"/>
      <c r="BJ943" s="39"/>
      <c r="BK943" s="39"/>
      <c r="BL943" s="39"/>
      <c r="BM943" s="39"/>
      <c r="BN943" s="39"/>
      <c r="BO943" s="39"/>
      <c r="BP943" s="39"/>
      <c r="BQ943" s="39"/>
      <c r="BR943" s="39"/>
      <c r="BS943" s="39"/>
    </row>
    <row r="944" spans="1:71" ht="15.75" customHeight="1" x14ac:dyDescent="0.25">
      <c r="A944" s="30"/>
      <c r="B944" s="31"/>
      <c r="C944" s="31"/>
      <c r="D944" s="37"/>
      <c r="E944" s="39"/>
      <c r="F944" s="31"/>
      <c r="G944" s="92"/>
      <c r="H944" s="39"/>
      <c r="I944" s="93"/>
      <c r="J944" s="39"/>
      <c r="K944" s="39"/>
      <c r="L944" s="41"/>
      <c r="M944" s="41"/>
      <c r="N944" s="41"/>
      <c r="O944" s="31"/>
      <c r="P944" s="39"/>
      <c r="Q944" s="39"/>
      <c r="R944" s="39"/>
      <c r="S944" s="39"/>
      <c r="T944" s="94"/>
      <c r="U944" s="39"/>
      <c r="V944" s="95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  <c r="AK944" s="39"/>
      <c r="AL944" s="39"/>
      <c r="AM944" s="39"/>
      <c r="AN944" s="39"/>
      <c r="AO944" s="39"/>
      <c r="AP944" s="39"/>
      <c r="AQ944" s="39"/>
      <c r="AR944" s="39"/>
      <c r="AS944" s="39"/>
      <c r="AT944" s="39"/>
      <c r="AU944" s="39"/>
      <c r="AV944" s="39"/>
      <c r="AW944" s="39"/>
      <c r="AX944" s="39"/>
      <c r="AY944" s="39"/>
      <c r="AZ944" s="39"/>
      <c r="BA944" s="39"/>
      <c r="BB944" s="39"/>
      <c r="BC944" s="39"/>
      <c r="BD944" s="39"/>
      <c r="BE944" s="39"/>
      <c r="BF944" s="39"/>
      <c r="BG944" s="39"/>
      <c r="BH944" s="39"/>
      <c r="BI944" s="39"/>
      <c r="BJ944" s="39"/>
      <c r="BK944" s="39"/>
      <c r="BL944" s="39"/>
      <c r="BM944" s="39"/>
      <c r="BN944" s="39"/>
      <c r="BO944" s="39"/>
      <c r="BP944" s="39"/>
      <c r="BQ944" s="39"/>
      <c r="BR944" s="39"/>
      <c r="BS944" s="39"/>
    </row>
    <row r="945" spans="1:71" ht="15.75" customHeight="1" x14ac:dyDescent="0.25">
      <c r="A945" s="30"/>
      <c r="B945" s="31"/>
      <c r="C945" s="31"/>
      <c r="D945" s="37"/>
      <c r="E945" s="39"/>
      <c r="F945" s="31"/>
      <c r="G945" s="92"/>
      <c r="H945" s="39"/>
      <c r="I945" s="93"/>
      <c r="J945" s="39"/>
      <c r="K945" s="39"/>
      <c r="L945" s="41"/>
      <c r="M945" s="41"/>
      <c r="N945" s="41"/>
      <c r="O945" s="31"/>
      <c r="P945" s="39"/>
      <c r="Q945" s="39"/>
      <c r="R945" s="39"/>
      <c r="S945" s="39"/>
      <c r="T945" s="94"/>
      <c r="U945" s="39"/>
      <c r="V945" s="95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  <c r="AK945" s="39"/>
      <c r="AL945" s="39"/>
      <c r="AM945" s="39"/>
      <c r="AN945" s="39"/>
      <c r="AO945" s="39"/>
      <c r="AP945" s="39"/>
      <c r="AQ945" s="39"/>
      <c r="AR945" s="39"/>
      <c r="AS945" s="39"/>
      <c r="AT945" s="39"/>
      <c r="AU945" s="39"/>
      <c r="AV945" s="39"/>
      <c r="AW945" s="39"/>
      <c r="AX945" s="39"/>
      <c r="AY945" s="39"/>
      <c r="AZ945" s="39"/>
      <c r="BA945" s="39"/>
      <c r="BB945" s="39"/>
      <c r="BC945" s="39"/>
      <c r="BD945" s="39"/>
      <c r="BE945" s="39"/>
      <c r="BF945" s="39"/>
      <c r="BG945" s="39"/>
      <c r="BH945" s="39"/>
      <c r="BI945" s="39"/>
      <c r="BJ945" s="39"/>
      <c r="BK945" s="39"/>
      <c r="BL945" s="39"/>
      <c r="BM945" s="39"/>
      <c r="BN945" s="39"/>
      <c r="BO945" s="39"/>
      <c r="BP945" s="39"/>
      <c r="BQ945" s="39"/>
      <c r="BR945" s="39"/>
      <c r="BS945" s="39"/>
    </row>
    <row r="946" spans="1:71" ht="15.75" customHeight="1" x14ac:dyDescent="0.25">
      <c r="A946" s="30"/>
      <c r="B946" s="31"/>
      <c r="C946" s="31"/>
      <c r="D946" s="37"/>
      <c r="E946" s="39"/>
      <c r="F946" s="31"/>
      <c r="G946" s="92"/>
      <c r="H946" s="39"/>
      <c r="I946" s="93"/>
      <c r="J946" s="39"/>
      <c r="K946" s="39"/>
      <c r="L946" s="41"/>
      <c r="M946" s="41"/>
      <c r="N946" s="41"/>
      <c r="O946" s="31"/>
      <c r="P946" s="39"/>
      <c r="Q946" s="39"/>
      <c r="R946" s="39"/>
      <c r="S946" s="39"/>
      <c r="T946" s="94"/>
      <c r="U946" s="39"/>
      <c r="V946" s="95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  <c r="AK946" s="39"/>
      <c r="AL946" s="39"/>
      <c r="AM946" s="39"/>
      <c r="AN946" s="39"/>
      <c r="AO946" s="39"/>
      <c r="AP946" s="39"/>
      <c r="AQ946" s="39"/>
      <c r="AR946" s="39"/>
      <c r="AS946" s="39"/>
      <c r="AT946" s="39"/>
      <c r="AU946" s="39"/>
      <c r="AV946" s="39"/>
      <c r="AW946" s="39"/>
      <c r="AX946" s="39"/>
      <c r="AY946" s="39"/>
      <c r="AZ946" s="39"/>
      <c r="BA946" s="39"/>
      <c r="BB946" s="39"/>
      <c r="BC946" s="39"/>
      <c r="BD946" s="39"/>
      <c r="BE946" s="39"/>
      <c r="BF946" s="39"/>
      <c r="BG946" s="39"/>
      <c r="BH946" s="39"/>
      <c r="BI946" s="39"/>
      <c r="BJ946" s="39"/>
      <c r="BK946" s="39"/>
      <c r="BL946" s="39"/>
      <c r="BM946" s="39"/>
      <c r="BN946" s="39"/>
      <c r="BO946" s="39"/>
      <c r="BP946" s="39"/>
      <c r="BQ946" s="39"/>
      <c r="BR946" s="39"/>
      <c r="BS946" s="39"/>
    </row>
    <row r="947" spans="1:71" ht="15.75" customHeight="1" x14ac:dyDescent="0.25">
      <c r="A947" s="30"/>
      <c r="B947" s="31"/>
      <c r="C947" s="31"/>
      <c r="D947" s="37"/>
      <c r="E947" s="39"/>
      <c r="F947" s="31"/>
      <c r="G947" s="92"/>
      <c r="H947" s="39"/>
      <c r="I947" s="93"/>
      <c r="J947" s="39"/>
      <c r="K947" s="39"/>
      <c r="L947" s="41"/>
      <c r="M947" s="41"/>
      <c r="N947" s="41"/>
      <c r="O947" s="31"/>
      <c r="P947" s="39"/>
      <c r="Q947" s="39"/>
      <c r="R947" s="39"/>
      <c r="S947" s="39"/>
      <c r="T947" s="94"/>
      <c r="U947" s="39"/>
      <c r="V947" s="95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  <c r="AK947" s="39"/>
      <c r="AL947" s="39"/>
      <c r="AM947" s="39"/>
      <c r="AN947" s="39"/>
      <c r="AO947" s="39"/>
      <c r="AP947" s="39"/>
      <c r="AQ947" s="39"/>
      <c r="AR947" s="39"/>
      <c r="AS947" s="39"/>
      <c r="AT947" s="39"/>
      <c r="AU947" s="39"/>
      <c r="AV947" s="39"/>
      <c r="AW947" s="39"/>
      <c r="AX947" s="39"/>
      <c r="AY947" s="39"/>
      <c r="AZ947" s="39"/>
      <c r="BA947" s="39"/>
      <c r="BB947" s="39"/>
      <c r="BC947" s="39"/>
      <c r="BD947" s="39"/>
      <c r="BE947" s="39"/>
      <c r="BF947" s="39"/>
      <c r="BG947" s="39"/>
      <c r="BH947" s="39"/>
      <c r="BI947" s="39"/>
      <c r="BJ947" s="39"/>
      <c r="BK947" s="39"/>
      <c r="BL947" s="39"/>
      <c r="BM947" s="39"/>
      <c r="BN947" s="39"/>
      <c r="BO947" s="39"/>
      <c r="BP947" s="39"/>
      <c r="BQ947" s="39"/>
      <c r="BR947" s="39"/>
      <c r="BS947" s="39"/>
    </row>
    <row r="948" spans="1:71" ht="15.75" customHeight="1" x14ac:dyDescent="0.25">
      <c r="A948" s="30"/>
      <c r="B948" s="31"/>
      <c r="C948" s="31"/>
      <c r="D948" s="37"/>
      <c r="E948" s="39"/>
      <c r="F948" s="31"/>
      <c r="G948" s="92"/>
      <c r="H948" s="39"/>
      <c r="I948" s="93"/>
      <c r="J948" s="39"/>
      <c r="K948" s="39"/>
      <c r="L948" s="41"/>
      <c r="M948" s="41"/>
      <c r="N948" s="41"/>
      <c r="O948" s="31"/>
      <c r="P948" s="39"/>
      <c r="Q948" s="39"/>
      <c r="R948" s="39"/>
      <c r="S948" s="39"/>
      <c r="T948" s="94"/>
      <c r="U948" s="39"/>
      <c r="V948" s="95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  <c r="AK948" s="39"/>
      <c r="AL948" s="39"/>
      <c r="AM948" s="39"/>
      <c r="AN948" s="39"/>
      <c r="AO948" s="39"/>
      <c r="AP948" s="39"/>
      <c r="AQ948" s="39"/>
      <c r="AR948" s="39"/>
      <c r="AS948" s="39"/>
      <c r="AT948" s="39"/>
      <c r="AU948" s="39"/>
      <c r="AV948" s="39"/>
      <c r="AW948" s="39"/>
      <c r="AX948" s="39"/>
      <c r="AY948" s="39"/>
      <c r="AZ948" s="39"/>
      <c r="BA948" s="39"/>
      <c r="BB948" s="39"/>
      <c r="BC948" s="39"/>
      <c r="BD948" s="39"/>
      <c r="BE948" s="39"/>
      <c r="BF948" s="39"/>
      <c r="BG948" s="39"/>
      <c r="BH948" s="39"/>
      <c r="BI948" s="39"/>
      <c r="BJ948" s="39"/>
      <c r="BK948" s="39"/>
      <c r="BL948" s="39"/>
      <c r="BM948" s="39"/>
      <c r="BN948" s="39"/>
      <c r="BO948" s="39"/>
      <c r="BP948" s="39"/>
      <c r="BQ948" s="39"/>
      <c r="BR948" s="39"/>
      <c r="BS948" s="39"/>
    </row>
    <row r="949" spans="1:71" ht="15.75" customHeight="1" x14ac:dyDescent="0.25">
      <c r="A949" s="30"/>
      <c r="B949" s="31"/>
      <c r="C949" s="31"/>
      <c r="D949" s="37"/>
      <c r="E949" s="39"/>
      <c r="F949" s="31"/>
      <c r="G949" s="92"/>
      <c r="H949" s="39"/>
      <c r="I949" s="93"/>
      <c r="J949" s="39"/>
      <c r="K949" s="39"/>
      <c r="L949" s="41"/>
      <c r="M949" s="41"/>
      <c r="N949" s="41"/>
      <c r="O949" s="31"/>
      <c r="P949" s="39"/>
      <c r="Q949" s="39"/>
      <c r="R949" s="39"/>
      <c r="S949" s="39"/>
      <c r="T949" s="94"/>
      <c r="U949" s="39"/>
      <c r="V949" s="95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  <c r="AK949" s="39"/>
      <c r="AL949" s="39"/>
      <c r="AM949" s="39"/>
      <c r="AN949" s="39"/>
      <c r="AO949" s="39"/>
      <c r="AP949" s="39"/>
      <c r="AQ949" s="39"/>
      <c r="AR949" s="39"/>
      <c r="AS949" s="39"/>
      <c r="AT949" s="39"/>
      <c r="AU949" s="39"/>
      <c r="AV949" s="39"/>
      <c r="AW949" s="39"/>
      <c r="AX949" s="39"/>
      <c r="AY949" s="39"/>
      <c r="AZ949" s="39"/>
      <c r="BA949" s="39"/>
      <c r="BB949" s="39"/>
      <c r="BC949" s="39"/>
      <c r="BD949" s="39"/>
      <c r="BE949" s="39"/>
      <c r="BF949" s="39"/>
      <c r="BG949" s="39"/>
      <c r="BH949" s="39"/>
      <c r="BI949" s="39"/>
      <c r="BJ949" s="39"/>
      <c r="BK949" s="39"/>
      <c r="BL949" s="39"/>
      <c r="BM949" s="39"/>
      <c r="BN949" s="39"/>
      <c r="BO949" s="39"/>
      <c r="BP949" s="39"/>
      <c r="BQ949" s="39"/>
      <c r="BR949" s="39"/>
      <c r="BS949" s="39"/>
    </row>
    <row r="950" spans="1:71" ht="15.75" customHeight="1" x14ac:dyDescent="0.25">
      <c r="A950" s="30"/>
      <c r="B950" s="31"/>
      <c r="C950" s="31"/>
      <c r="D950" s="37"/>
      <c r="E950" s="39"/>
      <c r="F950" s="31"/>
      <c r="G950" s="92"/>
      <c r="H950" s="39"/>
      <c r="I950" s="93"/>
      <c r="J950" s="39"/>
      <c r="K950" s="39"/>
      <c r="L950" s="41"/>
      <c r="M950" s="41"/>
      <c r="N950" s="41"/>
      <c r="O950" s="31"/>
      <c r="P950" s="39"/>
      <c r="Q950" s="39"/>
      <c r="R950" s="39"/>
      <c r="S950" s="39"/>
      <c r="T950" s="94"/>
      <c r="U950" s="39"/>
      <c r="V950" s="95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  <c r="AK950" s="39"/>
      <c r="AL950" s="39"/>
      <c r="AM950" s="39"/>
      <c r="AN950" s="39"/>
      <c r="AO950" s="39"/>
      <c r="AP950" s="39"/>
      <c r="AQ950" s="39"/>
      <c r="AR950" s="39"/>
      <c r="AS950" s="39"/>
      <c r="AT950" s="39"/>
      <c r="AU950" s="39"/>
      <c r="AV950" s="39"/>
      <c r="AW950" s="39"/>
      <c r="AX950" s="39"/>
      <c r="AY950" s="39"/>
      <c r="AZ950" s="39"/>
      <c r="BA950" s="39"/>
      <c r="BB950" s="39"/>
      <c r="BC950" s="39"/>
      <c r="BD950" s="39"/>
      <c r="BE950" s="39"/>
      <c r="BF950" s="39"/>
      <c r="BG950" s="39"/>
      <c r="BH950" s="39"/>
      <c r="BI950" s="39"/>
      <c r="BJ950" s="39"/>
      <c r="BK950" s="39"/>
      <c r="BL950" s="39"/>
      <c r="BM950" s="39"/>
      <c r="BN950" s="39"/>
      <c r="BO950" s="39"/>
      <c r="BP950" s="39"/>
      <c r="BQ950" s="39"/>
      <c r="BR950" s="39"/>
      <c r="BS950" s="39"/>
    </row>
    <row r="951" spans="1:71" ht="15.75" customHeight="1" x14ac:dyDescent="0.25">
      <c r="A951" s="30"/>
      <c r="B951" s="31"/>
      <c r="C951" s="31"/>
      <c r="D951" s="37"/>
      <c r="E951" s="39"/>
      <c r="F951" s="31"/>
      <c r="G951" s="92"/>
      <c r="H951" s="39"/>
      <c r="I951" s="93"/>
      <c r="J951" s="39"/>
      <c r="K951" s="39"/>
      <c r="L951" s="41"/>
      <c r="M951" s="41"/>
      <c r="N951" s="41"/>
      <c r="O951" s="31"/>
      <c r="P951" s="39"/>
      <c r="Q951" s="39"/>
      <c r="R951" s="39"/>
      <c r="S951" s="39"/>
      <c r="T951" s="94"/>
      <c r="U951" s="39"/>
      <c r="V951" s="95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  <c r="AK951" s="39"/>
      <c r="AL951" s="39"/>
      <c r="AM951" s="39"/>
      <c r="AN951" s="39"/>
      <c r="AO951" s="39"/>
      <c r="AP951" s="39"/>
      <c r="AQ951" s="39"/>
      <c r="AR951" s="39"/>
      <c r="AS951" s="39"/>
      <c r="AT951" s="39"/>
      <c r="AU951" s="39"/>
      <c r="AV951" s="39"/>
      <c r="AW951" s="39"/>
      <c r="AX951" s="39"/>
      <c r="AY951" s="39"/>
      <c r="AZ951" s="39"/>
      <c r="BA951" s="39"/>
      <c r="BB951" s="39"/>
      <c r="BC951" s="39"/>
      <c r="BD951" s="39"/>
      <c r="BE951" s="39"/>
      <c r="BF951" s="39"/>
      <c r="BG951" s="39"/>
      <c r="BH951" s="39"/>
      <c r="BI951" s="39"/>
      <c r="BJ951" s="39"/>
      <c r="BK951" s="39"/>
      <c r="BL951" s="39"/>
      <c r="BM951" s="39"/>
      <c r="BN951" s="39"/>
      <c r="BO951" s="39"/>
      <c r="BP951" s="39"/>
      <c r="BQ951" s="39"/>
      <c r="BR951" s="39"/>
      <c r="BS951" s="39"/>
    </row>
    <row r="952" spans="1:71" ht="15.75" customHeight="1" x14ac:dyDescent="0.25">
      <c r="A952" s="30"/>
      <c r="B952" s="31"/>
      <c r="C952" s="31"/>
      <c r="D952" s="37"/>
      <c r="E952" s="39"/>
      <c r="F952" s="31"/>
      <c r="G952" s="92"/>
      <c r="H952" s="39"/>
      <c r="I952" s="93"/>
      <c r="J952" s="39"/>
      <c r="K952" s="39"/>
      <c r="L952" s="41"/>
      <c r="M952" s="41"/>
      <c r="N952" s="41"/>
      <c r="O952" s="31"/>
      <c r="P952" s="39"/>
      <c r="Q952" s="39"/>
      <c r="R952" s="39"/>
      <c r="S952" s="39"/>
      <c r="T952" s="94"/>
      <c r="U952" s="39"/>
      <c r="V952" s="95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  <c r="AK952" s="39"/>
      <c r="AL952" s="39"/>
      <c r="AM952" s="39"/>
      <c r="AN952" s="39"/>
      <c r="AO952" s="39"/>
      <c r="AP952" s="39"/>
      <c r="AQ952" s="39"/>
      <c r="AR952" s="39"/>
      <c r="AS952" s="39"/>
      <c r="AT952" s="39"/>
      <c r="AU952" s="39"/>
      <c r="AV952" s="39"/>
      <c r="AW952" s="39"/>
      <c r="AX952" s="39"/>
      <c r="AY952" s="39"/>
      <c r="AZ952" s="39"/>
      <c r="BA952" s="39"/>
      <c r="BB952" s="39"/>
      <c r="BC952" s="39"/>
      <c r="BD952" s="39"/>
      <c r="BE952" s="39"/>
      <c r="BF952" s="39"/>
      <c r="BG952" s="39"/>
      <c r="BH952" s="39"/>
      <c r="BI952" s="39"/>
      <c r="BJ952" s="39"/>
      <c r="BK952" s="39"/>
      <c r="BL952" s="39"/>
      <c r="BM952" s="39"/>
      <c r="BN952" s="39"/>
      <c r="BO952" s="39"/>
      <c r="BP952" s="39"/>
      <c r="BQ952" s="39"/>
      <c r="BR952" s="39"/>
      <c r="BS952" s="39"/>
    </row>
    <row r="953" spans="1:71" ht="15.75" customHeight="1" x14ac:dyDescent="0.25">
      <c r="A953" s="30"/>
      <c r="B953" s="31"/>
      <c r="C953" s="31"/>
      <c r="D953" s="37"/>
      <c r="E953" s="39"/>
      <c r="F953" s="31"/>
      <c r="G953" s="92"/>
      <c r="H953" s="39"/>
      <c r="I953" s="93"/>
      <c r="J953" s="39"/>
      <c r="K953" s="39"/>
      <c r="L953" s="41"/>
      <c r="M953" s="41"/>
      <c r="N953" s="41"/>
      <c r="O953" s="31"/>
      <c r="P953" s="39"/>
      <c r="Q953" s="39"/>
      <c r="R953" s="39"/>
      <c r="S953" s="39"/>
      <c r="T953" s="94"/>
      <c r="U953" s="39"/>
      <c r="V953" s="95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  <c r="AK953" s="39"/>
      <c r="AL953" s="39"/>
      <c r="AM953" s="39"/>
      <c r="AN953" s="39"/>
      <c r="AO953" s="39"/>
      <c r="AP953" s="39"/>
      <c r="AQ953" s="39"/>
      <c r="AR953" s="39"/>
      <c r="AS953" s="39"/>
      <c r="AT953" s="39"/>
      <c r="AU953" s="39"/>
      <c r="AV953" s="39"/>
      <c r="AW953" s="39"/>
      <c r="AX953" s="39"/>
      <c r="AY953" s="39"/>
      <c r="AZ953" s="39"/>
      <c r="BA953" s="39"/>
      <c r="BB953" s="39"/>
      <c r="BC953" s="39"/>
      <c r="BD953" s="39"/>
      <c r="BE953" s="39"/>
      <c r="BF953" s="39"/>
      <c r="BG953" s="39"/>
      <c r="BH953" s="39"/>
      <c r="BI953" s="39"/>
      <c r="BJ953" s="39"/>
      <c r="BK953" s="39"/>
      <c r="BL953" s="39"/>
      <c r="BM953" s="39"/>
      <c r="BN953" s="39"/>
      <c r="BO953" s="39"/>
      <c r="BP953" s="39"/>
      <c r="BQ953" s="39"/>
      <c r="BR953" s="39"/>
      <c r="BS953" s="39"/>
    </row>
    <row r="954" spans="1:71" ht="15.75" customHeight="1" x14ac:dyDescent="0.25">
      <c r="A954" s="30"/>
      <c r="B954" s="31"/>
      <c r="C954" s="31"/>
      <c r="D954" s="37"/>
      <c r="E954" s="39"/>
      <c r="F954" s="31"/>
      <c r="G954" s="92"/>
      <c r="H954" s="39"/>
      <c r="I954" s="93"/>
      <c r="J954" s="39"/>
      <c r="K954" s="39"/>
      <c r="L954" s="41"/>
      <c r="M954" s="41"/>
      <c r="N954" s="41"/>
      <c r="O954" s="31"/>
      <c r="P954" s="39"/>
      <c r="Q954" s="39"/>
      <c r="R954" s="39"/>
      <c r="S954" s="39"/>
      <c r="T954" s="94"/>
      <c r="U954" s="39"/>
      <c r="V954" s="95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  <c r="AK954" s="39"/>
      <c r="AL954" s="39"/>
      <c r="AM954" s="39"/>
      <c r="AN954" s="39"/>
      <c r="AO954" s="39"/>
      <c r="AP954" s="39"/>
      <c r="AQ954" s="39"/>
      <c r="AR954" s="39"/>
      <c r="AS954" s="39"/>
      <c r="AT954" s="39"/>
      <c r="AU954" s="39"/>
      <c r="AV954" s="39"/>
      <c r="AW954" s="39"/>
      <c r="AX954" s="39"/>
      <c r="AY954" s="39"/>
      <c r="AZ954" s="39"/>
      <c r="BA954" s="39"/>
      <c r="BB954" s="39"/>
      <c r="BC954" s="39"/>
      <c r="BD954" s="39"/>
      <c r="BE954" s="39"/>
      <c r="BF954" s="39"/>
      <c r="BG954" s="39"/>
      <c r="BH954" s="39"/>
      <c r="BI954" s="39"/>
      <c r="BJ954" s="39"/>
      <c r="BK954" s="39"/>
      <c r="BL954" s="39"/>
      <c r="BM954" s="39"/>
      <c r="BN954" s="39"/>
      <c r="BO954" s="39"/>
      <c r="BP954" s="39"/>
      <c r="BQ954" s="39"/>
      <c r="BR954" s="39"/>
      <c r="BS954" s="39"/>
    </row>
    <row r="955" spans="1:71" ht="15.75" customHeight="1" x14ac:dyDescent="0.25">
      <c r="A955" s="30"/>
      <c r="B955" s="31"/>
      <c r="C955" s="31"/>
      <c r="D955" s="37"/>
      <c r="E955" s="39"/>
      <c r="F955" s="31"/>
      <c r="G955" s="92"/>
      <c r="H955" s="39"/>
      <c r="I955" s="93"/>
      <c r="J955" s="39"/>
      <c r="K955" s="39"/>
      <c r="L955" s="41"/>
      <c r="M955" s="41"/>
      <c r="N955" s="41"/>
      <c r="O955" s="31"/>
      <c r="P955" s="39"/>
      <c r="Q955" s="39"/>
      <c r="R955" s="39"/>
      <c r="S955" s="39"/>
      <c r="T955" s="94"/>
      <c r="U955" s="39"/>
      <c r="V955" s="95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  <c r="AK955" s="39"/>
      <c r="AL955" s="39"/>
      <c r="AM955" s="39"/>
      <c r="AN955" s="39"/>
      <c r="AO955" s="39"/>
      <c r="AP955" s="39"/>
      <c r="AQ955" s="39"/>
      <c r="AR955" s="39"/>
      <c r="AS955" s="39"/>
      <c r="AT955" s="39"/>
      <c r="AU955" s="39"/>
      <c r="AV955" s="39"/>
      <c r="AW955" s="39"/>
      <c r="AX955" s="39"/>
      <c r="AY955" s="39"/>
      <c r="AZ955" s="39"/>
      <c r="BA955" s="39"/>
      <c r="BB955" s="39"/>
      <c r="BC955" s="39"/>
      <c r="BD955" s="39"/>
      <c r="BE955" s="39"/>
      <c r="BF955" s="39"/>
      <c r="BG955" s="39"/>
      <c r="BH955" s="39"/>
      <c r="BI955" s="39"/>
      <c r="BJ955" s="39"/>
      <c r="BK955" s="39"/>
      <c r="BL955" s="39"/>
      <c r="BM955" s="39"/>
      <c r="BN955" s="39"/>
      <c r="BO955" s="39"/>
      <c r="BP955" s="39"/>
      <c r="BQ955" s="39"/>
      <c r="BR955" s="39"/>
      <c r="BS955" s="39"/>
    </row>
    <row r="956" spans="1:71" ht="15.75" customHeight="1" x14ac:dyDescent="0.25">
      <c r="A956" s="30"/>
      <c r="B956" s="31"/>
      <c r="C956" s="31"/>
      <c r="D956" s="37"/>
      <c r="E956" s="39"/>
      <c r="F956" s="31"/>
      <c r="G956" s="92"/>
      <c r="H956" s="39"/>
      <c r="I956" s="93"/>
      <c r="J956" s="39"/>
      <c r="K956" s="39"/>
      <c r="L956" s="41"/>
      <c r="M956" s="41"/>
      <c r="N956" s="41"/>
      <c r="O956" s="31"/>
      <c r="P956" s="39"/>
      <c r="Q956" s="39"/>
      <c r="R956" s="39"/>
      <c r="S956" s="39"/>
      <c r="T956" s="94"/>
      <c r="U956" s="39"/>
      <c r="V956" s="95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  <c r="AK956" s="39"/>
      <c r="AL956" s="39"/>
      <c r="AM956" s="39"/>
      <c r="AN956" s="39"/>
      <c r="AO956" s="39"/>
      <c r="AP956" s="39"/>
      <c r="AQ956" s="39"/>
      <c r="AR956" s="39"/>
      <c r="AS956" s="39"/>
      <c r="AT956" s="39"/>
      <c r="AU956" s="39"/>
      <c r="AV956" s="39"/>
      <c r="AW956" s="39"/>
      <c r="AX956" s="39"/>
      <c r="AY956" s="39"/>
      <c r="AZ956" s="39"/>
      <c r="BA956" s="39"/>
      <c r="BB956" s="39"/>
      <c r="BC956" s="39"/>
      <c r="BD956" s="39"/>
      <c r="BE956" s="39"/>
      <c r="BF956" s="39"/>
      <c r="BG956" s="39"/>
      <c r="BH956" s="39"/>
      <c r="BI956" s="39"/>
      <c r="BJ956" s="39"/>
      <c r="BK956" s="39"/>
      <c r="BL956" s="39"/>
      <c r="BM956" s="39"/>
      <c r="BN956" s="39"/>
      <c r="BO956" s="39"/>
      <c r="BP956" s="39"/>
      <c r="BQ956" s="39"/>
      <c r="BR956" s="39"/>
      <c r="BS956" s="39"/>
    </row>
    <row r="957" spans="1:71" ht="15.75" customHeight="1" x14ac:dyDescent="0.25">
      <c r="A957" s="30"/>
      <c r="B957" s="31"/>
      <c r="C957" s="31"/>
      <c r="D957" s="37"/>
      <c r="E957" s="39"/>
      <c r="F957" s="31"/>
      <c r="G957" s="92"/>
      <c r="H957" s="39"/>
      <c r="I957" s="93"/>
      <c r="J957" s="39"/>
      <c r="K957" s="39"/>
      <c r="L957" s="41"/>
      <c r="M957" s="41"/>
      <c r="N957" s="41"/>
      <c r="O957" s="31"/>
      <c r="P957" s="39"/>
      <c r="Q957" s="39"/>
      <c r="R957" s="39"/>
      <c r="S957" s="39"/>
      <c r="T957" s="94"/>
      <c r="U957" s="39"/>
      <c r="V957" s="95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  <c r="AK957" s="39"/>
      <c r="AL957" s="39"/>
      <c r="AM957" s="39"/>
      <c r="AN957" s="39"/>
      <c r="AO957" s="39"/>
      <c r="AP957" s="39"/>
      <c r="AQ957" s="39"/>
      <c r="AR957" s="39"/>
      <c r="AS957" s="39"/>
      <c r="AT957" s="39"/>
      <c r="AU957" s="39"/>
      <c r="AV957" s="39"/>
      <c r="AW957" s="39"/>
      <c r="AX957" s="39"/>
      <c r="AY957" s="39"/>
      <c r="AZ957" s="39"/>
      <c r="BA957" s="39"/>
      <c r="BB957" s="39"/>
      <c r="BC957" s="39"/>
      <c r="BD957" s="39"/>
      <c r="BE957" s="39"/>
      <c r="BF957" s="39"/>
      <c r="BG957" s="39"/>
      <c r="BH957" s="39"/>
      <c r="BI957" s="39"/>
      <c r="BJ957" s="39"/>
      <c r="BK957" s="39"/>
      <c r="BL957" s="39"/>
      <c r="BM957" s="39"/>
      <c r="BN957" s="39"/>
      <c r="BO957" s="39"/>
      <c r="BP957" s="39"/>
      <c r="BQ957" s="39"/>
      <c r="BR957" s="39"/>
      <c r="BS957" s="39"/>
    </row>
    <row r="958" spans="1:71" ht="15.75" customHeight="1" x14ac:dyDescent="0.25">
      <c r="A958" s="30"/>
      <c r="B958" s="31"/>
      <c r="C958" s="31"/>
      <c r="D958" s="37"/>
      <c r="E958" s="39"/>
      <c r="F958" s="31"/>
      <c r="G958" s="92"/>
      <c r="H958" s="39"/>
      <c r="I958" s="93"/>
      <c r="J958" s="39"/>
      <c r="K958" s="39"/>
      <c r="L958" s="41"/>
      <c r="M958" s="41"/>
      <c r="N958" s="41"/>
      <c r="O958" s="31"/>
      <c r="P958" s="39"/>
      <c r="Q958" s="39"/>
      <c r="R958" s="39"/>
      <c r="S958" s="39"/>
      <c r="T958" s="94"/>
      <c r="U958" s="39"/>
      <c r="V958" s="95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  <c r="AK958" s="39"/>
      <c r="AL958" s="39"/>
      <c r="AM958" s="39"/>
      <c r="AN958" s="39"/>
      <c r="AO958" s="39"/>
      <c r="AP958" s="39"/>
      <c r="AQ958" s="39"/>
      <c r="AR958" s="39"/>
      <c r="AS958" s="39"/>
      <c r="AT958" s="39"/>
      <c r="AU958" s="39"/>
      <c r="AV958" s="39"/>
      <c r="AW958" s="39"/>
      <c r="AX958" s="39"/>
      <c r="AY958" s="39"/>
      <c r="AZ958" s="39"/>
      <c r="BA958" s="39"/>
      <c r="BB958" s="39"/>
      <c r="BC958" s="39"/>
      <c r="BD958" s="39"/>
      <c r="BE958" s="39"/>
      <c r="BF958" s="39"/>
      <c r="BG958" s="39"/>
      <c r="BH958" s="39"/>
      <c r="BI958" s="39"/>
      <c r="BJ958" s="39"/>
      <c r="BK958" s="39"/>
      <c r="BL958" s="39"/>
      <c r="BM958" s="39"/>
      <c r="BN958" s="39"/>
      <c r="BO958" s="39"/>
      <c r="BP958" s="39"/>
      <c r="BQ958" s="39"/>
      <c r="BR958" s="39"/>
      <c r="BS958" s="39"/>
    </row>
    <row r="959" spans="1:71" ht="15.75" customHeight="1" x14ac:dyDescent="0.25">
      <c r="A959" s="30"/>
      <c r="B959" s="31"/>
      <c r="C959" s="31"/>
      <c r="D959" s="37"/>
      <c r="E959" s="39"/>
      <c r="F959" s="31"/>
      <c r="G959" s="92"/>
      <c r="H959" s="39"/>
      <c r="I959" s="93"/>
      <c r="J959" s="39"/>
      <c r="K959" s="39"/>
      <c r="L959" s="41"/>
      <c r="M959" s="41"/>
      <c r="N959" s="41"/>
      <c r="O959" s="31"/>
      <c r="P959" s="39"/>
      <c r="Q959" s="39"/>
      <c r="R959" s="39"/>
      <c r="S959" s="39"/>
      <c r="T959" s="94"/>
      <c r="U959" s="39"/>
      <c r="V959" s="95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  <c r="AK959" s="39"/>
      <c r="AL959" s="39"/>
      <c r="AM959" s="39"/>
      <c r="AN959" s="39"/>
      <c r="AO959" s="39"/>
      <c r="AP959" s="39"/>
      <c r="AQ959" s="39"/>
      <c r="AR959" s="39"/>
      <c r="AS959" s="39"/>
      <c r="AT959" s="39"/>
      <c r="AU959" s="39"/>
      <c r="AV959" s="39"/>
      <c r="AW959" s="39"/>
      <c r="AX959" s="39"/>
      <c r="AY959" s="39"/>
      <c r="AZ959" s="39"/>
      <c r="BA959" s="39"/>
      <c r="BB959" s="39"/>
      <c r="BC959" s="39"/>
      <c r="BD959" s="39"/>
      <c r="BE959" s="39"/>
      <c r="BF959" s="39"/>
      <c r="BG959" s="39"/>
      <c r="BH959" s="39"/>
      <c r="BI959" s="39"/>
      <c r="BJ959" s="39"/>
      <c r="BK959" s="39"/>
      <c r="BL959" s="39"/>
      <c r="BM959" s="39"/>
      <c r="BN959" s="39"/>
      <c r="BO959" s="39"/>
      <c r="BP959" s="39"/>
      <c r="BQ959" s="39"/>
      <c r="BR959" s="39"/>
      <c r="BS959" s="39"/>
    </row>
    <row r="960" spans="1:71" ht="15.75" customHeight="1" x14ac:dyDescent="0.25">
      <c r="A960" s="30"/>
      <c r="B960" s="31"/>
      <c r="C960" s="31"/>
      <c r="D960" s="37"/>
      <c r="E960" s="39"/>
      <c r="F960" s="31"/>
      <c r="G960" s="92"/>
      <c r="H960" s="39"/>
      <c r="I960" s="93"/>
      <c r="J960" s="39"/>
      <c r="K960" s="39"/>
      <c r="L960" s="41"/>
      <c r="M960" s="41"/>
      <c r="N960" s="41"/>
      <c r="O960" s="31"/>
      <c r="P960" s="39"/>
      <c r="Q960" s="39"/>
      <c r="R960" s="39"/>
      <c r="S960" s="39"/>
      <c r="T960" s="94"/>
      <c r="U960" s="39"/>
      <c r="V960" s="95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  <c r="AK960" s="39"/>
      <c r="AL960" s="39"/>
      <c r="AM960" s="39"/>
      <c r="AN960" s="39"/>
      <c r="AO960" s="39"/>
      <c r="AP960" s="39"/>
      <c r="AQ960" s="39"/>
      <c r="AR960" s="39"/>
      <c r="AS960" s="39"/>
      <c r="AT960" s="39"/>
      <c r="AU960" s="39"/>
      <c r="AV960" s="39"/>
      <c r="AW960" s="39"/>
      <c r="AX960" s="39"/>
      <c r="AY960" s="39"/>
      <c r="AZ960" s="39"/>
      <c r="BA960" s="39"/>
      <c r="BB960" s="39"/>
      <c r="BC960" s="39"/>
      <c r="BD960" s="39"/>
      <c r="BE960" s="39"/>
      <c r="BF960" s="39"/>
      <c r="BG960" s="39"/>
      <c r="BH960" s="39"/>
      <c r="BI960" s="39"/>
      <c r="BJ960" s="39"/>
      <c r="BK960" s="39"/>
      <c r="BL960" s="39"/>
      <c r="BM960" s="39"/>
      <c r="BN960" s="39"/>
      <c r="BO960" s="39"/>
      <c r="BP960" s="39"/>
      <c r="BQ960" s="39"/>
      <c r="BR960" s="39"/>
      <c r="BS960" s="39"/>
    </row>
    <row r="961" spans="1:71" ht="15.75" customHeight="1" x14ac:dyDescent="0.25">
      <c r="A961" s="30"/>
      <c r="B961" s="31"/>
      <c r="C961" s="31"/>
      <c r="D961" s="37"/>
      <c r="E961" s="39"/>
      <c r="F961" s="31"/>
      <c r="G961" s="92"/>
      <c r="H961" s="39"/>
      <c r="I961" s="93"/>
      <c r="J961" s="39"/>
      <c r="K961" s="39"/>
      <c r="L961" s="41"/>
      <c r="M961" s="41"/>
      <c r="N961" s="41"/>
      <c r="O961" s="31"/>
      <c r="P961" s="39"/>
      <c r="Q961" s="39"/>
      <c r="R961" s="39"/>
      <c r="S961" s="39"/>
      <c r="T961" s="94"/>
      <c r="U961" s="39"/>
      <c r="V961" s="95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  <c r="AK961" s="39"/>
      <c r="AL961" s="39"/>
      <c r="AM961" s="39"/>
      <c r="AN961" s="39"/>
      <c r="AO961" s="39"/>
      <c r="AP961" s="39"/>
      <c r="AQ961" s="39"/>
      <c r="AR961" s="39"/>
      <c r="AS961" s="39"/>
      <c r="AT961" s="39"/>
      <c r="AU961" s="39"/>
      <c r="AV961" s="39"/>
      <c r="AW961" s="39"/>
      <c r="AX961" s="39"/>
      <c r="AY961" s="39"/>
      <c r="AZ961" s="39"/>
      <c r="BA961" s="39"/>
      <c r="BB961" s="39"/>
      <c r="BC961" s="39"/>
      <c r="BD961" s="39"/>
      <c r="BE961" s="39"/>
      <c r="BF961" s="39"/>
      <c r="BG961" s="39"/>
      <c r="BH961" s="39"/>
      <c r="BI961" s="39"/>
      <c r="BJ961" s="39"/>
      <c r="BK961" s="39"/>
      <c r="BL961" s="39"/>
      <c r="BM961" s="39"/>
      <c r="BN961" s="39"/>
      <c r="BO961" s="39"/>
      <c r="BP961" s="39"/>
      <c r="BQ961" s="39"/>
      <c r="BR961" s="39"/>
      <c r="BS961" s="39"/>
    </row>
    <row r="962" spans="1:71" ht="15.75" customHeight="1" x14ac:dyDescent="0.25">
      <c r="A962" s="30"/>
      <c r="B962" s="31"/>
      <c r="C962" s="31"/>
      <c r="D962" s="37"/>
      <c r="E962" s="39"/>
      <c r="F962" s="31"/>
      <c r="G962" s="92"/>
      <c r="H962" s="39"/>
      <c r="I962" s="93"/>
      <c r="J962" s="39"/>
      <c r="K962" s="39"/>
      <c r="L962" s="41"/>
      <c r="M962" s="41"/>
      <c r="N962" s="41"/>
      <c r="O962" s="31"/>
      <c r="P962" s="39"/>
      <c r="Q962" s="39"/>
      <c r="R962" s="39"/>
      <c r="S962" s="39"/>
      <c r="T962" s="94"/>
      <c r="U962" s="39"/>
      <c r="V962" s="95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  <c r="AK962" s="39"/>
      <c r="AL962" s="39"/>
      <c r="AM962" s="39"/>
      <c r="AN962" s="39"/>
      <c r="AO962" s="39"/>
      <c r="AP962" s="39"/>
      <c r="AQ962" s="39"/>
      <c r="AR962" s="39"/>
      <c r="AS962" s="39"/>
      <c r="AT962" s="39"/>
      <c r="AU962" s="39"/>
      <c r="AV962" s="39"/>
      <c r="AW962" s="39"/>
      <c r="AX962" s="39"/>
      <c r="AY962" s="39"/>
      <c r="AZ962" s="39"/>
      <c r="BA962" s="39"/>
      <c r="BB962" s="39"/>
      <c r="BC962" s="39"/>
      <c r="BD962" s="39"/>
      <c r="BE962" s="39"/>
      <c r="BF962" s="39"/>
      <c r="BG962" s="39"/>
      <c r="BH962" s="39"/>
      <c r="BI962" s="39"/>
      <c r="BJ962" s="39"/>
      <c r="BK962" s="39"/>
      <c r="BL962" s="39"/>
      <c r="BM962" s="39"/>
      <c r="BN962" s="39"/>
      <c r="BO962" s="39"/>
      <c r="BP962" s="39"/>
      <c r="BQ962" s="39"/>
      <c r="BR962" s="39"/>
      <c r="BS962" s="39"/>
    </row>
    <row r="963" spans="1:71" ht="15.75" customHeight="1" x14ac:dyDescent="0.25">
      <c r="A963" s="30"/>
      <c r="B963" s="31"/>
      <c r="C963" s="31"/>
      <c r="D963" s="37"/>
      <c r="E963" s="39"/>
      <c r="F963" s="31"/>
      <c r="G963" s="92"/>
      <c r="H963" s="39"/>
      <c r="I963" s="93"/>
      <c r="J963" s="39"/>
      <c r="K963" s="39"/>
      <c r="L963" s="41"/>
      <c r="M963" s="41"/>
      <c r="N963" s="41"/>
      <c r="O963" s="31"/>
      <c r="P963" s="39"/>
      <c r="Q963" s="39"/>
      <c r="R963" s="39"/>
      <c r="S963" s="39"/>
      <c r="T963" s="94"/>
      <c r="U963" s="39"/>
      <c r="V963" s="95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  <c r="AK963" s="39"/>
      <c r="AL963" s="39"/>
      <c r="AM963" s="39"/>
      <c r="AN963" s="39"/>
      <c r="AO963" s="39"/>
      <c r="AP963" s="39"/>
      <c r="AQ963" s="39"/>
      <c r="AR963" s="39"/>
      <c r="AS963" s="39"/>
      <c r="AT963" s="39"/>
      <c r="AU963" s="39"/>
      <c r="AV963" s="39"/>
      <c r="AW963" s="39"/>
      <c r="AX963" s="39"/>
      <c r="AY963" s="39"/>
      <c r="AZ963" s="39"/>
      <c r="BA963" s="39"/>
      <c r="BB963" s="39"/>
      <c r="BC963" s="39"/>
      <c r="BD963" s="39"/>
      <c r="BE963" s="39"/>
      <c r="BF963" s="39"/>
      <c r="BG963" s="39"/>
      <c r="BH963" s="39"/>
      <c r="BI963" s="39"/>
      <c r="BJ963" s="39"/>
      <c r="BK963" s="39"/>
      <c r="BL963" s="39"/>
      <c r="BM963" s="39"/>
      <c r="BN963" s="39"/>
      <c r="BO963" s="39"/>
      <c r="BP963" s="39"/>
      <c r="BQ963" s="39"/>
      <c r="BR963" s="39"/>
      <c r="BS963" s="39"/>
    </row>
    <row r="964" spans="1:71" ht="15.75" customHeight="1" x14ac:dyDescent="0.25">
      <c r="A964" s="30"/>
      <c r="B964" s="31"/>
      <c r="C964" s="31"/>
      <c r="D964" s="37"/>
      <c r="E964" s="39"/>
      <c r="F964" s="31"/>
      <c r="G964" s="92"/>
      <c r="H964" s="39"/>
      <c r="I964" s="93"/>
      <c r="J964" s="39"/>
      <c r="K964" s="39"/>
      <c r="L964" s="41"/>
      <c r="M964" s="41"/>
      <c r="N964" s="41"/>
      <c r="O964" s="31"/>
      <c r="P964" s="39"/>
      <c r="Q964" s="39"/>
      <c r="R964" s="39"/>
      <c r="S964" s="39"/>
      <c r="T964" s="94"/>
      <c r="U964" s="39"/>
      <c r="V964" s="95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  <c r="AK964" s="39"/>
      <c r="AL964" s="39"/>
      <c r="AM964" s="39"/>
      <c r="AN964" s="39"/>
      <c r="AO964" s="39"/>
      <c r="AP964" s="39"/>
      <c r="AQ964" s="39"/>
      <c r="AR964" s="39"/>
      <c r="AS964" s="39"/>
      <c r="AT964" s="39"/>
      <c r="AU964" s="39"/>
      <c r="AV964" s="39"/>
      <c r="AW964" s="39"/>
      <c r="AX964" s="39"/>
      <c r="AY964" s="39"/>
      <c r="AZ964" s="39"/>
      <c r="BA964" s="39"/>
      <c r="BB964" s="39"/>
      <c r="BC964" s="39"/>
      <c r="BD964" s="39"/>
      <c r="BE964" s="39"/>
      <c r="BF964" s="39"/>
      <c r="BG964" s="39"/>
      <c r="BH964" s="39"/>
      <c r="BI964" s="39"/>
      <c r="BJ964" s="39"/>
      <c r="BK964" s="39"/>
      <c r="BL964" s="39"/>
      <c r="BM964" s="39"/>
      <c r="BN964" s="39"/>
      <c r="BO964" s="39"/>
      <c r="BP964" s="39"/>
      <c r="BQ964" s="39"/>
      <c r="BR964" s="39"/>
      <c r="BS964" s="39"/>
    </row>
    <row r="965" spans="1:71" ht="15.75" customHeight="1" x14ac:dyDescent="0.25">
      <c r="A965" s="30"/>
      <c r="B965" s="31"/>
      <c r="C965" s="31"/>
      <c r="D965" s="37"/>
      <c r="E965" s="39"/>
      <c r="F965" s="31"/>
      <c r="G965" s="92"/>
      <c r="H965" s="39"/>
      <c r="I965" s="93"/>
      <c r="J965" s="39"/>
      <c r="K965" s="39"/>
      <c r="L965" s="41"/>
      <c r="M965" s="41"/>
      <c r="N965" s="41"/>
      <c r="O965" s="31"/>
      <c r="P965" s="39"/>
      <c r="Q965" s="39"/>
      <c r="R965" s="39"/>
      <c r="S965" s="39"/>
      <c r="T965" s="94"/>
      <c r="U965" s="39"/>
      <c r="V965" s="95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  <c r="AJ965" s="39"/>
      <c r="AK965" s="39"/>
      <c r="AL965" s="39"/>
      <c r="AM965" s="39"/>
      <c r="AN965" s="39"/>
      <c r="AO965" s="39"/>
      <c r="AP965" s="39"/>
      <c r="AQ965" s="39"/>
      <c r="AR965" s="39"/>
      <c r="AS965" s="39"/>
      <c r="AT965" s="39"/>
      <c r="AU965" s="39"/>
      <c r="AV965" s="39"/>
      <c r="AW965" s="39"/>
      <c r="AX965" s="39"/>
      <c r="AY965" s="39"/>
      <c r="AZ965" s="39"/>
      <c r="BA965" s="39"/>
      <c r="BB965" s="39"/>
      <c r="BC965" s="39"/>
      <c r="BD965" s="39"/>
      <c r="BE965" s="39"/>
      <c r="BF965" s="39"/>
      <c r="BG965" s="39"/>
      <c r="BH965" s="39"/>
      <c r="BI965" s="39"/>
      <c r="BJ965" s="39"/>
      <c r="BK965" s="39"/>
      <c r="BL965" s="39"/>
      <c r="BM965" s="39"/>
      <c r="BN965" s="39"/>
      <c r="BO965" s="39"/>
      <c r="BP965" s="39"/>
      <c r="BQ965" s="39"/>
      <c r="BR965" s="39"/>
      <c r="BS965" s="39"/>
    </row>
    <row r="966" spans="1:71" ht="15.75" customHeight="1" x14ac:dyDescent="0.25">
      <c r="A966" s="30"/>
      <c r="B966" s="31"/>
      <c r="C966" s="31"/>
      <c r="D966" s="37"/>
      <c r="E966" s="39"/>
      <c r="F966" s="31"/>
      <c r="G966" s="92"/>
      <c r="H966" s="39"/>
      <c r="I966" s="93"/>
      <c r="J966" s="39"/>
      <c r="K966" s="39"/>
      <c r="L966" s="41"/>
      <c r="M966" s="41"/>
      <c r="N966" s="41"/>
      <c r="O966" s="31"/>
      <c r="P966" s="39"/>
      <c r="Q966" s="39"/>
      <c r="R966" s="39"/>
      <c r="S966" s="39"/>
      <c r="T966" s="94"/>
      <c r="U966" s="39"/>
      <c r="V966" s="95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  <c r="AJ966" s="39"/>
      <c r="AK966" s="39"/>
      <c r="AL966" s="39"/>
      <c r="AM966" s="39"/>
      <c r="AN966" s="39"/>
      <c r="AO966" s="39"/>
      <c r="AP966" s="39"/>
      <c r="AQ966" s="39"/>
      <c r="AR966" s="39"/>
      <c r="AS966" s="39"/>
      <c r="AT966" s="39"/>
      <c r="AU966" s="39"/>
      <c r="AV966" s="39"/>
      <c r="AW966" s="39"/>
      <c r="AX966" s="39"/>
      <c r="AY966" s="39"/>
      <c r="AZ966" s="39"/>
      <c r="BA966" s="39"/>
      <c r="BB966" s="39"/>
      <c r="BC966" s="39"/>
      <c r="BD966" s="39"/>
      <c r="BE966" s="39"/>
      <c r="BF966" s="39"/>
      <c r="BG966" s="39"/>
      <c r="BH966" s="39"/>
      <c r="BI966" s="39"/>
      <c r="BJ966" s="39"/>
      <c r="BK966" s="39"/>
      <c r="BL966" s="39"/>
      <c r="BM966" s="39"/>
      <c r="BN966" s="39"/>
      <c r="BO966" s="39"/>
      <c r="BP966" s="39"/>
      <c r="BQ966" s="39"/>
      <c r="BR966" s="39"/>
      <c r="BS966" s="39"/>
    </row>
    <row r="967" spans="1:71" ht="15.75" customHeight="1" x14ac:dyDescent="0.25">
      <c r="A967" s="30"/>
      <c r="B967" s="31"/>
      <c r="C967" s="31"/>
      <c r="D967" s="37"/>
      <c r="E967" s="39"/>
      <c r="F967" s="31"/>
      <c r="G967" s="92"/>
      <c r="H967" s="39"/>
      <c r="I967" s="93"/>
      <c r="J967" s="39"/>
      <c r="K967" s="39"/>
      <c r="L967" s="41"/>
      <c r="M967" s="41"/>
      <c r="N967" s="41"/>
      <c r="O967" s="31"/>
      <c r="P967" s="39"/>
      <c r="Q967" s="39"/>
      <c r="R967" s="39"/>
      <c r="S967" s="39"/>
      <c r="T967" s="94"/>
      <c r="U967" s="39"/>
      <c r="V967" s="95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  <c r="AJ967" s="39"/>
      <c r="AK967" s="39"/>
      <c r="AL967" s="39"/>
      <c r="AM967" s="39"/>
      <c r="AN967" s="39"/>
      <c r="AO967" s="39"/>
      <c r="AP967" s="39"/>
      <c r="AQ967" s="39"/>
      <c r="AR967" s="39"/>
      <c r="AS967" s="39"/>
      <c r="AT967" s="39"/>
      <c r="AU967" s="39"/>
      <c r="AV967" s="39"/>
      <c r="AW967" s="39"/>
      <c r="AX967" s="39"/>
      <c r="AY967" s="39"/>
      <c r="AZ967" s="39"/>
      <c r="BA967" s="39"/>
      <c r="BB967" s="39"/>
      <c r="BC967" s="39"/>
      <c r="BD967" s="39"/>
      <c r="BE967" s="39"/>
      <c r="BF967" s="39"/>
      <c r="BG967" s="39"/>
      <c r="BH967" s="39"/>
      <c r="BI967" s="39"/>
      <c r="BJ967" s="39"/>
      <c r="BK967" s="39"/>
      <c r="BL967" s="39"/>
      <c r="BM967" s="39"/>
      <c r="BN967" s="39"/>
      <c r="BO967" s="39"/>
      <c r="BP967" s="39"/>
      <c r="BQ967" s="39"/>
      <c r="BR967" s="39"/>
      <c r="BS967" s="39"/>
    </row>
    <row r="968" spans="1:71" ht="15.75" customHeight="1" x14ac:dyDescent="0.25">
      <c r="A968" s="30"/>
      <c r="B968" s="31"/>
      <c r="C968" s="31"/>
      <c r="D968" s="37"/>
      <c r="E968" s="39"/>
      <c r="F968" s="31"/>
      <c r="G968" s="92"/>
      <c r="H968" s="39"/>
      <c r="I968" s="93"/>
      <c r="J968" s="39"/>
      <c r="K968" s="39"/>
      <c r="L968" s="41"/>
      <c r="M968" s="41"/>
      <c r="N968" s="41"/>
      <c r="O968" s="31"/>
      <c r="P968" s="39"/>
      <c r="Q968" s="39"/>
      <c r="R968" s="39"/>
      <c r="S968" s="39"/>
      <c r="T968" s="94"/>
      <c r="U968" s="39"/>
      <c r="V968" s="95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  <c r="AJ968" s="39"/>
      <c r="AK968" s="39"/>
      <c r="AL968" s="39"/>
      <c r="AM968" s="39"/>
      <c r="AN968" s="39"/>
      <c r="AO968" s="39"/>
      <c r="AP968" s="39"/>
      <c r="AQ968" s="39"/>
      <c r="AR968" s="39"/>
      <c r="AS968" s="39"/>
      <c r="AT968" s="39"/>
      <c r="AU968" s="39"/>
      <c r="AV968" s="39"/>
      <c r="AW968" s="39"/>
      <c r="AX968" s="39"/>
      <c r="AY968" s="39"/>
      <c r="AZ968" s="39"/>
      <c r="BA968" s="39"/>
      <c r="BB968" s="39"/>
      <c r="BC968" s="39"/>
      <c r="BD968" s="39"/>
      <c r="BE968" s="39"/>
      <c r="BF968" s="39"/>
      <c r="BG968" s="39"/>
      <c r="BH968" s="39"/>
      <c r="BI968" s="39"/>
      <c r="BJ968" s="39"/>
      <c r="BK968" s="39"/>
      <c r="BL968" s="39"/>
      <c r="BM968" s="39"/>
      <c r="BN968" s="39"/>
      <c r="BO968" s="39"/>
      <c r="BP968" s="39"/>
      <c r="BQ968" s="39"/>
      <c r="BR968" s="39"/>
      <c r="BS968" s="39"/>
    </row>
    <row r="969" spans="1:71" ht="15.75" customHeight="1" x14ac:dyDescent="0.25">
      <c r="A969" s="30"/>
      <c r="B969" s="31"/>
      <c r="C969" s="31"/>
      <c r="D969" s="37"/>
      <c r="E969" s="39"/>
      <c r="F969" s="31"/>
      <c r="G969" s="92"/>
      <c r="H969" s="39"/>
      <c r="I969" s="93"/>
      <c r="J969" s="39"/>
      <c r="K969" s="39"/>
      <c r="L969" s="41"/>
      <c r="M969" s="41"/>
      <c r="N969" s="41"/>
      <c r="O969" s="31"/>
      <c r="P969" s="39"/>
      <c r="Q969" s="39"/>
      <c r="R969" s="39"/>
      <c r="S969" s="39"/>
      <c r="T969" s="94"/>
      <c r="U969" s="39"/>
      <c r="V969" s="95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  <c r="AK969" s="39"/>
      <c r="AL969" s="39"/>
      <c r="AM969" s="39"/>
      <c r="AN969" s="39"/>
      <c r="AO969" s="39"/>
      <c r="AP969" s="39"/>
      <c r="AQ969" s="39"/>
      <c r="AR969" s="39"/>
      <c r="AS969" s="39"/>
      <c r="AT969" s="39"/>
      <c r="AU969" s="39"/>
      <c r="AV969" s="39"/>
      <c r="AW969" s="39"/>
      <c r="AX969" s="39"/>
      <c r="AY969" s="39"/>
      <c r="AZ969" s="39"/>
      <c r="BA969" s="39"/>
      <c r="BB969" s="39"/>
      <c r="BC969" s="39"/>
      <c r="BD969" s="39"/>
      <c r="BE969" s="39"/>
      <c r="BF969" s="39"/>
      <c r="BG969" s="39"/>
      <c r="BH969" s="39"/>
      <c r="BI969" s="39"/>
      <c r="BJ969" s="39"/>
      <c r="BK969" s="39"/>
      <c r="BL969" s="39"/>
      <c r="BM969" s="39"/>
      <c r="BN969" s="39"/>
      <c r="BO969" s="39"/>
      <c r="BP969" s="39"/>
      <c r="BQ969" s="39"/>
      <c r="BR969" s="39"/>
      <c r="BS969" s="39"/>
    </row>
    <row r="970" spans="1:71" ht="15.75" customHeight="1" x14ac:dyDescent="0.25">
      <c r="A970" s="30"/>
      <c r="B970" s="31"/>
      <c r="C970" s="31"/>
      <c r="D970" s="37"/>
      <c r="E970" s="39"/>
      <c r="F970" s="31"/>
      <c r="G970" s="92"/>
      <c r="H970" s="39"/>
      <c r="I970" s="93"/>
      <c r="J970" s="39"/>
      <c r="K970" s="39"/>
      <c r="L970" s="41"/>
      <c r="M970" s="41"/>
      <c r="N970" s="41"/>
      <c r="O970" s="31"/>
      <c r="P970" s="39"/>
      <c r="Q970" s="39"/>
      <c r="R970" s="39"/>
      <c r="S970" s="39"/>
      <c r="T970" s="94"/>
      <c r="U970" s="39"/>
      <c r="V970" s="95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  <c r="AJ970" s="39"/>
      <c r="AK970" s="39"/>
      <c r="AL970" s="39"/>
      <c r="AM970" s="39"/>
      <c r="AN970" s="39"/>
      <c r="AO970" s="39"/>
      <c r="AP970" s="39"/>
      <c r="AQ970" s="39"/>
      <c r="AR970" s="39"/>
      <c r="AS970" s="39"/>
      <c r="AT970" s="39"/>
      <c r="AU970" s="39"/>
      <c r="AV970" s="39"/>
      <c r="AW970" s="39"/>
      <c r="AX970" s="39"/>
      <c r="AY970" s="39"/>
      <c r="AZ970" s="39"/>
      <c r="BA970" s="39"/>
      <c r="BB970" s="39"/>
      <c r="BC970" s="39"/>
      <c r="BD970" s="39"/>
      <c r="BE970" s="39"/>
      <c r="BF970" s="39"/>
      <c r="BG970" s="39"/>
      <c r="BH970" s="39"/>
      <c r="BI970" s="39"/>
      <c r="BJ970" s="39"/>
      <c r="BK970" s="39"/>
      <c r="BL970" s="39"/>
      <c r="BM970" s="39"/>
      <c r="BN970" s="39"/>
      <c r="BO970" s="39"/>
      <c r="BP970" s="39"/>
      <c r="BQ970" s="39"/>
      <c r="BR970" s="39"/>
      <c r="BS970" s="39"/>
    </row>
    <row r="971" spans="1:71" ht="15.75" customHeight="1" x14ac:dyDescent="0.25">
      <c r="A971" s="30"/>
      <c r="B971" s="31"/>
      <c r="C971" s="31"/>
      <c r="D971" s="37"/>
      <c r="E971" s="39"/>
      <c r="F971" s="31"/>
      <c r="G971" s="92"/>
      <c r="H971" s="39"/>
      <c r="I971" s="93"/>
      <c r="J971" s="39"/>
      <c r="K971" s="39"/>
      <c r="L971" s="41"/>
      <c r="M971" s="41"/>
      <c r="N971" s="41"/>
      <c r="O971" s="31"/>
      <c r="P971" s="39"/>
      <c r="Q971" s="39"/>
      <c r="R971" s="39"/>
      <c r="S971" s="39"/>
      <c r="T971" s="94"/>
      <c r="U971" s="39"/>
      <c r="V971" s="95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  <c r="AJ971" s="39"/>
      <c r="AK971" s="39"/>
      <c r="AL971" s="39"/>
      <c r="AM971" s="39"/>
      <c r="AN971" s="39"/>
      <c r="AO971" s="39"/>
      <c r="AP971" s="39"/>
      <c r="AQ971" s="39"/>
      <c r="AR971" s="39"/>
      <c r="AS971" s="39"/>
      <c r="AT971" s="39"/>
      <c r="AU971" s="39"/>
      <c r="AV971" s="39"/>
      <c r="AW971" s="39"/>
      <c r="AX971" s="39"/>
      <c r="AY971" s="39"/>
      <c r="AZ971" s="39"/>
      <c r="BA971" s="39"/>
      <c r="BB971" s="39"/>
      <c r="BC971" s="39"/>
      <c r="BD971" s="39"/>
      <c r="BE971" s="39"/>
      <c r="BF971" s="39"/>
      <c r="BG971" s="39"/>
      <c r="BH971" s="39"/>
      <c r="BI971" s="39"/>
      <c r="BJ971" s="39"/>
      <c r="BK971" s="39"/>
      <c r="BL971" s="39"/>
      <c r="BM971" s="39"/>
      <c r="BN971" s="39"/>
      <c r="BO971" s="39"/>
      <c r="BP971" s="39"/>
      <c r="BQ971" s="39"/>
      <c r="BR971" s="39"/>
      <c r="BS971" s="39"/>
    </row>
    <row r="972" spans="1:71" ht="15.75" customHeight="1" x14ac:dyDescent="0.25">
      <c r="A972" s="30"/>
      <c r="B972" s="31"/>
      <c r="C972" s="31"/>
      <c r="D972" s="37"/>
      <c r="E972" s="39"/>
      <c r="F972" s="31"/>
      <c r="G972" s="92"/>
      <c r="H972" s="39"/>
      <c r="I972" s="93"/>
      <c r="J972" s="39"/>
      <c r="K972" s="39"/>
      <c r="L972" s="41"/>
      <c r="M972" s="41"/>
      <c r="N972" s="41"/>
      <c r="O972" s="31"/>
      <c r="P972" s="39"/>
      <c r="Q972" s="39"/>
      <c r="R972" s="39"/>
      <c r="S972" s="39"/>
      <c r="T972" s="94"/>
      <c r="U972" s="39"/>
      <c r="V972" s="95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  <c r="AJ972" s="39"/>
      <c r="AK972" s="39"/>
      <c r="AL972" s="39"/>
      <c r="AM972" s="39"/>
      <c r="AN972" s="39"/>
      <c r="AO972" s="39"/>
      <c r="AP972" s="39"/>
      <c r="AQ972" s="39"/>
      <c r="AR972" s="39"/>
      <c r="AS972" s="39"/>
      <c r="AT972" s="39"/>
      <c r="AU972" s="39"/>
      <c r="AV972" s="39"/>
      <c r="AW972" s="39"/>
      <c r="AX972" s="39"/>
      <c r="AY972" s="39"/>
      <c r="AZ972" s="39"/>
      <c r="BA972" s="39"/>
      <c r="BB972" s="39"/>
      <c r="BC972" s="39"/>
      <c r="BD972" s="39"/>
      <c r="BE972" s="39"/>
      <c r="BF972" s="39"/>
      <c r="BG972" s="39"/>
      <c r="BH972" s="39"/>
      <c r="BI972" s="39"/>
      <c r="BJ972" s="39"/>
      <c r="BK972" s="39"/>
      <c r="BL972" s="39"/>
      <c r="BM972" s="39"/>
      <c r="BN972" s="39"/>
      <c r="BO972" s="39"/>
      <c r="BP972" s="39"/>
      <c r="BQ972" s="39"/>
      <c r="BR972" s="39"/>
      <c r="BS972" s="39"/>
    </row>
    <row r="973" spans="1:71" ht="15.75" customHeight="1" x14ac:dyDescent="0.25">
      <c r="A973" s="30"/>
      <c r="B973" s="31"/>
      <c r="C973" s="31"/>
      <c r="D973" s="37"/>
      <c r="E973" s="39"/>
      <c r="F973" s="31"/>
      <c r="G973" s="92"/>
      <c r="H973" s="39"/>
      <c r="I973" s="93"/>
      <c r="J973" s="39"/>
      <c r="K973" s="39"/>
      <c r="L973" s="41"/>
      <c r="M973" s="41"/>
      <c r="N973" s="41"/>
      <c r="O973" s="31"/>
      <c r="P973" s="39"/>
      <c r="Q973" s="39"/>
      <c r="R973" s="39"/>
      <c r="S973" s="39"/>
      <c r="T973" s="94"/>
      <c r="U973" s="39"/>
      <c r="V973" s="95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  <c r="AJ973" s="39"/>
      <c r="AK973" s="39"/>
      <c r="AL973" s="39"/>
      <c r="AM973" s="39"/>
      <c r="AN973" s="39"/>
      <c r="AO973" s="39"/>
      <c r="AP973" s="39"/>
      <c r="AQ973" s="39"/>
      <c r="AR973" s="39"/>
      <c r="AS973" s="39"/>
      <c r="AT973" s="39"/>
      <c r="AU973" s="39"/>
      <c r="AV973" s="39"/>
      <c r="AW973" s="39"/>
      <c r="AX973" s="39"/>
      <c r="AY973" s="39"/>
      <c r="AZ973" s="39"/>
      <c r="BA973" s="39"/>
      <c r="BB973" s="39"/>
      <c r="BC973" s="39"/>
      <c r="BD973" s="39"/>
      <c r="BE973" s="39"/>
      <c r="BF973" s="39"/>
      <c r="BG973" s="39"/>
      <c r="BH973" s="39"/>
      <c r="BI973" s="39"/>
      <c r="BJ973" s="39"/>
      <c r="BK973" s="39"/>
      <c r="BL973" s="39"/>
      <c r="BM973" s="39"/>
      <c r="BN973" s="39"/>
      <c r="BO973" s="39"/>
      <c r="BP973" s="39"/>
      <c r="BQ973" s="39"/>
      <c r="BR973" s="39"/>
      <c r="BS973" s="39"/>
    </row>
    <row r="974" spans="1:71" ht="15.75" customHeight="1" x14ac:dyDescent="0.25">
      <c r="A974" s="30"/>
      <c r="B974" s="31"/>
      <c r="C974" s="31"/>
      <c r="D974" s="37"/>
      <c r="E974" s="39"/>
      <c r="F974" s="31"/>
      <c r="G974" s="92"/>
      <c r="H974" s="39"/>
      <c r="I974" s="93"/>
      <c r="J974" s="39"/>
      <c r="K974" s="39"/>
      <c r="L974" s="41"/>
      <c r="M974" s="41"/>
      <c r="N974" s="41"/>
      <c r="O974" s="31"/>
      <c r="P974" s="39"/>
      <c r="Q974" s="39"/>
      <c r="R974" s="39"/>
      <c r="S974" s="39"/>
      <c r="T974" s="94"/>
      <c r="U974" s="39"/>
      <c r="V974" s="95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  <c r="AJ974" s="39"/>
      <c r="AK974" s="39"/>
      <c r="AL974" s="39"/>
      <c r="AM974" s="39"/>
      <c r="AN974" s="39"/>
      <c r="AO974" s="39"/>
      <c r="AP974" s="39"/>
      <c r="AQ974" s="39"/>
      <c r="AR974" s="39"/>
      <c r="AS974" s="39"/>
      <c r="AT974" s="39"/>
      <c r="AU974" s="39"/>
      <c r="AV974" s="39"/>
      <c r="AW974" s="39"/>
      <c r="AX974" s="39"/>
      <c r="AY974" s="39"/>
      <c r="AZ974" s="39"/>
      <c r="BA974" s="39"/>
      <c r="BB974" s="39"/>
      <c r="BC974" s="39"/>
      <c r="BD974" s="39"/>
      <c r="BE974" s="39"/>
      <c r="BF974" s="39"/>
      <c r="BG974" s="39"/>
      <c r="BH974" s="39"/>
      <c r="BI974" s="39"/>
      <c r="BJ974" s="39"/>
      <c r="BK974" s="39"/>
      <c r="BL974" s="39"/>
      <c r="BM974" s="39"/>
      <c r="BN974" s="39"/>
      <c r="BO974" s="39"/>
      <c r="BP974" s="39"/>
      <c r="BQ974" s="39"/>
      <c r="BR974" s="39"/>
      <c r="BS974" s="39"/>
    </row>
    <row r="975" spans="1:71" ht="15.75" customHeight="1" x14ac:dyDescent="0.25">
      <c r="A975" s="30"/>
      <c r="B975" s="31"/>
      <c r="C975" s="31"/>
      <c r="D975" s="37"/>
      <c r="E975" s="39"/>
      <c r="F975" s="31"/>
      <c r="G975" s="92"/>
      <c r="H975" s="39"/>
      <c r="I975" s="93"/>
      <c r="J975" s="39"/>
      <c r="K975" s="39"/>
      <c r="L975" s="41"/>
      <c r="M975" s="41"/>
      <c r="N975" s="41"/>
      <c r="O975" s="31"/>
      <c r="P975" s="39"/>
      <c r="Q975" s="39"/>
      <c r="R975" s="39"/>
      <c r="S975" s="39"/>
      <c r="T975" s="94"/>
      <c r="U975" s="39"/>
      <c r="V975" s="95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  <c r="AJ975" s="39"/>
      <c r="AK975" s="39"/>
      <c r="AL975" s="39"/>
      <c r="AM975" s="39"/>
      <c r="AN975" s="39"/>
      <c r="AO975" s="39"/>
      <c r="AP975" s="39"/>
      <c r="AQ975" s="39"/>
      <c r="AR975" s="39"/>
      <c r="AS975" s="39"/>
      <c r="AT975" s="39"/>
      <c r="AU975" s="39"/>
      <c r="AV975" s="39"/>
      <c r="AW975" s="39"/>
      <c r="AX975" s="39"/>
      <c r="AY975" s="39"/>
      <c r="AZ975" s="39"/>
      <c r="BA975" s="39"/>
      <c r="BB975" s="39"/>
      <c r="BC975" s="39"/>
      <c r="BD975" s="39"/>
      <c r="BE975" s="39"/>
      <c r="BF975" s="39"/>
      <c r="BG975" s="39"/>
      <c r="BH975" s="39"/>
      <c r="BI975" s="39"/>
      <c r="BJ975" s="39"/>
      <c r="BK975" s="39"/>
      <c r="BL975" s="39"/>
      <c r="BM975" s="39"/>
      <c r="BN975" s="39"/>
      <c r="BO975" s="39"/>
      <c r="BP975" s="39"/>
      <c r="BQ975" s="39"/>
      <c r="BR975" s="39"/>
      <c r="BS975" s="39"/>
    </row>
    <row r="976" spans="1:71" ht="15.75" customHeight="1" x14ac:dyDescent="0.25">
      <c r="A976" s="30"/>
      <c r="B976" s="31"/>
      <c r="C976" s="31"/>
      <c r="D976" s="37"/>
      <c r="E976" s="39"/>
      <c r="F976" s="31"/>
      <c r="G976" s="92"/>
      <c r="H976" s="39"/>
      <c r="I976" s="93"/>
      <c r="J976" s="39"/>
      <c r="K976" s="39"/>
      <c r="L976" s="41"/>
      <c r="M976" s="41"/>
      <c r="N976" s="41"/>
      <c r="O976" s="31"/>
      <c r="P976" s="39"/>
      <c r="Q976" s="39"/>
      <c r="R976" s="39"/>
      <c r="S976" s="39"/>
      <c r="T976" s="94"/>
      <c r="U976" s="39"/>
      <c r="V976" s="95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  <c r="AK976" s="39"/>
      <c r="AL976" s="39"/>
      <c r="AM976" s="39"/>
      <c r="AN976" s="39"/>
      <c r="AO976" s="39"/>
      <c r="AP976" s="39"/>
      <c r="AQ976" s="39"/>
      <c r="AR976" s="39"/>
      <c r="AS976" s="39"/>
      <c r="AT976" s="39"/>
      <c r="AU976" s="39"/>
      <c r="AV976" s="39"/>
      <c r="AW976" s="39"/>
      <c r="AX976" s="39"/>
      <c r="AY976" s="39"/>
      <c r="AZ976" s="39"/>
      <c r="BA976" s="39"/>
      <c r="BB976" s="39"/>
      <c r="BC976" s="39"/>
      <c r="BD976" s="39"/>
      <c r="BE976" s="39"/>
      <c r="BF976" s="39"/>
      <c r="BG976" s="39"/>
      <c r="BH976" s="39"/>
      <c r="BI976" s="39"/>
      <c r="BJ976" s="39"/>
      <c r="BK976" s="39"/>
      <c r="BL976" s="39"/>
      <c r="BM976" s="39"/>
      <c r="BN976" s="39"/>
      <c r="BO976" s="39"/>
      <c r="BP976" s="39"/>
      <c r="BQ976" s="39"/>
      <c r="BR976" s="39"/>
      <c r="BS976" s="39"/>
    </row>
    <row r="977" spans="1:71" ht="15.75" customHeight="1" x14ac:dyDescent="0.25">
      <c r="A977" s="30"/>
      <c r="B977" s="31"/>
      <c r="C977" s="31"/>
      <c r="D977" s="37"/>
      <c r="E977" s="39"/>
      <c r="F977" s="31"/>
      <c r="G977" s="92"/>
      <c r="H977" s="39"/>
      <c r="I977" s="93"/>
      <c r="J977" s="39"/>
      <c r="K977" s="39"/>
      <c r="L977" s="41"/>
      <c r="M977" s="41"/>
      <c r="N977" s="41"/>
      <c r="O977" s="31"/>
      <c r="P977" s="39"/>
      <c r="Q977" s="39"/>
      <c r="R977" s="39"/>
      <c r="S977" s="39"/>
      <c r="T977" s="94"/>
      <c r="U977" s="39"/>
      <c r="V977" s="95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  <c r="AJ977" s="39"/>
      <c r="AK977" s="39"/>
      <c r="AL977" s="39"/>
      <c r="AM977" s="39"/>
      <c r="AN977" s="39"/>
      <c r="AO977" s="39"/>
      <c r="AP977" s="39"/>
      <c r="AQ977" s="39"/>
      <c r="AR977" s="39"/>
      <c r="AS977" s="39"/>
      <c r="AT977" s="39"/>
      <c r="AU977" s="39"/>
      <c r="AV977" s="39"/>
      <c r="AW977" s="39"/>
      <c r="AX977" s="39"/>
      <c r="AY977" s="39"/>
      <c r="AZ977" s="39"/>
      <c r="BA977" s="39"/>
      <c r="BB977" s="39"/>
      <c r="BC977" s="39"/>
      <c r="BD977" s="39"/>
      <c r="BE977" s="39"/>
      <c r="BF977" s="39"/>
      <c r="BG977" s="39"/>
      <c r="BH977" s="39"/>
      <c r="BI977" s="39"/>
      <c r="BJ977" s="39"/>
      <c r="BK977" s="39"/>
      <c r="BL977" s="39"/>
      <c r="BM977" s="39"/>
      <c r="BN977" s="39"/>
      <c r="BO977" s="39"/>
      <c r="BP977" s="39"/>
      <c r="BQ977" s="39"/>
      <c r="BR977" s="39"/>
      <c r="BS977" s="39"/>
    </row>
    <row r="978" spans="1:71" ht="15.75" customHeight="1" x14ac:dyDescent="0.25">
      <c r="A978" s="30"/>
      <c r="B978" s="31"/>
      <c r="C978" s="31"/>
      <c r="D978" s="37"/>
      <c r="E978" s="39"/>
      <c r="F978" s="31"/>
      <c r="G978" s="92"/>
      <c r="H978" s="39"/>
      <c r="I978" s="93"/>
      <c r="J978" s="39"/>
      <c r="K978" s="39"/>
      <c r="L978" s="41"/>
      <c r="M978" s="41"/>
      <c r="N978" s="41"/>
      <c r="O978" s="31"/>
      <c r="P978" s="39"/>
      <c r="Q978" s="39"/>
      <c r="R978" s="39"/>
      <c r="S978" s="39"/>
      <c r="T978" s="94"/>
      <c r="U978" s="39"/>
      <c r="V978" s="95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  <c r="AJ978" s="39"/>
      <c r="AK978" s="39"/>
      <c r="AL978" s="39"/>
      <c r="AM978" s="39"/>
      <c r="AN978" s="39"/>
      <c r="AO978" s="39"/>
      <c r="AP978" s="39"/>
      <c r="AQ978" s="39"/>
      <c r="AR978" s="39"/>
      <c r="AS978" s="39"/>
      <c r="AT978" s="39"/>
      <c r="AU978" s="39"/>
      <c r="AV978" s="39"/>
      <c r="AW978" s="39"/>
      <c r="AX978" s="39"/>
      <c r="AY978" s="39"/>
      <c r="AZ978" s="39"/>
      <c r="BA978" s="39"/>
      <c r="BB978" s="39"/>
      <c r="BC978" s="39"/>
      <c r="BD978" s="39"/>
      <c r="BE978" s="39"/>
      <c r="BF978" s="39"/>
      <c r="BG978" s="39"/>
      <c r="BH978" s="39"/>
      <c r="BI978" s="39"/>
      <c r="BJ978" s="39"/>
      <c r="BK978" s="39"/>
      <c r="BL978" s="39"/>
      <c r="BM978" s="39"/>
      <c r="BN978" s="39"/>
      <c r="BO978" s="39"/>
      <c r="BP978" s="39"/>
      <c r="BQ978" s="39"/>
      <c r="BR978" s="39"/>
      <c r="BS978" s="39"/>
    </row>
    <row r="979" spans="1:71" ht="15.75" customHeight="1" x14ac:dyDescent="0.25">
      <c r="A979" s="30"/>
      <c r="B979" s="31"/>
      <c r="C979" s="31"/>
      <c r="D979" s="37"/>
      <c r="E979" s="39"/>
      <c r="F979" s="31"/>
      <c r="G979" s="92"/>
      <c r="H979" s="39"/>
      <c r="I979" s="93"/>
      <c r="J979" s="39"/>
      <c r="K979" s="39"/>
      <c r="L979" s="41"/>
      <c r="M979" s="41"/>
      <c r="N979" s="41"/>
      <c r="O979" s="31"/>
      <c r="P979" s="39"/>
      <c r="Q979" s="39"/>
      <c r="R979" s="39"/>
      <c r="S979" s="39"/>
      <c r="T979" s="94"/>
      <c r="U979" s="39"/>
      <c r="V979" s="95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  <c r="AJ979" s="39"/>
      <c r="AK979" s="39"/>
      <c r="AL979" s="39"/>
      <c r="AM979" s="39"/>
      <c r="AN979" s="39"/>
      <c r="AO979" s="39"/>
      <c r="AP979" s="39"/>
      <c r="AQ979" s="39"/>
      <c r="AR979" s="39"/>
      <c r="AS979" s="39"/>
      <c r="AT979" s="39"/>
      <c r="AU979" s="39"/>
      <c r="AV979" s="39"/>
      <c r="AW979" s="39"/>
      <c r="AX979" s="39"/>
      <c r="AY979" s="39"/>
      <c r="AZ979" s="39"/>
      <c r="BA979" s="39"/>
      <c r="BB979" s="39"/>
      <c r="BC979" s="39"/>
      <c r="BD979" s="39"/>
      <c r="BE979" s="39"/>
      <c r="BF979" s="39"/>
      <c r="BG979" s="39"/>
      <c r="BH979" s="39"/>
      <c r="BI979" s="39"/>
      <c r="BJ979" s="39"/>
      <c r="BK979" s="39"/>
      <c r="BL979" s="39"/>
      <c r="BM979" s="39"/>
      <c r="BN979" s="39"/>
      <c r="BO979" s="39"/>
      <c r="BP979" s="39"/>
      <c r="BQ979" s="39"/>
      <c r="BR979" s="39"/>
      <c r="BS979" s="39"/>
    </row>
    <row r="980" spans="1:71" ht="15.75" customHeight="1" x14ac:dyDescent="0.25">
      <c r="A980" s="30"/>
      <c r="B980" s="31"/>
      <c r="C980" s="31"/>
      <c r="D980" s="37"/>
      <c r="E980" s="39"/>
      <c r="F980" s="31"/>
      <c r="G980" s="92"/>
      <c r="H980" s="39"/>
      <c r="I980" s="93"/>
      <c r="J980" s="39"/>
      <c r="K980" s="39"/>
      <c r="L980" s="41"/>
      <c r="M980" s="41"/>
      <c r="N980" s="41"/>
      <c r="O980" s="31"/>
      <c r="P980" s="39"/>
      <c r="Q980" s="39"/>
      <c r="R980" s="39"/>
      <c r="S980" s="39"/>
      <c r="T980" s="94"/>
      <c r="U980" s="39"/>
      <c r="V980" s="95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9"/>
      <c r="AH980" s="39"/>
      <c r="AI980" s="39"/>
      <c r="AJ980" s="39"/>
      <c r="AK980" s="39"/>
      <c r="AL980" s="39"/>
      <c r="AM980" s="39"/>
      <c r="AN980" s="39"/>
      <c r="AO980" s="39"/>
      <c r="AP980" s="39"/>
      <c r="AQ980" s="39"/>
      <c r="AR980" s="39"/>
      <c r="AS980" s="39"/>
      <c r="AT980" s="39"/>
      <c r="AU980" s="39"/>
      <c r="AV980" s="39"/>
      <c r="AW980" s="39"/>
      <c r="AX980" s="39"/>
      <c r="AY980" s="39"/>
      <c r="AZ980" s="39"/>
      <c r="BA980" s="39"/>
      <c r="BB980" s="39"/>
      <c r="BC980" s="39"/>
      <c r="BD980" s="39"/>
      <c r="BE980" s="39"/>
      <c r="BF980" s="39"/>
      <c r="BG980" s="39"/>
      <c r="BH980" s="39"/>
      <c r="BI980" s="39"/>
      <c r="BJ980" s="39"/>
      <c r="BK980" s="39"/>
      <c r="BL980" s="39"/>
      <c r="BM980" s="39"/>
      <c r="BN980" s="39"/>
      <c r="BO980" s="39"/>
      <c r="BP980" s="39"/>
      <c r="BQ980" s="39"/>
      <c r="BR980" s="39"/>
      <c r="BS980" s="39"/>
    </row>
    <row r="981" spans="1:71" ht="15.75" customHeight="1" x14ac:dyDescent="0.25">
      <c r="A981" s="30"/>
      <c r="B981" s="31"/>
      <c r="C981" s="31"/>
      <c r="D981" s="37"/>
      <c r="E981" s="39"/>
      <c r="F981" s="31"/>
      <c r="G981" s="92"/>
      <c r="H981" s="39"/>
      <c r="I981" s="93"/>
      <c r="J981" s="39"/>
      <c r="K981" s="39"/>
      <c r="L981" s="41"/>
      <c r="M981" s="41"/>
      <c r="N981" s="41"/>
      <c r="O981" s="31"/>
      <c r="P981" s="39"/>
      <c r="Q981" s="39"/>
      <c r="R981" s="39"/>
      <c r="S981" s="39"/>
      <c r="T981" s="94"/>
      <c r="U981" s="39"/>
      <c r="V981" s="95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  <c r="AJ981" s="39"/>
      <c r="AK981" s="39"/>
      <c r="AL981" s="39"/>
      <c r="AM981" s="39"/>
      <c r="AN981" s="39"/>
      <c r="AO981" s="39"/>
      <c r="AP981" s="39"/>
      <c r="AQ981" s="39"/>
      <c r="AR981" s="39"/>
      <c r="AS981" s="39"/>
      <c r="AT981" s="39"/>
      <c r="AU981" s="39"/>
      <c r="AV981" s="39"/>
      <c r="AW981" s="39"/>
      <c r="AX981" s="39"/>
      <c r="AY981" s="39"/>
      <c r="AZ981" s="39"/>
      <c r="BA981" s="39"/>
      <c r="BB981" s="39"/>
      <c r="BC981" s="39"/>
      <c r="BD981" s="39"/>
      <c r="BE981" s="39"/>
      <c r="BF981" s="39"/>
      <c r="BG981" s="39"/>
      <c r="BH981" s="39"/>
      <c r="BI981" s="39"/>
      <c r="BJ981" s="39"/>
      <c r="BK981" s="39"/>
      <c r="BL981" s="39"/>
      <c r="BM981" s="39"/>
      <c r="BN981" s="39"/>
      <c r="BO981" s="39"/>
      <c r="BP981" s="39"/>
      <c r="BQ981" s="39"/>
      <c r="BR981" s="39"/>
      <c r="BS981" s="39"/>
    </row>
    <row r="982" spans="1:71" ht="15.75" customHeight="1" x14ac:dyDescent="0.25">
      <c r="A982" s="30"/>
      <c r="B982" s="31"/>
      <c r="C982" s="31"/>
      <c r="D982" s="37"/>
      <c r="E982" s="39"/>
      <c r="F982" s="31"/>
      <c r="G982" s="92"/>
      <c r="H982" s="39"/>
      <c r="I982" s="93"/>
      <c r="J982" s="39"/>
      <c r="K982" s="39"/>
      <c r="L982" s="41"/>
      <c r="M982" s="41"/>
      <c r="N982" s="41"/>
      <c r="O982" s="31"/>
      <c r="P982" s="39"/>
      <c r="Q982" s="39"/>
      <c r="R982" s="39"/>
      <c r="S982" s="39"/>
      <c r="T982" s="94"/>
      <c r="U982" s="39"/>
      <c r="V982" s="95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  <c r="AJ982" s="39"/>
      <c r="AK982" s="39"/>
      <c r="AL982" s="39"/>
      <c r="AM982" s="39"/>
      <c r="AN982" s="39"/>
      <c r="AO982" s="39"/>
      <c r="AP982" s="39"/>
      <c r="AQ982" s="39"/>
      <c r="AR982" s="39"/>
      <c r="AS982" s="39"/>
      <c r="AT982" s="39"/>
      <c r="AU982" s="39"/>
      <c r="AV982" s="39"/>
      <c r="AW982" s="39"/>
      <c r="AX982" s="39"/>
      <c r="AY982" s="39"/>
      <c r="AZ982" s="39"/>
      <c r="BA982" s="39"/>
      <c r="BB982" s="39"/>
      <c r="BC982" s="39"/>
      <c r="BD982" s="39"/>
      <c r="BE982" s="39"/>
      <c r="BF982" s="39"/>
      <c r="BG982" s="39"/>
      <c r="BH982" s="39"/>
      <c r="BI982" s="39"/>
      <c r="BJ982" s="39"/>
      <c r="BK982" s="39"/>
      <c r="BL982" s="39"/>
      <c r="BM982" s="39"/>
      <c r="BN982" s="39"/>
      <c r="BO982" s="39"/>
      <c r="BP982" s="39"/>
      <c r="BQ982" s="39"/>
      <c r="BR982" s="39"/>
      <c r="BS982" s="39"/>
    </row>
    <row r="983" spans="1:71" ht="15.75" customHeight="1" x14ac:dyDescent="0.25">
      <c r="A983" s="30"/>
      <c r="B983" s="31"/>
      <c r="C983" s="31"/>
      <c r="D983" s="37"/>
      <c r="E983" s="39"/>
      <c r="F983" s="31"/>
      <c r="G983" s="92"/>
      <c r="H983" s="39"/>
      <c r="I983" s="93"/>
      <c r="J983" s="39"/>
      <c r="K983" s="39"/>
      <c r="L983" s="41"/>
      <c r="M983" s="41"/>
      <c r="N983" s="41"/>
      <c r="O983" s="31"/>
      <c r="P983" s="39"/>
      <c r="Q983" s="39"/>
      <c r="R983" s="39"/>
      <c r="S983" s="39"/>
      <c r="T983" s="94"/>
      <c r="U983" s="39"/>
      <c r="V983" s="95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  <c r="AJ983" s="39"/>
      <c r="AK983" s="39"/>
      <c r="AL983" s="39"/>
      <c r="AM983" s="39"/>
      <c r="AN983" s="39"/>
      <c r="AO983" s="39"/>
      <c r="AP983" s="39"/>
      <c r="AQ983" s="39"/>
      <c r="AR983" s="39"/>
      <c r="AS983" s="39"/>
      <c r="AT983" s="39"/>
      <c r="AU983" s="39"/>
      <c r="AV983" s="39"/>
      <c r="AW983" s="39"/>
      <c r="AX983" s="39"/>
      <c r="AY983" s="39"/>
      <c r="AZ983" s="39"/>
      <c r="BA983" s="39"/>
      <c r="BB983" s="39"/>
      <c r="BC983" s="39"/>
      <c r="BD983" s="39"/>
      <c r="BE983" s="39"/>
      <c r="BF983" s="39"/>
      <c r="BG983" s="39"/>
      <c r="BH983" s="39"/>
      <c r="BI983" s="39"/>
      <c r="BJ983" s="39"/>
      <c r="BK983" s="39"/>
      <c r="BL983" s="39"/>
      <c r="BM983" s="39"/>
      <c r="BN983" s="39"/>
      <c r="BO983" s="39"/>
      <c r="BP983" s="39"/>
      <c r="BQ983" s="39"/>
      <c r="BR983" s="39"/>
      <c r="BS983" s="39"/>
    </row>
    <row r="984" spans="1:71" ht="15.75" customHeight="1" x14ac:dyDescent="0.25">
      <c r="A984" s="30"/>
      <c r="B984" s="31"/>
      <c r="C984" s="31"/>
      <c r="D984" s="37"/>
      <c r="E984" s="39"/>
      <c r="F984" s="31"/>
      <c r="G984" s="92"/>
      <c r="H984" s="39"/>
      <c r="I984" s="93"/>
      <c r="J984" s="39"/>
      <c r="K984" s="39"/>
      <c r="L984" s="41"/>
      <c r="M984" s="41"/>
      <c r="N984" s="41"/>
      <c r="O984" s="31"/>
      <c r="P984" s="39"/>
      <c r="Q984" s="39"/>
      <c r="R984" s="39"/>
      <c r="S984" s="39"/>
      <c r="T984" s="94"/>
      <c r="U984" s="39"/>
      <c r="V984" s="95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  <c r="AJ984" s="39"/>
      <c r="AK984" s="39"/>
      <c r="AL984" s="39"/>
      <c r="AM984" s="39"/>
      <c r="AN984" s="39"/>
      <c r="AO984" s="39"/>
      <c r="AP984" s="39"/>
      <c r="AQ984" s="39"/>
      <c r="AR984" s="39"/>
      <c r="AS984" s="39"/>
      <c r="AT984" s="39"/>
      <c r="AU984" s="39"/>
      <c r="AV984" s="39"/>
      <c r="AW984" s="39"/>
      <c r="AX984" s="39"/>
      <c r="AY984" s="39"/>
      <c r="AZ984" s="39"/>
      <c r="BA984" s="39"/>
      <c r="BB984" s="39"/>
      <c r="BC984" s="39"/>
      <c r="BD984" s="39"/>
      <c r="BE984" s="39"/>
      <c r="BF984" s="39"/>
      <c r="BG984" s="39"/>
      <c r="BH984" s="39"/>
      <c r="BI984" s="39"/>
      <c r="BJ984" s="39"/>
      <c r="BK984" s="39"/>
      <c r="BL984" s="39"/>
      <c r="BM984" s="39"/>
      <c r="BN984" s="39"/>
      <c r="BO984" s="39"/>
      <c r="BP984" s="39"/>
      <c r="BQ984" s="39"/>
      <c r="BR984" s="39"/>
      <c r="BS984" s="39"/>
    </row>
    <row r="985" spans="1:71" ht="15.75" customHeight="1" x14ac:dyDescent="0.25">
      <c r="A985" s="30"/>
      <c r="B985" s="31"/>
      <c r="C985" s="31"/>
      <c r="D985" s="37"/>
      <c r="E985" s="39"/>
      <c r="F985" s="31"/>
      <c r="G985" s="92"/>
      <c r="H985" s="39"/>
      <c r="I985" s="93"/>
      <c r="J985" s="39"/>
      <c r="K985" s="39"/>
      <c r="L985" s="41"/>
      <c r="M985" s="41"/>
      <c r="N985" s="41"/>
      <c r="O985" s="31"/>
      <c r="P985" s="39"/>
      <c r="Q985" s="39"/>
      <c r="R985" s="39"/>
      <c r="S985" s="39"/>
      <c r="T985" s="94"/>
      <c r="U985" s="39"/>
      <c r="V985" s="95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  <c r="AJ985" s="39"/>
      <c r="AK985" s="39"/>
      <c r="AL985" s="39"/>
      <c r="AM985" s="39"/>
      <c r="AN985" s="39"/>
      <c r="AO985" s="39"/>
      <c r="AP985" s="39"/>
      <c r="AQ985" s="39"/>
      <c r="AR985" s="39"/>
      <c r="AS985" s="39"/>
      <c r="AT985" s="39"/>
      <c r="AU985" s="39"/>
      <c r="AV985" s="39"/>
      <c r="AW985" s="39"/>
      <c r="AX985" s="39"/>
      <c r="AY985" s="39"/>
      <c r="AZ985" s="39"/>
      <c r="BA985" s="39"/>
      <c r="BB985" s="39"/>
      <c r="BC985" s="39"/>
      <c r="BD985" s="39"/>
      <c r="BE985" s="39"/>
      <c r="BF985" s="39"/>
      <c r="BG985" s="39"/>
      <c r="BH985" s="39"/>
      <c r="BI985" s="39"/>
      <c r="BJ985" s="39"/>
      <c r="BK985" s="39"/>
      <c r="BL985" s="39"/>
      <c r="BM985" s="39"/>
      <c r="BN985" s="39"/>
      <c r="BO985" s="39"/>
      <c r="BP985" s="39"/>
      <c r="BQ985" s="39"/>
      <c r="BR985" s="39"/>
      <c r="BS985" s="39"/>
    </row>
    <row r="986" spans="1:71" ht="15.75" customHeight="1" x14ac:dyDescent="0.25">
      <c r="A986" s="30"/>
      <c r="B986" s="31"/>
      <c r="C986" s="31"/>
      <c r="D986" s="37"/>
      <c r="E986" s="39"/>
      <c r="F986" s="31"/>
      <c r="G986" s="92"/>
      <c r="H986" s="39"/>
      <c r="I986" s="93"/>
      <c r="J986" s="39"/>
      <c r="K986" s="39"/>
      <c r="L986" s="41"/>
      <c r="M986" s="41"/>
      <c r="N986" s="41"/>
      <c r="O986" s="31"/>
      <c r="P986" s="39"/>
      <c r="Q986" s="39"/>
      <c r="R986" s="39"/>
      <c r="S986" s="39"/>
      <c r="T986" s="94"/>
      <c r="U986" s="39"/>
      <c r="V986" s="95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  <c r="AJ986" s="39"/>
      <c r="AK986" s="39"/>
      <c r="AL986" s="39"/>
      <c r="AM986" s="39"/>
      <c r="AN986" s="39"/>
      <c r="AO986" s="39"/>
      <c r="AP986" s="39"/>
      <c r="AQ986" s="39"/>
      <c r="AR986" s="39"/>
      <c r="AS986" s="39"/>
      <c r="AT986" s="39"/>
      <c r="AU986" s="39"/>
      <c r="AV986" s="39"/>
      <c r="AW986" s="39"/>
      <c r="AX986" s="39"/>
      <c r="AY986" s="39"/>
      <c r="AZ986" s="39"/>
      <c r="BA986" s="39"/>
      <c r="BB986" s="39"/>
      <c r="BC986" s="39"/>
      <c r="BD986" s="39"/>
      <c r="BE986" s="39"/>
      <c r="BF986" s="39"/>
      <c r="BG986" s="39"/>
      <c r="BH986" s="39"/>
      <c r="BI986" s="39"/>
      <c r="BJ986" s="39"/>
      <c r="BK986" s="39"/>
      <c r="BL986" s="39"/>
      <c r="BM986" s="39"/>
      <c r="BN986" s="39"/>
      <c r="BO986" s="39"/>
      <c r="BP986" s="39"/>
      <c r="BQ986" s="39"/>
      <c r="BR986" s="39"/>
      <c r="BS986" s="39"/>
    </row>
    <row r="987" spans="1:71" ht="15.75" customHeight="1" x14ac:dyDescent="0.25">
      <c r="A987" s="30"/>
      <c r="B987" s="31"/>
      <c r="C987" s="31"/>
      <c r="D987" s="37"/>
      <c r="E987" s="39"/>
      <c r="F987" s="31"/>
      <c r="G987" s="92"/>
      <c r="H987" s="39"/>
      <c r="I987" s="93"/>
      <c r="J987" s="39"/>
      <c r="K987" s="39"/>
      <c r="L987" s="41"/>
      <c r="M987" s="41"/>
      <c r="N987" s="41"/>
      <c r="O987" s="31"/>
      <c r="P987" s="39"/>
      <c r="Q987" s="39"/>
      <c r="R987" s="39"/>
      <c r="S987" s="39"/>
      <c r="T987" s="94"/>
      <c r="U987" s="39"/>
      <c r="V987" s="95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  <c r="AJ987" s="39"/>
      <c r="AK987" s="39"/>
      <c r="AL987" s="39"/>
      <c r="AM987" s="39"/>
      <c r="AN987" s="39"/>
      <c r="AO987" s="39"/>
      <c r="AP987" s="39"/>
      <c r="AQ987" s="39"/>
      <c r="AR987" s="39"/>
      <c r="AS987" s="39"/>
      <c r="AT987" s="39"/>
      <c r="AU987" s="39"/>
      <c r="AV987" s="39"/>
      <c r="AW987" s="39"/>
      <c r="AX987" s="39"/>
      <c r="AY987" s="39"/>
      <c r="AZ987" s="39"/>
      <c r="BA987" s="39"/>
      <c r="BB987" s="39"/>
      <c r="BC987" s="39"/>
      <c r="BD987" s="39"/>
      <c r="BE987" s="39"/>
      <c r="BF987" s="39"/>
      <c r="BG987" s="39"/>
      <c r="BH987" s="39"/>
      <c r="BI987" s="39"/>
      <c r="BJ987" s="39"/>
      <c r="BK987" s="39"/>
      <c r="BL987" s="39"/>
      <c r="BM987" s="39"/>
      <c r="BN987" s="39"/>
      <c r="BO987" s="39"/>
      <c r="BP987" s="39"/>
      <c r="BQ987" s="39"/>
      <c r="BR987" s="39"/>
      <c r="BS987" s="39"/>
    </row>
    <row r="988" spans="1:71" ht="15.75" customHeight="1" x14ac:dyDescent="0.25">
      <c r="A988" s="30"/>
      <c r="B988" s="31"/>
      <c r="C988" s="31"/>
      <c r="D988" s="37"/>
      <c r="E988" s="39"/>
      <c r="F988" s="31"/>
      <c r="G988" s="92"/>
      <c r="H988" s="39"/>
      <c r="I988" s="93"/>
      <c r="J988" s="39"/>
      <c r="K988" s="39"/>
      <c r="L988" s="41"/>
      <c r="M988" s="41"/>
      <c r="N988" s="41"/>
      <c r="O988" s="31"/>
      <c r="P988" s="39"/>
      <c r="Q988" s="39"/>
      <c r="R988" s="39"/>
      <c r="S988" s="39"/>
      <c r="T988" s="94"/>
      <c r="U988" s="39"/>
      <c r="V988" s="95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  <c r="AJ988" s="39"/>
      <c r="AK988" s="39"/>
      <c r="AL988" s="39"/>
      <c r="AM988" s="39"/>
      <c r="AN988" s="39"/>
      <c r="AO988" s="39"/>
      <c r="AP988" s="39"/>
      <c r="AQ988" s="39"/>
      <c r="AR988" s="39"/>
      <c r="AS988" s="39"/>
      <c r="AT988" s="39"/>
      <c r="AU988" s="39"/>
      <c r="AV988" s="39"/>
      <c r="AW988" s="39"/>
      <c r="AX988" s="39"/>
      <c r="AY988" s="39"/>
      <c r="AZ988" s="39"/>
      <c r="BA988" s="39"/>
      <c r="BB988" s="39"/>
      <c r="BC988" s="39"/>
      <c r="BD988" s="39"/>
      <c r="BE988" s="39"/>
      <c r="BF988" s="39"/>
      <c r="BG988" s="39"/>
      <c r="BH988" s="39"/>
      <c r="BI988" s="39"/>
      <c r="BJ988" s="39"/>
      <c r="BK988" s="39"/>
      <c r="BL988" s="39"/>
      <c r="BM988" s="39"/>
      <c r="BN988" s="39"/>
      <c r="BO988" s="39"/>
      <c r="BP988" s="39"/>
      <c r="BQ988" s="39"/>
      <c r="BR988" s="39"/>
      <c r="BS988" s="39"/>
    </row>
    <row r="989" spans="1:71" ht="15.75" customHeight="1" x14ac:dyDescent="0.25">
      <c r="A989" s="30"/>
      <c r="B989" s="31"/>
      <c r="C989" s="31"/>
      <c r="D989" s="37"/>
      <c r="E989" s="39"/>
      <c r="F989" s="31"/>
      <c r="G989" s="92"/>
      <c r="H989" s="39"/>
      <c r="I989" s="93"/>
      <c r="J989" s="39"/>
      <c r="K989" s="39"/>
      <c r="L989" s="41"/>
      <c r="M989" s="41"/>
      <c r="N989" s="41"/>
      <c r="O989" s="31"/>
      <c r="P989" s="39"/>
      <c r="Q989" s="39"/>
      <c r="R989" s="39"/>
      <c r="S989" s="39"/>
      <c r="T989" s="94"/>
      <c r="U989" s="39"/>
      <c r="V989" s="95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  <c r="AJ989" s="39"/>
      <c r="AK989" s="39"/>
      <c r="AL989" s="39"/>
      <c r="AM989" s="39"/>
      <c r="AN989" s="39"/>
      <c r="AO989" s="39"/>
      <c r="AP989" s="39"/>
      <c r="AQ989" s="39"/>
      <c r="AR989" s="39"/>
      <c r="AS989" s="39"/>
      <c r="AT989" s="39"/>
      <c r="AU989" s="39"/>
      <c r="AV989" s="39"/>
      <c r="AW989" s="39"/>
      <c r="AX989" s="39"/>
      <c r="AY989" s="39"/>
      <c r="AZ989" s="39"/>
      <c r="BA989" s="39"/>
      <c r="BB989" s="39"/>
      <c r="BC989" s="39"/>
      <c r="BD989" s="39"/>
      <c r="BE989" s="39"/>
      <c r="BF989" s="39"/>
      <c r="BG989" s="39"/>
      <c r="BH989" s="39"/>
      <c r="BI989" s="39"/>
      <c r="BJ989" s="39"/>
      <c r="BK989" s="39"/>
      <c r="BL989" s="39"/>
      <c r="BM989" s="39"/>
      <c r="BN989" s="39"/>
      <c r="BO989" s="39"/>
      <c r="BP989" s="39"/>
      <c r="BQ989" s="39"/>
      <c r="BR989" s="39"/>
      <c r="BS989" s="39"/>
    </row>
    <row r="990" spans="1:71" ht="15.75" customHeight="1" x14ac:dyDescent="0.25">
      <c r="A990" s="30"/>
      <c r="B990" s="31"/>
      <c r="C990" s="31"/>
      <c r="D990" s="37"/>
      <c r="E990" s="39"/>
      <c r="F990" s="31"/>
      <c r="G990" s="92"/>
      <c r="H990" s="39"/>
      <c r="I990" s="93"/>
      <c r="J990" s="39"/>
      <c r="K990" s="39"/>
      <c r="L990" s="41"/>
      <c r="M990" s="41"/>
      <c r="N990" s="41"/>
      <c r="O990" s="31"/>
      <c r="P990" s="39"/>
      <c r="Q990" s="39"/>
      <c r="R990" s="39"/>
      <c r="S990" s="39"/>
      <c r="T990" s="94"/>
      <c r="U990" s="39"/>
      <c r="V990" s="95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  <c r="AJ990" s="39"/>
      <c r="AK990" s="39"/>
      <c r="AL990" s="39"/>
      <c r="AM990" s="39"/>
      <c r="AN990" s="39"/>
      <c r="AO990" s="39"/>
      <c r="AP990" s="39"/>
      <c r="AQ990" s="39"/>
      <c r="AR990" s="39"/>
      <c r="AS990" s="39"/>
      <c r="AT990" s="39"/>
      <c r="AU990" s="39"/>
      <c r="AV990" s="39"/>
      <c r="AW990" s="39"/>
      <c r="AX990" s="39"/>
      <c r="AY990" s="39"/>
      <c r="AZ990" s="39"/>
      <c r="BA990" s="39"/>
      <c r="BB990" s="39"/>
      <c r="BC990" s="39"/>
      <c r="BD990" s="39"/>
      <c r="BE990" s="39"/>
      <c r="BF990" s="39"/>
      <c r="BG990" s="39"/>
      <c r="BH990" s="39"/>
      <c r="BI990" s="39"/>
      <c r="BJ990" s="39"/>
      <c r="BK990" s="39"/>
      <c r="BL990" s="39"/>
      <c r="BM990" s="39"/>
      <c r="BN990" s="39"/>
      <c r="BO990" s="39"/>
      <c r="BP990" s="39"/>
      <c r="BQ990" s="39"/>
      <c r="BR990" s="39"/>
      <c r="BS990" s="39"/>
    </row>
    <row r="991" spans="1:71" ht="15.75" customHeight="1" x14ac:dyDescent="0.25">
      <c r="A991" s="30"/>
      <c r="B991" s="31"/>
      <c r="C991" s="31"/>
      <c r="D991" s="37"/>
      <c r="E991" s="39"/>
      <c r="F991" s="31"/>
      <c r="G991" s="92"/>
      <c r="H991" s="39"/>
      <c r="I991" s="93"/>
      <c r="J991" s="39"/>
      <c r="K991" s="39"/>
      <c r="L991" s="41"/>
      <c r="M991" s="41"/>
      <c r="N991" s="41"/>
      <c r="O991" s="31"/>
      <c r="P991" s="39"/>
      <c r="Q991" s="39"/>
      <c r="R991" s="39"/>
      <c r="S991" s="39"/>
      <c r="T991" s="94"/>
      <c r="U991" s="39"/>
      <c r="V991" s="95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  <c r="AJ991" s="39"/>
      <c r="AK991" s="39"/>
      <c r="AL991" s="39"/>
      <c r="AM991" s="39"/>
      <c r="AN991" s="39"/>
      <c r="AO991" s="39"/>
      <c r="AP991" s="39"/>
      <c r="AQ991" s="39"/>
      <c r="AR991" s="39"/>
      <c r="AS991" s="39"/>
      <c r="AT991" s="39"/>
      <c r="AU991" s="39"/>
      <c r="AV991" s="39"/>
      <c r="AW991" s="39"/>
      <c r="AX991" s="39"/>
      <c r="AY991" s="39"/>
      <c r="AZ991" s="39"/>
      <c r="BA991" s="39"/>
      <c r="BB991" s="39"/>
      <c r="BC991" s="39"/>
      <c r="BD991" s="39"/>
      <c r="BE991" s="39"/>
      <c r="BF991" s="39"/>
      <c r="BG991" s="39"/>
      <c r="BH991" s="39"/>
      <c r="BI991" s="39"/>
      <c r="BJ991" s="39"/>
      <c r="BK991" s="39"/>
      <c r="BL991" s="39"/>
      <c r="BM991" s="39"/>
      <c r="BN991" s="39"/>
      <c r="BO991" s="39"/>
      <c r="BP991" s="39"/>
      <c r="BQ991" s="39"/>
      <c r="BR991" s="39"/>
      <c r="BS991" s="39"/>
    </row>
    <row r="992" spans="1:71" ht="15.75" customHeight="1" x14ac:dyDescent="0.25">
      <c r="A992" s="30"/>
      <c r="B992" s="31"/>
      <c r="C992" s="31"/>
      <c r="D992" s="37"/>
      <c r="E992" s="39"/>
      <c r="F992" s="31"/>
      <c r="G992" s="92"/>
      <c r="H992" s="39"/>
      <c r="I992" s="93"/>
      <c r="J992" s="39"/>
      <c r="K992" s="39"/>
      <c r="L992" s="41"/>
      <c r="M992" s="41"/>
      <c r="N992" s="41"/>
      <c r="O992" s="31"/>
      <c r="P992" s="39"/>
      <c r="Q992" s="39"/>
      <c r="R992" s="39"/>
      <c r="S992" s="39"/>
      <c r="T992" s="94"/>
      <c r="U992" s="39"/>
      <c r="V992" s="95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  <c r="AJ992" s="39"/>
      <c r="AK992" s="39"/>
      <c r="AL992" s="39"/>
      <c r="AM992" s="39"/>
      <c r="AN992" s="39"/>
      <c r="AO992" s="39"/>
      <c r="AP992" s="39"/>
      <c r="AQ992" s="39"/>
      <c r="AR992" s="39"/>
      <c r="AS992" s="39"/>
      <c r="AT992" s="39"/>
      <c r="AU992" s="39"/>
      <c r="AV992" s="39"/>
      <c r="AW992" s="39"/>
      <c r="AX992" s="39"/>
      <c r="AY992" s="39"/>
      <c r="AZ992" s="39"/>
      <c r="BA992" s="39"/>
      <c r="BB992" s="39"/>
      <c r="BC992" s="39"/>
      <c r="BD992" s="39"/>
      <c r="BE992" s="39"/>
      <c r="BF992" s="39"/>
      <c r="BG992" s="39"/>
      <c r="BH992" s="39"/>
      <c r="BI992" s="39"/>
      <c r="BJ992" s="39"/>
      <c r="BK992" s="39"/>
      <c r="BL992" s="39"/>
      <c r="BM992" s="39"/>
      <c r="BN992" s="39"/>
      <c r="BO992" s="39"/>
      <c r="BP992" s="39"/>
      <c r="BQ992" s="39"/>
      <c r="BR992" s="39"/>
      <c r="BS992" s="39"/>
    </row>
    <row r="993" spans="1:71" ht="15.75" customHeight="1" x14ac:dyDescent="0.25">
      <c r="A993" s="30"/>
      <c r="B993" s="31"/>
      <c r="C993" s="31"/>
      <c r="D993" s="37"/>
      <c r="E993" s="39"/>
      <c r="F993" s="31"/>
      <c r="G993" s="92"/>
      <c r="H993" s="39"/>
      <c r="I993" s="93"/>
      <c r="J993" s="39"/>
      <c r="K993" s="39"/>
      <c r="L993" s="41"/>
      <c r="M993" s="41"/>
      <c r="N993" s="41"/>
      <c r="O993" s="31"/>
      <c r="P993" s="39"/>
      <c r="Q993" s="39"/>
      <c r="R993" s="39"/>
      <c r="S993" s="39"/>
      <c r="T993" s="94"/>
      <c r="U993" s="39"/>
      <c r="V993" s="95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  <c r="AJ993" s="39"/>
      <c r="AK993" s="39"/>
      <c r="AL993" s="39"/>
      <c r="AM993" s="39"/>
      <c r="AN993" s="39"/>
      <c r="AO993" s="39"/>
      <c r="AP993" s="39"/>
      <c r="AQ993" s="39"/>
      <c r="AR993" s="39"/>
      <c r="AS993" s="39"/>
      <c r="AT993" s="39"/>
      <c r="AU993" s="39"/>
      <c r="AV993" s="39"/>
      <c r="AW993" s="39"/>
      <c r="AX993" s="39"/>
      <c r="AY993" s="39"/>
      <c r="AZ993" s="39"/>
      <c r="BA993" s="39"/>
      <c r="BB993" s="39"/>
      <c r="BC993" s="39"/>
      <c r="BD993" s="39"/>
      <c r="BE993" s="39"/>
      <c r="BF993" s="39"/>
      <c r="BG993" s="39"/>
      <c r="BH993" s="39"/>
      <c r="BI993" s="39"/>
      <c r="BJ993" s="39"/>
      <c r="BK993" s="39"/>
      <c r="BL993" s="39"/>
      <c r="BM993" s="39"/>
      <c r="BN993" s="39"/>
      <c r="BO993" s="39"/>
      <c r="BP993" s="39"/>
      <c r="BQ993" s="39"/>
      <c r="BR993" s="39"/>
      <c r="BS993" s="39"/>
    </row>
    <row r="994" spans="1:71" ht="15.75" customHeight="1" x14ac:dyDescent="0.25">
      <c r="A994" s="30"/>
      <c r="B994" s="31"/>
      <c r="C994" s="31"/>
      <c r="D994" s="37"/>
      <c r="E994" s="39"/>
      <c r="F994" s="31"/>
      <c r="G994" s="92"/>
      <c r="H994" s="39"/>
      <c r="I994" s="93"/>
      <c r="J994" s="39"/>
      <c r="K994" s="39"/>
      <c r="L994" s="41"/>
      <c r="M994" s="41"/>
      <c r="N994" s="41"/>
      <c r="O994" s="31"/>
      <c r="P994" s="39"/>
      <c r="Q994" s="39"/>
      <c r="R994" s="39"/>
      <c r="S994" s="39"/>
      <c r="T994" s="94"/>
      <c r="U994" s="39"/>
      <c r="V994" s="95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  <c r="AG994" s="39"/>
      <c r="AH994" s="39"/>
      <c r="AI994" s="39"/>
      <c r="AJ994" s="39"/>
      <c r="AK994" s="39"/>
      <c r="AL994" s="39"/>
      <c r="AM994" s="39"/>
      <c r="AN994" s="39"/>
      <c r="AO994" s="39"/>
      <c r="AP994" s="39"/>
      <c r="AQ994" s="39"/>
      <c r="AR994" s="39"/>
      <c r="AS994" s="39"/>
      <c r="AT994" s="39"/>
      <c r="AU994" s="39"/>
      <c r="AV994" s="39"/>
      <c r="AW994" s="39"/>
      <c r="AX994" s="39"/>
      <c r="AY994" s="39"/>
      <c r="AZ994" s="39"/>
      <c r="BA994" s="39"/>
      <c r="BB994" s="39"/>
      <c r="BC994" s="39"/>
      <c r="BD994" s="39"/>
      <c r="BE994" s="39"/>
      <c r="BF994" s="39"/>
      <c r="BG994" s="39"/>
      <c r="BH994" s="39"/>
      <c r="BI994" s="39"/>
      <c r="BJ994" s="39"/>
      <c r="BK994" s="39"/>
      <c r="BL994" s="39"/>
      <c r="BM994" s="39"/>
      <c r="BN994" s="39"/>
      <c r="BO994" s="39"/>
      <c r="BP994" s="39"/>
      <c r="BQ994" s="39"/>
      <c r="BR994" s="39"/>
      <c r="BS994" s="39"/>
    </row>
    <row r="995" spans="1:71" ht="15.75" customHeight="1" x14ac:dyDescent="0.25">
      <c r="A995" s="30"/>
      <c r="B995" s="31"/>
      <c r="C995" s="31"/>
      <c r="D995" s="37"/>
      <c r="E995" s="39"/>
      <c r="F995" s="31"/>
      <c r="G995" s="92"/>
      <c r="H995" s="39"/>
      <c r="I995" s="93"/>
      <c r="J995" s="39"/>
      <c r="K995" s="39"/>
      <c r="L995" s="41"/>
      <c r="M995" s="41"/>
      <c r="N995" s="41"/>
      <c r="O995" s="31"/>
      <c r="P995" s="39"/>
      <c r="Q995" s="39"/>
      <c r="R995" s="39"/>
      <c r="S995" s="39"/>
      <c r="T995" s="94"/>
      <c r="U995" s="39"/>
      <c r="V995" s="95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  <c r="AG995" s="39"/>
      <c r="AH995" s="39"/>
      <c r="AI995" s="39"/>
      <c r="AJ995" s="39"/>
      <c r="AK995" s="39"/>
      <c r="AL995" s="39"/>
      <c r="AM995" s="39"/>
      <c r="AN995" s="39"/>
      <c r="AO995" s="39"/>
      <c r="AP995" s="39"/>
      <c r="AQ995" s="39"/>
      <c r="AR995" s="39"/>
      <c r="AS995" s="39"/>
      <c r="AT995" s="39"/>
      <c r="AU995" s="39"/>
      <c r="AV995" s="39"/>
      <c r="AW995" s="39"/>
      <c r="AX995" s="39"/>
      <c r="AY995" s="39"/>
      <c r="AZ995" s="39"/>
      <c r="BA995" s="39"/>
      <c r="BB995" s="39"/>
      <c r="BC995" s="39"/>
      <c r="BD995" s="39"/>
      <c r="BE995" s="39"/>
      <c r="BF995" s="39"/>
      <c r="BG995" s="39"/>
      <c r="BH995" s="39"/>
      <c r="BI995" s="39"/>
      <c r="BJ995" s="39"/>
      <c r="BK995" s="39"/>
      <c r="BL995" s="39"/>
      <c r="BM995" s="39"/>
      <c r="BN995" s="39"/>
      <c r="BO995" s="39"/>
      <c r="BP995" s="39"/>
      <c r="BQ995" s="39"/>
      <c r="BR995" s="39"/>
      <c r="BS995" s="39"/>
    </row>
    <row r="996" spans="1:71" ht="15.75" customHeight="1" x14ac:dyDescent="0.25">
      <c r="A996" s="30"/>
      <c r="B996" s="31"/>
      <c r="C996" s="31"/>
      <c r="D996" s="37"/>
      <c r="E996" s="39"/>
      <c r="F996" s="31"/>
      <c r="G996" s="92"/>
      <c r="H996" s="39"/>
      <c r="I996" s="93"/>
      <c r="J996" s="39"/>
      <c r="K996" s="39"/>
      <c r="L996" s="41"/>
      <c r="M996" s="41"/>
      <c r="N996" s="41"/>
      <c r="O996" s="31"/>
      <c r="P996" s="39"/>
      <c r="Q996" s="39"/>
      <c r="R996" s="39"/>
      <c r="S996" s="39"/>
      <c r="T996" s="94"/>
      <c r="U996" s="39"/>
      <c r="V996" s="95"/>
      <c r="W996" s="39"/>
      <c r="X996" s="39"/>
      <c r="Y996" s="39"/>
      <c r="Z996" s="39"/>
      <c r="AA996" s="39"/>
      <c r="AB996" s="39"/>
      <c r="AC996" s="39"/>
      <c r="AD996" s="39"/>
      <c r="AE996" s="39"/>
      <c r="AF996" s="39"/>
      <c r="AG996" s="39"/>
      <c r="AH996" s="39"/>
      <c r="AI996" s="39"/>
      <c r="AJ996" s="39"/>
      <c r="AK996" s="39"/>
      <c r="AL996" s="39"/>
      <c r="AM996" s="39"/>
      <c r="AN996" s="39"/>
      <c r="AO996" s="39"/>
      <c r="AP996" s="39"/>
      <c r="AQ996" s="39"/>
      <c r="AR996" s="39"/>
      <c r="AS996" s="39"/>
      <c r="AT996" s="39"/>
      <c r="AU996" s="39"/>
      <c r="AV996" s="39"/>
      <c r="AW996" s="39"/>
      <c r="AX996" s="39"/>
      <c r="AY996" s="39"/>
      <c r="AZ996" s="39"/>
      <c r="BA996" s="39"/>
      <c r="BB996" s="39"/>
      <c r="BC996" s="39"/>
      <c r="BD996" s="39"/>
      <c r="BE996" s="39"/>
      <c r="BF996" s="39"/>
      <c r="BG996" s="39"/>
      <c r="BH996" s="39"/>
      <c r="BI996" s="39"/>
      <c r="BJ996" s="39"/>
      <c r="BK996" s="39"/>
      <c r="BL996" s="39"/>
      <c r="BM996" s="39"/>
      <c r="BN996" s="39"/>
      <c r="BO996" s="39"/>
      <c r="BP996" s="39"/>
      <c r="BQ996" s="39"/>
      <c r="BR996" s="39"/>
      <c r="BS996" s="39"/>
    </row>
    <row r="997" spans="1:71" ht="15.75" customHeight="1" x14ac:dyDescent="0.25">
      <c r="A997" s="30"/>
      <c r="B997" s="31"/>
      <c r="C997" s="31"/>
      <c r="D997" s="37"/>
      <c r="E997" s="39"/>
      <c r="F997" s="31"/>
      <c r="G997" s="92"/>
      <c r="H997" s="39"/>
      <c r="I997" s="93"/>
      <c r="J997" s="39"/>
      <c r="K997" s="39"/>
      <c r="L997" s="41"/>
      <c r="M997" s="41"/>
      <c r="N997" s="41"/>
      <c r="O997" s="31"/>
      <c r="P997" s="39"/>
      <c r="Q997" s="39"/>
      <c r="R997" s="39"/>
      <c r="S997" s="39"/>
      <c r="T997" s="94"/>
      <c r="U997" s="39"/>
      <c r="V997" s="95"/>
      <c r="W997" s="39"/>
      <c r="X997" s="39"/>
      <c r="Y997" s="39"/>
      <c r="Z997" s="39"/>
      <c r="AA997" s="39"/>
      <c r="AB997" s="39"/>
      <c r="AC997" s="39"/>
      <c r="AD997" s="39"/>
      <c r="AE997" s="39"/>
      <c r="AF997" s="39"/>
      <c r="AG997" s="39"/>
      <c r="AH997" s="39"/>
      <c r="AI997" s="39"/>
      <c r="AJ997" s="39"/>
      <c r="AK997" s="39"/>
      <c r="AL997" s="39"/>
      <c r="AM997" s="39"/>
      <c r="AN997" s="39"/>
      <c r="AO997" s="39"/>
      <c r="AP997" s="39"/>
      <c r="AQ997" s="39"/>
      <c r="AR997" s="39"/>
      <c r="AS997" s="39"/>
      <c r="AT997" s="39"/>
      <c r="AU997" s="39"/>
      <c r="AV997" s="39"/>
      <c r="AW997" s="39"/>
      <c r="AX997" s="39"/>
      <c r="AY997" s="39"/>
      <c r="AZ997" s="39"/>
      <c r="BA997" s="39"/>
      <c r="BB997" s="39"/>
      <c r="BC997" s="39"/>
      <c r="BD997" s="39"/>
      <c r="BE997" s="39"/>
      <c r="BF997" s="39"/>
      <c r="BG997" s="39"/>
      <c r="BH997" s="39"/>
      <c r="BI997" s="39"/>
      <c r="BJ997" s="39"/>
      <c r="BK997" s="39"/>
      <c r="BL997" s="39"/>
      <c r="BM997" s="39"/>
      <c r="BN997" s="39"/>
      <c r="BO997" s="39"/>
      <c r="BP997" s="39"/>
      <c r="BQ997" s="39"/>
      <c r="BR997" s="39"/>
      <c r="BS997" s="39"/>
    </row>
    <row r="998" spans="1:71" ht="15.75" customHeight="1" x14ac:dyDescent="0.25">
      <c r="A998" s="30"/>
      <c r="B998" s="31"/>
      <c r="C998" s="31"/>
      <c r="D998" s="37"/>
      <c r="E998" s="39"/>
      <c r="F998" s="31"/>
      <c r="G998" s="92"/>
      <c r="H998" s="39"/>
      <c r="I998" s="93"/>
      <c r="J998" s="39"/>
      <c r="K998" s="39"/>
      <c r="L998" s="41"/>
      <c r="M998" s="41"/>
      <c r="N998" s="41"/>
      <c r="O998" s="31"/>
      <c r="P998" s="39"/>
      <c r="Q998" s="39"/>
      <c r="R998" s="39"/>
      <c r="S998" s="39"/>
      <c r="T998" s="94"/>
      <c r="U998" s="39"/>
      <c r="V998" s="95"/>
      <c r="W998" s="39"/>
      <c r="X998" s="39"/>
      <c r="Y998" s="39"/>
      <c r="Z998" s="39"/>
      <c r="AA998" s="39"/>
      <c r="AB998" s="39"/>
      <c r="AC998" s="39"/>
      <c r="AD998" s="39"/>
      <c r="AE998" s="39"/>
      <c r="AF998" s="39"/>
      <c r="AG998" s="39"/>
      <c r="AH998" s="39"/>
      <c r="AI998" s="39"/>
      <c r="AJ998" s="39"/>
      <c r="AK998" s="39"/>
      <c r="AL998" s="39"/>
      <c r="AM998" s="39"/>
      <c r="AN998" s="39"/>
      <c r="AO998" s="39"/>
      <c r="AP998" s="39"/>
      <c r="AQ998" s="39"/>
      <c r="AR998" s="39"/>
      <c r="AS998" s="39"/>
      <c r="AT998" s="39"/>
      <c r="AU998" s="39"/>
      <c r="AV998" s="39"/>
      <c r="AW998" s="39"/>
      <c r="AX998" s="39"/>
      <c r="AY998" s="39"/>
      <c r="AZ998" s="39"/>
      <c r="BA998" s="39"/>
      <c r="BB998" s="39"/>
      <c r="BC998" s="39"/>
      <c r="BD998" s="39"/>
      <c r="BE998" s="39"/>
      <c r="BF998" s="39"/>
      <c r="BG998" s="39"/>
      <c r="BH998" s="39"/>
      <c r="BI998" s="39"/>
      <c r="BJ998" s="39"/>
      <c r="BK998" s="39"/>
      <c r="BL998" s="39"/>
      <c r="BM998" s="39"/>
      <c r="BN998" s="39"/>
      <c r="BO998" s="39"/>
      <c r="BP998" s="39"/>
      <c r="BQ998" s="39"/>
      <c r="BR998" s="39"/>
      <c r="BS998" s="39"/>
    </row>
    <row r="999" spans="1:71" ht="15.75" customHeight="1" x14ac:dyDescent="0.25">
      <c r="A999" s="30"/>
      <c r="B999" s="31"/>
      <c r="C999" s="31"/>
      <c r="D999" s="37"/>
      <c r="E999" s="39"/>
      <c r="F999" s="31"/>
      <c r="G999" s="92"/>
      <c r="H999" s="39"/>
      <c r="I999" s="93"/>
      <c r="J999" s="39"/>
      <c r="K999" s="39"/>
      <c r="L999" s="41"/>
      <c r="M999" s="41"/>
      <c r="N999" s="41"/>
      <c r="O999" s="31"/>
      <c r="P999" s="39"/>
      <c r="Q999" s="39"/>
      <c r="R999" s="39"/>
      <c r="S999" s="39"/>
      <c r="T999" s="94"/>
      <c r="U999" s="39"/>
      <c r="V999" s="95"/>
      <c r="W999" s="39"/>
      <c r="X999" s="39"/>
      <c r="Y999" s="39"/>
      <c r="Z999" s="39"/>
      <c r="AA999" s="39"/>
      <c r="AB999" s="39"/>
      <c r="AC999" s="39"/>
      <c r="AD999" s="39"/>
      <c r="AE999" s="39"/>
      <c r="AF999" s="39"/>
      <c r="AG999" s="39"/>
      <c r="AH999" s="39"/>
      <c r="AI999" s="39"/>
      <c r="AJ999" s="39"/>
      <c r="AK999" s="39"/>
      <c r="AL999" s="39"/>
      <c r="AM999" s="39"/>
      <c r="AN999" s="39"/>
      <c r="AO999" s="39"/>
      <c r="AP999" s="39"/>
      <c r="AQ999" s="39"/>
      <c r="AR999" s="39"/>
      <c r="AS999" s="39"/>
      <c r="AT999" s="39"/>
      <c r="AU999" s="39"/>
      <c r="AV999" s="39"/>
      <c r="AW999" s="39"/>
      <c r="AX999" s="39"/>
      <c r="AY999" s="39"/>
      <c r="AZ999" s="39"/>
      <c r="BA999" s="39"/>
      <c r="BB999" s="39"/>
      <c r="BC999" s="39"/>
      <c r="BD999" s="39"/>
      <c r="BE999" s="39"/>
      <c r="BF999" s="39"/>
      <c r="BG999" s="39"/>
      <c r="BH999" s="39"/>
      <c r="BI999" s="39"/>
      <c r="BJ999" s="39"/>
      <c r="BK999" s="39"/>
      <c r="BL999" s="39"/>
      <c r="BM999" s="39"/>
      <c r="BN999" s="39"/>
      <c r="BO999" s="39"/>
      <c r="BP999" s="39"/>
      <c r="BQ999" s="39"/>
      <c r="BR999" s="39"/>
      <c r="BS999" s="39"/>
    </row>
    <row r="1000" spans="1:71" ht="15.75" customHeight="1" x14ac:dyDescent="0.25">
      <c r="A1000" s="30"/>
      <c r="B1000" s="31"/>
      <c r="C1000" s="31"/>
      <c r="D1000" s="37"/>
      <c r="E1000" s="39"/>
      <c r="F1000" s="31"/>
      <c r="G1000" s="92"/>
      <c r="H1000" s="39"/>
      <c r="I1000" s="93"/>
      <c r="J1000" s="39"/>
      <c r="K1000" s="39"/>
      <c r="L1000" s="41"/>
      <c r="M1000" s="41"/>
      <c r="N1000" s="41"/>
      <c r="O1000" s="31"/>
      <c r="P1000" s="39"/>
      <c r="Q1000" s="39"/>
      <c r="R1000" s="39"/>
      <c r="S1000" s="39"/>
      <c r="T1000" s="94"/>
      <c r="U1000" s="39"/>
      <c r="V1000" s="95"/>
      <c r="W1000" s="39"/>
      <c r="X1000" s="39"/>
      <c r="Y1000" s="39"/>
      <c r="Z1000" s="39"/>
      <c r="AA1000" s="39"/>
      <c r="AB1000" s="39"/>
      <c r="AC1000" s="39"/>
      <c r="AD1000" s="39"/>
      <c r="AE1000" s="39"/>
      <c r="AF1000" s="39"/>
      <c r="AG1000" s="39"/>
      <c r="AH1000" s="39"/>
      <c r="AI1000" s="39"/>
      <c r="AJ1000" s="39"/>
      <c r="AK1000" s="39"/>
      <c r="AL1000" s="39"/>
      <c r="AM1000" s="39"/>
      <c r="AN1000" s="39"/>
      <c r="AO1000" s="39"/>
      <c r="AP1000" s="39"/>
      <c r="AQ1000" s="39"/>
      <c r="AR1000" s="39"/>
      <c r="AS1000" s="39"/>
      <c r="AT1000" s="39"/>
      <c r="AU1000" s="39"/>
      <c r="AV1000" s="39"/>
      <c r="AW1000" s="39"/>
      <c r="AX1000" s="39"/>
      <c r="AY1000" s="39"/>
      <c r="AZ1000" s="39"/>
      <c r="BA1000" s="39"/>
      <c r="BB1000" s="39"/>
      <c r="BC1000" s="39"/>
      <c r="BD1000" s="39"/>
      <c r="BE1000" s="39"/>
      <c r="BF1000" s="39"/>
      <c r="BG1000" s="39"/>
      <c r="BH1000" s="39"/>
      <c r="BI1000" s="39"/>
      <c r="BJ1000" s="39"/>
      <c r="BK1000" s="39"/>
      <c r="BL1000" s="39"/>
      <c r="BM1000" s="39"/>
      <c r="BN1000" s="39"/>
      <c r="BO1000" s="39"/>
      <c r="BP1000" s="39"/>
      <c r="BQ1000" s="39"/>
      <c r="BR1000" s="39"/>
      <c r="BS1000" s="39"/>
    </row>
  </sheetData>
  <mergeCells count="35">
    <mergeCell ref="Q21:S21"/>
    <mergeCell ref="D11:E11"/>
    <mergeCell ref="D12:E12"/>
    <mergeCell ref="W12:Y13"/>
    <mergeCell ref="D13:E13"/>
    <mergeCell ref="D14:E14"/>
    <mergeCell ref="BH16:BO16"/>
    <mergeCell ref="AZ21:BC21"/>
    <mergeCell ref="BD21:BG21"/>
    <mergeCell ref="BH21:BK21"/>
    <mergeCell ref="BL21:BO21"/>
    <mergeCell ref="BP21:BS21"/>
    <mergeCell ref="T21:W21"/>
    <mergeCell ref="X21:AA21"/>
    <mergeCell ref="AB21:AE21"/>
    <mergeCell ref="AF21:AI21"/>
    <mergeCell ref="AN21:AQ21"/>
    <mergeCell ref="AR21:AU21"/>
    <mergeCell ref="AV21:AY21"/>
    <mergeCell ref="AJ21:AM21"/>
    <mergeCell ref="F23:F29"/>
    <mergeCell ref="F32:F66"/>
    <mergeCell ref="D2:E2"/>
    <mergeCell ref="F2:F15"/>
    <mergeCell ref="D3:E3"/>
    <mergeCell ref="D4:E4"/>
    <mergeCell ref="D5:E5"/>
    <mergeCell ref="D7:E7"/>
    <mergeCell ref="D8:E8"/>
    <mergeCell ref="B21:N21"/>
    <mergeCell ref="D15:E15"/>
    <mergeCell ref="B17:N17"/>
    <mergeCell ref="B18:N18"/>
    <mergeCell ref="B19:N19"/>
    <mergeCell ref="B20:N20"/>
  </mergeCells>
  <conditionalFormatting sqref="D7:D8">
    <cfRule type="cellIs" dxfId="5" priority="1" operator="equal">
      <formula>"FALSE"</formula>
    </cfRule>
  </conditionalFormatting>
  <conditionalFormatting sqref="D7:D8">
    <cfRule type="cellIs" dxfId="4" priority="2" operator="equal">
      <formula>"TRUE"</formula>
    </cfRule>
  </conditionalFormatting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E2EFD9"/>
  </sheetPr>
  <dimension ref="A1:BS1000"/>
  <sheetViews>
    <sheetView topLeftCell="D18" workbookViewId="0">
      <selection activeCell="K32" sqref="K32:K36"/>
    </sheetView>
  </sheetViews>
  <sheetFormatPr defaultColWidth="12.59765625" defaultRowHeight="15" customHeight="1" x14ac:dyDescent="0.25"/>
  <cols>
    <col min="1" max="1" width="2.8984375" customWidth="1"/>
    <col min="2" max="2" width="34.5" customWidth="1"/>
    <col min="3" max="3" width="2.8984375" customWidth="1"/>
    <col min="4" max="4" width="16.5" customWidth="1"/>
    <col min="5" max="5" width="7.59765625" customWidth="1"/>
    <col min="6" max="6" width="8.69921875" customWidth="1"/>
    <col min="7" max="7" width="13.69921875" customWidth="1"/>
    <col min="8" max="8" width="10.8984375" customWidth="1"/>
    <col min="9" max="9" width="8" customWidth="1"/>
    <col min="10" max="10" width="11.5" customWidth="1"/>
    <col min="11" max="11" width="46.69921875" customWidth="1"/>
    <col min="12" max="14" width="8" customWidth="1"/>
    <col min="15" max="15" width="2.5" customWidth="1"/>
    <col min="16" max="16" width="3.69921875" customWidth="1"/>
    <col min="17" max="17" width="8" customWidth="1"/>
    <col min="18" max="18" width="5.8984375" customWidth="1"/>
    <col min="19" max="19" width="8" customWidth="1"/>
    <col min="20" max="20" width="3.69921875" customWidth="1"/>
    <col min="21" max="21" width="9.3984375" customWidth="1"/>
    <col min="22" max="22" width="5.8984375" customWidth="1"/>
    <col min="23" max="23" width="9.3984375" customWidth="1"/>
    <col min="24" max="24" width="3.69921875" customWidth="1"/>
    <col min="25" max="25" width="9.3984375" customWidth="1"/>
    <col min="26" max="26" width="5.8984375" customWidth="1"/>
    <col min="27" max="27" width="9.3984375" customWidth="1"/>
    <col min="28" max="28" width="3.69921875" customWidth="1"/>
    <col min="29" max="29" width="9.3984375" customWidth="1"/>
    <col min="30" max="30" width="5.8984375" customWidth="1"/>
    <col min="31" max="31" width="9.3984375" customWidth="1"/>
    <col min="32" max="32" width="3.69921875" customWidth="1"/>
    <col min="33" max="33" width="9.3984375" customWidth="1"/>
    <col min="34" max="34" width="5.8984375" customWidth="1"/>
    <col min="35" max="35" width="9.3984375" customWidth="1"/>
    <col min="36" max="36" width="3.69921875" customWidth="1"/>
    <col min="37" max="37" width="9.3984375" customWidth="1"/>
    <col min="38" max="38" width="5.8984375" customWidth="1"/>
    <col min="39" max="39" width="9.3984375" customWidth="1"/>
    <col min="40" max="40" width="3.69921875" customWidth="1"/>
    <col min="41" max="41" width="9.3984375" customWidth="1"/>
    <col min="42" max="42" width="5.8984375" customWidth="1"/>
    <col min="43" max="43" width="9.3984375" customWidth="1"/>
    <col min="44" max="44" width="3.69921875" customWidth="1"/>
    <col min="45" max="45" width="9.3984375" customWidth="1"/>
    <col min="46" max="46" width="5.8984375" customWidth="1"/>
    <col min="47" max="47" width="9.3984375" customWidth="1"/>
    <col min="48" max="48" width="3.69921875" customWidth="1"/>
    <col min="49" max="49" width="9.3984375" customWidth="1"/>
    <col min="50" max="50" width="5.8984375" customWidth="1"/>
    <col min="51" max="51" width="9.3984375" customWidth="1"/>
    <col min="52" max="52" width="3.69921875" customWidth="1"/>
    <col min="53" max="53" width="9.3984375" customWidth="1"/>
    <col min="54" max="54" width="5.8984375" customWidth="1"/>
    <col min="55" max="55" width="9.3984375" customWidth="1"/>
    <col min="56" max="56" width="3.69921875" customWidth="1"/>
    <col min="57" max="57" width="9.3984375" customWidth="1"/>
    <col min="58" max="58" width="5.8984375" customWidth="1"/>
    <col min="59" max="59" width="9.3984375" customWidth="1"/>
    <col min="60" max="60" width="3.69921875" customWidth="1"/>
    <col min="61" max="61" width="9.3984375" customWidth="1"/>
    <col min="62" max="62" width="5.8984375" customWidth="1"/>
    <col min="63" max="63" width="9.3984375" customWidth="1"/>
    <col min="64" max="64" width="3.69921875" customWidth="1"/>
    <col min="65" max="65" width="9.3984375" customWidth="1"/>
    <col min="66" max="66" width="5.8984375" customWidth="1"/>
    <col min="67" max="67" width="9.3984375" customWidth="1"/>
    <col min="68" max="68" width="3.69921875" customWidth="1"/>
    <col min="69" max="69" width="9.3984375" customWidth="1"/>
    <col min="70" max="70" width="5.8984375" customWidth="1"/>
    <col min="71" max="71" width="9.3984375" customWidth="1"/>
  </cols>
  <sheetData>
    <row r="1" spans="1:71" ht="13.8" x14ac:dyDescent="0.25">
      <c r="A1" s="30"/>
      <c r="B1" s="31"/>
      <c r="C1" s="31"/>
      <c r="D1" s="31"/>
      <c r="E1" s="31"/>
      <c r="F1" s="31"/>
      <c r="G1" s="32" t="s">
        <v>2426</v>
      </c>
      <c r="H1" s="33" t="s">
        <v>2427</v>
      </c>
      <c r="I1" s="34" t="s">
        <v>2428</v>
      </c>
      <c r="J1" s="33" t="s">
        <v>2429</v>
      </c>
      <c r="K1" s="33" t="s">
        <v>2430</v>
      </c>
      <c r="L1" s="35" t="s">
        <v>2439</v>
      </c>
      <c r="M1" s="35" t="s">
        <v>2440</v>
      </c>
      <c r="N1" s="35" t="s">
        <v>2441</v>
      </c>
      <c r="O1" s="31"/>
      <c r="P1" s="31"/>
      <c r="Q1" s="30" t="s">
        <v>2442</v>
      </c>
      <c r="R1" s="30" t="s">
        <v>2443</v>
      </c>
      <c r="S1" s="31"/>
      <c r="T1" s="36"/>
      <c r="U1" s="31"/>
      <c r="V1" s="36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</row>
    <row r="2" spans="1:71" ht="15" customHeight="1" x14ac:dyDescent="0.25">
      <c r="A2" s="30"/>
      <c r="B2" s="37" t="s">
        <v>2444</v>
      </c>
      <c r="C2" s="37"/>
      <c r="D2" s="136">
        <v>5099</v>
      </c>
      <c r="E2" s="137"/>
      <c r="F2" s="133" t="s">
        <v>2445</v>
      </c>
      <c r="G2" s="38">
        <f>IF(I2="","",$D$5)</f>
        <v>43739</v>
      </c>
      <c r="H2" s="39"/>
      <c r="I2" s="107">
        <f>_xlfn.SINGLE(IF(I1="","",IF(_xlfn.SINGLE(_xlfn.MINIFS($20:$20,$20:$20,"&gt;"&amp;IFERROR(INT(I1),0),$16:$16,"&lt;&gt;Afr"))=0,"",_xlfn.MINIFS($20:$20,$20:$20,"&gt;"&amp;IFERROR(INT(I1),0),$16:$16,"&lt;&gt;Afr"))))</f>
        <v>4009</v>
      </c>
      <c r="J2" s="38" t="str">
        <f>IF(EXACT($I2,""),"",$D$4)</f>
        <v>19.03.01</v>
      </c>
      <c r="K2" s="39" t="str">
        <f t="array" ref="K2">IFERROR( INDEX( GBK!$B:$B, MATCH( I2, GBK!$C:$C, 0 ) ) &amp; " - " &amp; $D$3, "" )</f>
        <v>Lasten Overige Activiteiten - Voorbeeld activiteit</v>
      </c>
      <c r="L2" s="41">
        <f t="shared" ref="L2:L12" si="0">IF(I2="","",SUMIFS($18:$18,$20:$20, "=" &amp; $I2,$17:$17, "=Debit" ))</f>
        <v>0</v>
      </c>
      <c r="M2" s="41">
        <f t="shared" ref="M2:M12" si="1">IF(L2="","",SUMIFS($18:$18,$20:$20, "=" &amp; $I2,$17:$17, "=Credit" ))</f>
        <v>-47.5</v>
      </c>
      <c r="N2" s="41">
        <f t="shared" ref="N2:N12" si="2">IF(I2="","",L2+M2)</f>
        <v>-47.5</v>
      </c>
      <c r="O2" s="31"/>
      <c r="P2" s="31"/>
      <c r="Q2" s="42">
        <f t="shared" ref="Q2:Q12" si="3">IF(I2="","",N2/$D$13)</f>
        <v>-9.5</v>
      </c>
      <c r="R2" s="42">
        <f t="shared" ref="R2:R8" si="4">MAX(0,Q2)</f>
        <v>0</v>
      </c>
      <c r="S2" s="31"/>
      <c r="T2" s="36"/>
      <c r="U2" s="31"/>
      <c r="V2" s="36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</row>
    <row r="3" spans="1:71" ht="13.8" x14ac:dyDescent="0.25">
      <c r="A3" s="30"/>
      <c r="B3" s="37" t="s">
        <v>2430</v>
      </c>
      <c r="C3" s="37"/>
      <c r="D3" s="138" t="s">
        <v>2479</v>
      </c>
      <c r="E3" s="137"/>
      <c r="F3" s="134"/>
      <c r="G3" s="38">
        <f t="shared" ref="G3:G12" si="5">IF(I3="","",$D$5)</f>
        <v>43739</v>
      </c>
      <c r="H3" s="39"/>
      <c r="I3" s="107">
        <f t="shared" ref="I3:I12" si="6">_xlfn.SINGLE(IF(I2="","",IF(_xlfn.SINGLE(_xlfn.MINIFS($20:$20,$20:$20,"&gt;"&amp;IFERROR(INT(I2),0),$16:$16,"&lt;&gt;Afr"))=0,"",_xlfn.MINIFS($20:$20,$20:$20,"&gt;"&amp;IFERROR(INT(I2),0),$16:$16,"&lt;&gt;Afr"))))</f>
        <v>5099</v>
      </c>
      <c r="J3" s="38" t="str">
        <f t="shared" ref="J3:J12" si="7">IF(EXACT($I3,""),"",$D$4)</f>
        <v>19.03.01</v>
      </c>
      <c r="K3" s="39" t="str">
        <f t="array" ref="K3">IFERROR( INDEX( GBK!$B:$B, MATCH( I3, GBK!$C:$C, 0 ) ) &amp; " - " &amp; $D$3, "" )</f>
        <v>Winst door afrondingsverschillen - Voorbeeld activiteit</v>
      </c>
      <c r="L3" s="41">
        <f t="shared" si="0"/>
        <v>0</v>
      </c>
      <c r="M3" s="41">
        <f t="shared" si="1"/>
        <v>0</v>
      </c>
      <c r="N3" s="41">
        <f t="shared" si="2"/>
        <v>0</v>
      </c>
      <c r="O3" s="31"/>
      <c r="P3" s="31"/>
      <c r="Q3" s="42">
        <f t="shared" si="3"/>
        <v>0</v>
      </c>
      <c r="R3" s="42">
        <f t="shared" si="4"/>
        <v>0</v>
      </c>
      <c r="S3" s="31"/>
      <c r="T3" s="36"/>
      <c r="U3" s="31"/>
      <c r="V3" s="36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</row>
    <row r="4" spans="1:71" ht="13.8" x14ac:dyDescent="0.25">
      <c r="A4" s="30"/>
      <c r="B4" s="37" t="s">
        <v>2429</v>
      </c>
      <c r="C4" s="37"/>
      <c r="D4" s="138" t="s">
        <v>2480</v>
      </c>
      <c r="E4" s="137"/>
      <c r="F4" s="134"/>
      <c r="G4" s="38">
        <f t="shared" si="5"/>
        <v>43739</v>
      </c>
      <c r="H4" s="39"/>
      <c r="I4" s="107">
        <f t="shared" si="6"/>
        <v>8009</v>
      </c>
      <c r="J4" s="38" t="str">
        <f t="shared" si="7"/>
        <v>19.03.01</v>
      </c>
      <c r="K4" s="39" t="str">
        <f t="array" ref="K4">IFERROR( INDEX( GBK!$B:$B, MATCH( I4, GBK!$C:$C, 0 ) ) &amp; " - " &amp; $D$3, "" )</f>
        <v>Baten Overige Activiteiten - Voorbeeld activiteit</v>
      </c>
      <c r="L4" s="41">
        <f t="shared" si="0"/>
        <v>47.47</v>
      </c>
      <c r="M4" s="41">
        <f t="shared" si="1"/>
        <v>0</v>
      </c>
      <c r="N4" s="41">
        <f t="shared" si="2"/>
        <v>47.47</v>
      </c>
      <c r="O4" s="31"/>
      <c r="P4" s="31"/>
      <c r="Q4" s="42">
        <f t="shared" si="3"/>
        <v>9.4939999999999998</v>
      </c>
      <c r="R4" s="42">
        <f t="shared" si="4"/>
        <v>9.4939999999999998</v>
      </c>
      <c r="S4" s="31"/>
      <c r="T4" s="36"/>
      <c r="U4" s="31"/>
      <c r="V4" s="36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</row>
    <row r="5" spans="1:71" ht="13.8" x14ac:dyDescent="0.25">
      <c r="A5" s="30"/>
      <c r="B5" s="37" t="s">
        <v>2447</v>
      </c>
      <c r="C5" s="37"/>
      <c r="D5" s="154">
        <v>43739</v>
      </c>
      <c r="E5" s="137"/>
      <c r="F5" s="134"/>
      <c r="G5" s="38" t="str">
        <f t="shared" si="5"/>
        <v/>
      </c>
      <c r="H5" s="39"/>
      <c r="I5" s="107" t="str">
        <f t="shared" si="6"/>
        <v/>
      </c>
      <c r="J5" s="38" t="str">
        <f t="shared" si="7"/>
        <v/>
      </c>
      <c r="K5" s="39" t="str">
        <f t="array" ref="K5">IFERROR( INDEX( GBK!$B:$B, MATCH( I5, GBK!$C:$C, 0 ) ) &amp; " - " &amp; $D$3, "" )</f>
        <v/>
      </c>
      <c r="L5" s="41" t="str">
        <f t="shared" si="0"/>
        <v/>
      </c>
      <c r="M5" s="41" t="str">
        <f t="shared" si="1"/>
        <v/>
      </c>
      <c r="N5" s="41" t="str">
        <f t="shared" si="2"/>
        <v/>
      </c>
      <c r="O5" s="31"/>
      <c r="P5" s="31"/>
      <c r="Q5" s="42" t="str">
        <f t="shared" si="3"/>
        <v/>
      </c>
      <c r="R5" s="42">
        <f t="shared" si="4"/>
        <v>0</v>
      </c>
      <c r="S5" s="31"/>
      <c r="T5" s="36"/>
      <c r="U5" s="31"/>
      <c r="V5" s="36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</row>
    <row r="6" spans="1:71" ht="13.8" x14ac:dyDescent="0.25">
      <c r="A6" s="30"/>
      <c r="B6" s="31"/>
      <c r="C6" s="31"/>
      <c r="D6" s="31"/>
      <c r="E6" s="31"/>
      <c r="F6" s="134"/>
      <c r="G6" s="38" t="str">
        <f t="shared" si="5"/>
        <v/>
      </c>
      <c r="H6" s="39"/>
      <c r="I6" s="107" t="str">
        <f t="shared" si="6"/>
        <v/>
      </c>
      <c r="J6" s="38" t="str">
        <f t="shared" si="7"/>
        <v/>
      </c>
      <c r="K6" s="39" t="str">
        <f t="array" ref="K6">IFERROR( INDEX( GBK!$B:$B, MATCH( I6, GBK!$C:$C, 0 ) ) &amp; " - " &amp; $D$3, "" )</f>
        <v/>
      </c>
      <c r="L6" s="41" t="str">
        <f t="shared" si="0"/>
        <v/>
      </c>
      <c r="M6" s="41" t="str">
        <f t="shared" si="1"/>
        <v/>
      </c>
      <c r="N6" s="41" t="str">
        <f t="shared" si="2"/>
        <v/>
      </c>
      <c r="O6" s="31"/>
      <c r="P6" s="31"/>
      <c r="Q6" s="42" t="str">
        <f t="shared" si="3"/>
        <v/>
      </c>
      <c r="R6" s="42">
        <f t="shared" si="4"/>
        <v>0</v>
      </c>
      <c r="S6" s="31"/>
      <c r="T6" s="36"/>
      <c r="U6" s="31"/>
      <c r="V6" s="36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</row>
    <row r="7" spans="1:71" ht="13.8" x14ac:dyDescent="0.25">
      <c r="A7" s="30"/>
      <c r="B7" s="31" t="s">
        <v>2449</v>
      </c>
      <c r="C7" s="31"/>
      <c r="D7" s="139" t="b">
        <f>ROUND(SUM(N:N),2)=0</f>
        <v>1</v>
      </c>
      <c r="E7" s="137"/>
      <c r="F7" s="134"/>
      <c r="G7" s="38" t="str">
        <f t="shared" si="5"/>
        <v/>
      </c>
      <c r="H7" s="39"/>
      <c r="I7" s="107" t="str">
        <f t="shared" si="6"/>
        <v/>
      </c>
      <c r="J7" s="38" t="str">
        <f t="shared" si="7"/>
        <v/>
      </c>
      <c r="K7" s="39" t="str">
        <f t="array" ref="K7">IFERROR( INDEX( GBK!$B:$B, MATCH( I7, GBK!$C:$C, 0 ) ) &amp; " - " &amp; $D$3, "" )</f>
        <v/>
      </c>
      <c r="L7" s="41" t="str">
        <f t="shared" si="0"/>
        <v/>
      </c>
      <c r="M7" s="41" t="str">
        <f t="shared" si="1"/>
        <v/>
      </c>
      <c r="N7" s="41" t="str">
        <f t="shared" si="2"/>
        <v/>
      </c>
      <c r="O7" s="31"/>
      <c r="P7" s="31"/>
      <c r="Q7" s="42" t="str">
        <f t="shared" si="3"/>
        <v/>
      </c>
      <c r="R7" s="42">
        <f t="shared" si="4"/>
        <v>0</v>
      </c>
      <c r="S7" s="31"/>
      <c r="T7" s="36"/>
      <c r="U7" s="31"/>
      <c r="V7" s="36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</row>
    <row r="8" spans="1:71" ht="13.8" x14ac:dyDescent="0.25">
      <c r="A8" s="30"/>
      <c r="B8" s="31" t="s">
        <v>2450</v>
      </c>
      <c r="C8" s="31"/>
      <c r="D8" s="140" t="b">
        <f>SUMIF(I:I,"=''",N:N)=0</f>
        <v>1</v>
      </c>
      <c r="E8" s="137"/>
      <c r="F8" s="134"/>
      <c r="G8" s="38" t="str">
        <f t="shared" si="5"/>
        <v/>
      </c>
      <c r="H8" s="39"/>
      <c r="I8" s="107" t="str">
        <f t="shared" si="6"/>
        <v/>
      </c>
      <c r="J8" s="38" t="str">
        <f t="shared" si="7"/>
        <v/>
      </c>
      <c r="K8" s="39" t="str">
        <f t="array" ref="K8">IFERROR( INDEX( GBK!$B:$B, MATCH( I8, GBK!$C:$C, 0 ) ) &amp; " - " &amp; $D$3, "" )</f>
        <v/>
      </c>
      <c r="L8" s="41" t="str">
        <f t="shared" si="0"/>
        <v/>
      </c>
      <c r="M8" s="41" t="str">
        <f t="shared" si="1"/>
        <v/>
      </c>
      <c r="N8" s="41" t="str">
        <f t="shared" si="2"/>
        <v/>
      </c>
      <c r="O8" s="31"/>
      <c r="P8" s="31"/>
      <c r="Q8" s="42" t="str">
        <f t="shared" si="3"/>
        <v/>
      </c>
      <c r="R8" s="42">
        <f t="shared" si="4"/>
        <v>0</v>
      </c>
      <c r="S8" s="31"/>
      <c r="T8" s="36"/>
      <c r="U8" s="31"/>
      <c r="V8" s="36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</row>
    <row r="9" spans="1:71" ht="12.75" customHeight="1" x14ac:dyDescent="0.25">
      <c r="A9" s="30"/>
      <c r="B9" s="31"/>
      <c r="C9" s="31"/>
      <c r="D9" s="31"/>
      <c r="E9" s="31"/>
      <c r="F9" s="134"/>
      <c r="G9" s="38" t="str">
        <f t="shared" si="5"/>
        <v/>
      </c>
      <c r="H9" s="39"/>
      <c r="I9" s="107" t="str">
        <f t="shared" si="6"/>
        <v/>
      </c>
      <c r="J9" s="38" t="str">
        <f t="shared" si="7"/>
        <v/>
      </c>
      <c r="K9" s="39" t="str">
        <f t="array" ref="K9">IFERROR( INDEX( GBK!$B:$B, MATCH( I9, GBK!$C:$C, 0 ) ) &amp; " - " &amp; $D$3, "" )</f>
        <v/>
      </c>
      <c r="L9" s="41" t="str">
        <f t="shared" si="0"/>
        <v/>
      </c>
      <c r="M9" s="41" t="str">
        <f t="shared" si="1"/>
        <v/>
      </c>
      <c r="N9" s="41" t="str">
        <f t="shared" si="2"/>
        <v/>
      </c>
      <c r="O9" s="31"/>
      <c r="P9" s="31"/>
      <c r="Q9" s="42" t="str">
        <f t="shared" si="3"/>
        <v/>
      </c>
      <c r="R9" s="30"/>
      <c r="S9" s="31"/>
      <c r="T9" s="36"/>
      <c r="U9" s="31"/>
      <c r="V9" s="36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</row>
    <row r="10" spans="1:71" ht="13.8" x14ac:dyDescent="0.25">
      <c r="A10" s="30"/>
      <c r="B10" s="31"/>
      <c r="C10" s="31"/>
      <c r="D10" s="31"/>
      <c r="E10" s="36"/>
      <c r="F10" s="134"/>
      <c r="G10" s="38" t="str">
        <f t="shared" si="5"/>
        <v/>
      </c>
      <c r="H10" s="39"/>
      <c r="I10" s="107" t="str">
        <f t="shared" si="6"/>
        <v/>
      </c>
      <c r="J10" s="38" t="str">
        <f t="shared" si="7"/>
        <v/>
      </c>
      <c r="K10" s="39" t="str">
        <f t="array" ref="K10">IFERROR( INDEX( GBK!$B:$B, MATCH( I10, GBK!$C:$C, 0 ) ) &amp; " - " &amp; $D$3, "" )</f>
        <v/>
      </c>
      <c r="L10" s="41" t="str">
        <f t="shared" si="0"/>
        <v/>
      </c>
      <c r="M10" s="41" t="str">
        <f t="shared" si="1"/>
        <v/>
      </c>
      <c r="N10" s="41" t="str">
        <f t="shared" si="2"/>
        <v/>
      </c>
      <c r="O10" s="31"/>
      <c r="P10" s="31"/>
      <c r="Q10" s="43" t="str">
        <f t="shared" si="3"/>
        <v/>
      </c>
      <c r="R10" s="31"/>
      <c r="S10" s="31"/>
      <c r="T10" s="36"/>
      <c r="U10" s="31"/>
      <c r="V10" s="36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</row>
    <row r="11" spans="1:71" ht="13.8" x14ac:dyDescent="0.25">
      <c r="A11" s="30"/>
      <c r="B11" s="37" t="s">
        <v>2435</v>
      </c>
      <c r="C11" s="37"/>
      <c r="D11" s="147">
        <f>SUMIF(N2:N12,"&gt;0")</f>
        <v>47.47</v>
      </c>
      <c r="E11" s="137"/>
      <c r="F11" s="134"/>
      <c r="G11" s="38" t="str">
        <f t="shared" si="5"/>
        <v/>
      </c>
      <c r="H11" s="39"/>
      <c r="I11" s="107" t="str">
        <f t="shared" si="6"/>
        <v/>
      </c>
      <c r="J11" s="38" t="str">
        <f t="shared" si="7"/>
        <v/>
      </c>
      <c r="K11" s="39" t="str">
        <f t="array" ref="K11">IFERROR( INDEX( GBK!$B:$B, MATCH( I11, GBK!$C:$C, 0 ) ) &amp; " - " &amp; $D$3, "" )</f>
        <v/>
      </c>
      <c r="L11" s="41" t="str">
        <f t="shared" si="0"/>
        <v/>
      </c>
      <c r="M11" s="41" t="str">
        <f t="shared" si="1"/>
        <v/>
      </c>
      <c r="N11" s="41" t="str">
        <f t="shared" si="2"/>
        <v/>
      </c>
      <c r="O11" s="31"/>
      <c r="P11" s="31"/>
      <c r="Q11" s="43" t="str">
        <f t="shared" si="3"/>
        <v/>
      </c>
      <c r="R11" s="31"/>
      <c r="S11" s="31"/>
      <c r="T11" s="36"/>
      <c r="U11" s="31"/>
      <c r="V11" s="36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</row>
    <row r="12" spans="1:71" ht="13.8" x14ac:dyDescent="0.25">
      <c r="A12" s="30"/>
      <c r="B12" s="37" t="s">
        <v>2436</v>
      </c>
      <c r="C12" s="37"/>
      <c r="D12" s="147">
        <f>-SUMIF(N2:N12,"&lt;0")</f>
        <v>47.5</v>
      </c>
      <c r="E12" s="137"/>
      <c r="F12" s="134"/>
      <c r="G12" s="38" t="str">
        <f t="shared" si="5"/>
        <v/>
      </c>
      <c r="H12" s="39"/>
      <c r="I12" s="107" t="str">
        <f t="shared" si="6"/>
        <v/>
      </c>
      <c r="J12" s="38" t="str">
        <f t="shared" si="7"/>
        <v/>
      </c>
      <c r="K12" s="39" t="str">
        <f t="array" ref="K12">IFERROR( INDEX( GBK!$B:$B, MATCH( I12, GBK!$C:$C, 0 ) ) &amp; " - " &amp; $D$3, "" )</f>
        <v/>
      </c>
      <c r="L12" s="41" t="str">
        <f t="shared" si="0"/>
        <v/>
      </c>
      <c r="M12" s="41" t="str">
        <f t="shared" si="1"/>
        <v/>
      </c>
      <c r="N12" s="41" t="str">
        <f t="shared" si="2"/>
        <v/>
      </c>
      <c r="O12" s="31"/>
      <c r="P12" s="31"/>
      <c r="Q12" s="43" t="str">
        <f t="shared" si="3"/>
        <v/>
      </c>
      <c r="R12" s="31"/>
      <c r="S12" s="31"/>
      <c r="T12" s="36"/>
      <c r="U12" s="31"/>
      <c r="V12" s="36"/>
      <c r="W12" s="148">
        <f>D14</f>
        <v>9.5</v>
      </c>
      <c r="X12" s="149"/>
      <c r="Y12" s="150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</row>
    <row r="13" spans="1:71" ht="13.8" x14ac:dyDescent="0.25">
      <c r="A13" s="30"/>
      <c r="B13" s="37" t="s">
        <v>2437</v>
      </c>
      <c r="C13" s="37"/>
      <c r="D13" s="143">
        <f>COUNTIF(E:E,"&lt;&gt;")-1</f>
        <v>5</v>
      </c>
      <c r="E13" s="137"/>
      <c r="F13" s="134"/>
      <c r="G13" s="44"/>
      <c r="H13" s="31"/>
      <c r="I13" s="45"/>
      <c r="J13" s="46"/>
      <c r="K13" s="33"/>
      <c r="L13" s="43"/>
      <c r="M13" s="43"/>
      <c r="N13" s="43"/>
      <c r="O13" s="31"/>
      <c r="P13" s="31"/>
      <c r="Q13" s="31"/>
      <c r="R13" s="31"/>
      <c r="S13" s="31"/>
      <c r="T13" s="36"/>
      <c r="U13" s="31"/>
      <c r="V13" s="36"/>
      <c r="W13" s="151"/>
      <c r="X13" s="152"/>
      <c r="Y13" s="153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</row>
    <row r="14" spans="1:71" ht="13.8" x14ac:dyDescent="0.25">
      <c r="A14" s="30"/>
      <c r="B14" s="37" t="s">
        <v>2438</v>
      </c>
      <c r="C14" s="37"/>
      <c r="D14" s="143">
        <f>IFERROR(ROUNDUP(D12/D13,2),"")</f>
        <v>9.5</v>
      </c>
      <c r="E14" s="137"/>
      <c r="F14" s="134"/>
      <c r="G14" s="38">
        <f t="shared" ref="G14:G15" si="8">IF($I14="","",$D$5)</f>
        <v>43739</v>
      </c>
      <c r="H14" s="39"/>
      <c r="I14" s="40">
        <f t="shared" ref="I14:I15" si="9">$D$2</f>
        <v>5099</v>
      </c>
      <c r="J14" s="38" t="str">
        <f t="shared" ref="J14:J15" si="10">IF($I14="","",$D$4)</f>
        <v>19.03.01</v>
      </c>
      <c r="K14" s="39" t="str">
        <f t="array" ref="K14">IFERROR( INDEX( GBK!$B:$B, MATCH( I14, GBK!$C:$C, 0 ) ) &amp; " - " &amp; $D$3, "" )</f>
        <v>Winst door afrondingsverschillen - Voorbeeld activiteit</v>
      </c>
      <c r="L14" s="41">
        <f>-IF(I14="","",SUMIFS($18:$18,$20:$20, "=" &amp; $I14,$17:$17, "=Afr" ))</f>
        <v>3.0000000000001137E-2</v>
      </c>
      <c r="M14" s="41">
        <f>0</f>
        <v>0</v>
      </c>
      <c r="N14" s="41">
        <f t="shared" ref="N14:N15" si="11">IF(I14="","",L14+M14)</f>
        <v>3.0000000000001137E-2</v>
      </c>
      <c r="O14" s="31"/>
      <c r="P14" s="31"/>
      <c r="Q14" s="31"/>
      <c r="R14" s="31"/>
      <c r="S14" s="31"/>
      <c r="T14" s="36"/>
      <c r="U14" s="31"/>
      <c r="V14" s="36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</row>
    <row r="15" spans="1:71" ht="13.8" x14ac:dyDescent="0.25">
      <c r="A15" s="30"/>
      <c r="B15" s="37" t="s">
        <v>2451</v>
      </c>
      <c r="C15" s="37"/>
      <c r="D15" s="143">
        <f>COUNTIF(Q24:Q231,"&gt;0")</f>
        <v>2</v>
      </c>
      <c r="E15" s="137"/>
      <c r="F15" s="135"/>
      <c r="G15" s="38">
        <f t="shared" si="8"/>
        <v>43739</v>
      </c>
      <c r="H15" s="39"/>
      <c r="I15" s="40">
        <f t="shared" si="9"/>
        <v>5099</v>
      </c>
      <c r="J15" s="38" t="str">
        <f t="shared" si="10"/>
        <v>19.03.01</v>
      </c>
      <c r="K15" s="39" t="str">
        <f t="array" ref="K15">IFERROR( INDEX( GBK!$B:$B, MATCH( I15, GBK!$C:$C, 0 ) ) &amp; " - " &amp; $D$3 &amp; " tegenboeking", "" )</f>
        <v>Winst door afrondingsverschillen - Voorbeeld activiteit tegenboeking</v>
      </c>
      <c r="L15" s="41">
        <v>0</v>
      </c>
      <c r="M15" s="41">
        <f>IF(L15="","",SUMIFS($18:$18,$20:$20, "=" &amp; $I15,$17:$17, "=Afr" ))</f>
        <v>-3.0000000000001137E-2</v>
      </c>
      <c r="N15" s="41">
        <f t="shared" si="11"/>
        <v>-3.0000000000001137E-2</v>
      </c>
      <c r="O15" s="31"/>
      <c r="P15" s="31"/>
      <c r="Q15" s="31"/>
      <c r="R15" s="31"/>
      <c r="S15" s="31"/>
      <c r="T15" s="36"/>
      <c r="U15" s="31"/>
      <c r="V15" s="36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</row>
    <row r="16" spans="1:71" ht="13.8" x14ac:dyDescent="0.25">
      <c r="A16" s="30"/>
      <c r="B16" s="31"/>
      <c r="C16" s="31"/>
      <c r="D16" s="36"/>
      <c r="E16" s="36"/>
      <c r="F16" s="31"/>
      <c r="G16" s="44"/>
      <c r="H16" s="31"/>
      <c r="I16" s="34"/>
      <c r="J16" s="33"/>
      <c r="K16" s="36"/>
      <c r="L16" s="35"/>
      <c r="M16" s="35"/>
      <c r="N16" s="35"/>
      <c r="O16" s="31"/>
      <c r="P16" s="31"/>
      <c r="Q16" s="47"/>
      <c r="R16" s="47"/>
      <c r="S16" s="47"/>
      <c r="T16" s="48"/>
      <c r="U16" s="31"/>
      <c r="V16" s="36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146"/>
      <c r="BI16" s="142"/>
      <c r="BJ16" s="142"/>
      <c r="BK16" s="142"/>
      <c r="BL16" s="142"/>
      <c r="BM16" s="142"/>
      <c r="BN16" s="142"/>
      <c r="BO16" s="137"/>
      <c r="BP16" s="31"/>
      <c r="BQ16" s="31"/>
      <c r="BR16" s="31"/>
      <c r="BS16" s="31"/>
    </row>
    <row r="17" spans="1:71" ht="13.8" x14ac:dyDescent="0.25">
      <c r="A17" s="30"/>
      <c r="B17" s="141" t="s">
        <v>2452</v>
      </c>
      <c r="C17" s="142"/>
      <c r="D17" s="142"/>
      <c r="E17" s="142"/>
      <c r="F17" s="142"/>
      <c r="G17" s="142"/>
      <c r="H17" s="142"/>
      <c r="I17" s="142"/>
      <c r="J17" s="142"/>
      <c r="K17" s="142"/>
      <c r="L17" s="142"/>
      <c r="M17" s="142"/>
      <c r="N17" s="137"/>
      <c r="O17" s="31"/>
      <c r="P17" s="49"/>
      <c r="Q17" s="50" t="s">
        <v>2439</v>
      </c>
      <c r="R17" s="51" t="s">
        <v>2453</v>
      </c>
      <c r="S17" s="50" t="s">
        <v>2440</v>
      </c>
      <c r="T17" s="52"/>
      <c r="U17" s="50" t="s">
        <v>2439</v>
      </c>
      <c r="V17" s="51" t="s">
        <v>2453</v>
      </c>
      <c r="W17" s="50" t="s">
        <v>2440</v>
      </c>
      <c r="X17" s="52"/>
      <c r="Y17" s="50" t="s">
        <v>2439</v>
      </c>
      <c r="Z17" s="51" t="s">
        <v>2453</v>
      </c>
      <c r="AA17" s="50" t="s">
        <v>2440</v>
      </c>
      <c r="AB17" s="52"/>
      <c r="AC17" s="50" t="s">
        <v>2439</v>
      </c>
      <c r="AD17" s="51" t="s">
        <v>2453</v>
      </c>
      <c r="AE17" s="50" t="s">
        <v>2440</v>
      </c>
      <c r="AF17" s="52"/>
      <c r="AG17" s="50" t="s">
        <v>2439</v>
      </c>
      <c r="AH17" s="51" t="s">
        <v>2453</v>
      </c>
      <c r="AI17" s="50" t="s">
        <v>2440</v>
      </c>
      <c r="AJ17" s="52"/>
      <c r="AK17" s="50" t="s">
        <v>2439</v>
      </c>
      <c r="AL17" s="51" t="s">
        <v>2453</v>
      </c>
      <c r="AM17" s="50" t="s">
        <v>2440</v>
      </c>
      <c r="AN17" s="52"/>
      <c r="AO17" s="50" t="s">
        <v>2439</v>
      </c>
      <c r="AP17" s="51" t="s">
        <v>2453</v>
      </c>
      <c r="AQ17" s="50" t="s">
        <v>2440</v>
      </c>
      <c r="AR17" s="52"/>
      <c r="AS17" s="50" t="s">
        <v>2439</v>
      </c>
      <c r="AT17" s="51" t="s">
        <v>2453</v>
      </c>
      <c r="AU17" s="50" t="s">
        <v>2440</v>
      </c>
      <c r="AV17" s="52"/>
      <c r="AW17" s="50" t="s">
        <v>2439</v>
      </c>
      <c r="AX17" s="51" t="s">
        <v>2453</v>
      </c>
      <c r="AY17" s="50" t="s">
        <v>2440</v>
      </c>
      <c r="AZ17" s="52"/>
      <c r="BA17" s="50" t="s">
        <v>2439</v>
      </c>
      <c r="BB17" s="51" t="s">
        <v>2453</v>
      </c>
      <c r="BC17" s="50" t="s">
        <v>2440</v>
      </c>
      <c r="BD17" s="52"/>
      <c r="BE17" s="50" t="s">
        <v>2439</v>
      </c>
      <c r="BF17" s="51" t="s">
        <v>2453</v>
      </c>
      <c r="BG17" s="50" t="s">
        <v>2440</v>
      </c>
      <c r="BH17" s="52"/>
      <c r="BI17" s="50" t="s">
        <v>2439</v>
      </c>
      <c r="BJ17" s="51" t="s">
        <v>2453</v>
      </c>
      <c r="BK17" s="50" t="s">
        <v>2440</v>
      </c>
      <c r="BL17" s="52"/>
      <c r="BM17" s="50" t="s">
        <v>2439</v>
      </c>
      <c r="BN17" s="51" t="s">
        <v>2453</v>
      </c>
      <c r="BO17" s="50" t="s">
        <v>2440</v>
      </c>
      <c r="BP17" s="52"/>
      <c r="BQ17" s="50" t="s">
        <v>2439</v>
      </c>
      <c r="BR17" s="51" t="s">
        <v>2453</v>
      </c>
      <c r="BS17" s="50" t="s">
        <v>2440</v>
      </c>
    </row>
    <row r="18" spans="1:71" ht="13.8" x14ac:dyDescent="0.25">
      <c r="A18" s="30"/>
      <c r="B18" s="141" t="s">
        <v>2454</v>
      </c>
      <c r="C18" s="142"/>
      <c r="D18" s="142"/>
      <c r="E18" s="142"/>
      <c r="F18" s="142"/>
      <c r="G18" s="142"/>
      <c r="H18" s="142"/>
      <c r="I18" s="142"/>
      <c r="J18" s="142"/>
      <c r="K18" s="142"/>
      <c r="L18" s="142"/>
      <c r="M18" s="142"/>
      <c r="N18" s="137"/>
      <c r="O18" s="31"/>
      <c r="P18" s="49"/>
      <c r="Q18" s="50">
        <f>ROUNDUP( SUM(Q24:Q231), 2)</f>
        <v>47.47</v>
      </c>
      <c r="R18" s="53">
        <f>(Q18+S18)</f>
        <v>-3.0000000000001137E-2</v>
      </c>
      <c r="S18" s="50">
        <f>ROUNDUP(SUM(S24:S231),2)</f>
        <v>-47.5</v>
      </c>
      <c r="T18" s="52"/>
      <c r="U18" s="50">
        <f>ROUNDUP( SUM(U24:U231), 2)</f>
        <v>0</v>
      </c>
      <c r="V18" s="53">
        <f>(U18+W18)</f>
        <v>0</v>
      </c>
      <c r="W18" s="50">
        <f>ROUNDUP(SUM(W24:W231),2)</f>
        <v>0</v>
      </c>
      <c r="X18" s="52"/>
      <c r="Y18" s="50">
        <f>ROUNDUP( SUM(Y24:Y231), 2)</f>
        <v>0</v>
      </c>
      <c r="Z18" s="53">
        <f>(Y18+AA18)</f>
        <v>0</v>
      </c>
      <c r="AA18" s="50">
        <f>ROUNDUP(SUM(AA24:AA231),2)</f>
        <v>0</v>
      </c>
      <c r="AB18" s="52"/>
      <c r="AC18" s="50">
        <f>ROUNDUP( SUM(AC24:AC231), 2)</f>
        <v>0</v>
      </c>
      <c r="AD18" s="53">
        <f>(AC18+AE18)</f>
        <v>0</v>
      </c>
      <c r="AE18" s="50">
        <f>ROUNDUP(SUM(AE24:AE231),2)</f>
        <v>0</v>
      </c>
      <c r="AF18" s="52"/>
      <c r="AG18" s="50">
        <f>ROUNDUP( SUM(AG24:AG231), 2)</f>
        <v>0</v>
      </c>
      <c r="AH18" s="53">
        <f>(AG18+AI18)</f>
        <v>0</v>
      </c>
      <c r="AI18" s="50">
        <f>ROUNDUP(SUM(AI24:AI231),2)</f>
        <v>0</v>
      </c>
      <c r="AJ18" s="52"/>
      <c r="AK18" s="50">
        <f>ROUNDUP( SUM(AK24:AK231), 2)</f>
        <v>0</v>
      </c>
      <c r="AL18" s="53">
        <f>(AK18+AM18)</f>
        <v>0</v>
      </c>
      <c r="AM18" s="50">
        <f>ROUNDUP(SUM(AM24:AM231),2)</f>
        <v>0</v>
      </c>
      <c r="AN18" s="52"/>
      <c r="AO18" s="50">
        <f>ROUNDUP( SUM(AO24:AO231), 2)</f>
        <v>0</v>
      </c>
      <c r="AP18" s="53">
        <f>(AO18+AQ18)</f>
        <v>0</v>
      </c>
      <c r="AQ18" s="50">
        <f>ROUNDUP(SUM(AQ24:AQ231),2)</f>
        <v>0</v>
      </c>
      <c r="AR18" s="52"/>
      <c r="AS18" s="50">
        <f>ROUNDUP( SUM(AS24:AS231), 2)</f>
        <v>0</v>
      </c>
      <c r="AT18" s="53">
        <f>(AS18+AU18)</f>
        <v>0</v>
      </c>
      <c r="AU18" s="50">
        <f>ROUNDUP(SUM(AU24:AU231),2)</f>
        <v>0</v>
      </c>
      <c r="AV18" s="52"/>
      <c r="AW18" s="50">
        <f>ROUNDUP( SUM(AW24:AW231), 2)</f>
        <v>0</v>
      </c>
      <c r="AX18" s="53">
        <f>(AW18+AY18)</f>
        <v>0</v>
      </c>
      <c r="AY18" s="50">
        <f>ROUNDUP(SUM(AY24:AY231),2)</f>
        <v>0</v>
      </c>
      <c r="AZ18" s="52"/>
      <c r="BA18" s="50">
        <f>ROUNDUP( SUM(BA24:BA231), 2)</f>
        <v>0</v>
      </c>
      <c r="BB18" s="53">
        <f>(BA18+BC18)</f>
        <v>0</v>
      </c>
      <c r="BC18" s="50">
        <f>ROUNDUP(SUM(BC24:BC231),2)</f>
        <v>0</v>
      </c>
      <c r="BD18" s="52"/>
      <c r="BE18" s="50">
        <f>ROUNDUP( SUM(BE24:BE231), 2)</f>
        <v>0</v>
      </c>
      <c r="BF18" s="53">
        <f>(BE18+BG18)</f>
        <v>0</v>
      </c>
      <c r="BG18" s="50">
        <f>ROUNDUP(SUM(BG24:BG231),2)</f>
        <v>0</v>
      </c>
      <c r="BH18" s="52"/>
      <c r="BI18" s="50">
        <f>ROUNDUP( SUM(BI24:BI231), 2)</f>
        <v>0</v>
      </c>
      <c r="BJ18" s="53">
        <f>(BI18+BK18)</f>
        <v>0</v>
      </c>
      <c r="BK18" s="50">
        <f>ROUNDUP(SUM(BK24:BK231),2)</f>
        <v>0</v>
      </c>
      <c r="BL18" s="52"/>
      <c r="BM18" s="50">
        <f>ROUNDUP( SUM(BM24:BM231), 2)</f>
        <v>0</v>
      </c>
      <c r="BN18" s="53">
        <f>(BM18+BO18)</f>
        <v>0</v>
      </c>
      <c r="BO18" s="50">
        <f>ROUNDUP(SUM(BO24:BO231),2)</f>
        <v>0</v>
      </c>
      <c r="BP18" s="52"/>
      <c r="BQ18" s="50">
        <f>ROUNDUP( SUM(BQ24:BQ231), 2)</f>
        <v>0</v>
      </c>
      <c r="BR18" s="53">
        <f>(BQ18+BS18)</f>
        <v>0</v>
      </c>
      <c r="BS18" s="50">
        <f>ROUNDUP(SUM(BS24:BS231),2)</f>
        <v>0</v>
      </c>
    </row>
    <row r="19" spans="1:71" ht="13.8" x14ac:dyDescent="0.25">
      <c r="A19" s="30"/>
      <c r="B19" s="141" t="s">
        <v>2455</v>
      </c>
      <c r="C19" s="142"/>
      <c r="D19" s="142"/>
      <c r="E19" s="142"/>
      <c r="F19" s="142"/>
      <c r="G19" s="142"/>
      <c r="H19" s="142"/>
      <c r="I19" s="142"/>
      <c r="J19" s="142"/>
      <c r="K19" s="142"/>
      <c r="L19" s="142"/>
      <c r="M19" s="142"/>
      <c r="N19" s="137"/>
      <c r="O19" s="31"/>
      <c r="P19" s="49"/>
      <c r="Q19" s="50"/>
      <c r="R19" s="54">
        <f>MAX(SUM(R24:R231),1)</f>
        <v>5</v>
      </c>
      <c r="S19" s="55"/>
      <c r="T19" s="52"/>
      <c r="U19" s="55"/>
      <c r="V19" s="54">
        <f>MAX(SUM(V24:V231),1)</f>
        <v>1</v>
      </c>
      <c r="W19" s="55"/>
      <c r="X19" s="52"/>
      <c r="Y19" s="55"/>
      <c r="Z19" s="54">
        <f>MAX(SUM(Z24:Z231),1)</f>
        <v>1</v>
      </c>
      <c r="AA19" s="55"/>
      <c r="AB19" s="52"/>
      <c r="AC19" s="55"/>
      <c r="AD19" s="54">
        <f>MAX(SUM(AD24:AD231),1)</f>
        <v>1</v>
      </c>
      <c r="AE19" s="55"/>
      <c r="AF19" s="52"/>
      <c r="AG19" s="55"/>
      <c r="AH19" s="54">
        <f>MAX(SUM(AH24:AH231),1)</f>
        <v>1</v>
      </c>
      <c r="AI19" s="55"/>
      <c r="AJ19" s="52"/>
      <c r="AK19" s="55"/>
      <c r="AL19" s="54">
        <f>MAX(SUM(AL24:AL231),1)</f>
        <v>1</v>
      </c>
      <c r="AM19" s="55"/>
      <c r="AN19" s="52"/>
      <c r="AO19" s="55"/>
      <c r="AP19" s="54">
        <f>MAX(SUM(AP24:AP231),1)</f>
        <v>1</v>
      </c>
      <c r="AQ19" s="55"/>
      <c r="AR19" s="52"/>
      <c r="AS19" s="55"/>
      <c r="AT19" s="54">
        <f>MAX(SUM(AT24:AT231),1)</f>
        <v>1</v>
      </c>
      <c r="AU19" s="55"/>
      <c r="AV19" s="52"/>
      <c r="AW19" s="55"/>
      <c r="AX19" s="54">
        <f>MAX(SUM(AX24:AX231),1)</f>
        <v>1</v>
      </c>
      <c r="AY19" s="55"/>
      <c r="AZ19" s="52"/>
      <c r="BA19" s="55"/>
      <c r="BB19" s="54">
        <f>MAX(SUM(BB24:BB231),1)</f>
        <v>1</v>
      </c>
      <c r="BC19" s="55"/>
      <c r="BD19" s="52"/>
      <c r="BE19" s="55"/>
      <c r="BF19" s="54">
        <f>MAX(SUM(BF24:BF231),1)</f>
        <v>1</v>
      </c>
      <c r="BG19" s="55"/>
      <c r="BH19" s="52"/>
      <c r="BI19" s="55"/>
      <c r="BJ19" s="54">
        <f>MAX(SUM(BJ24:BJ231),1)</f>
        <v>1</v>
      </c>
      <c r="BK19" s="55"/>
      <c r="BL19" s="52"/>
      <c r="BM19" s="55"/>
      <c r="BN19" s="54">
        <f>MAX(SUM(BN24:BN231),1)</f>
        <v>1</v>
      </c>
      <c r="BO19" s="55"/>
      <c r="BP19" s="52"/>
      <c r="BQ19" s="55"/>
      <c r="BR19" s="54">
        <f>MAX(SUM(BR24:BR231),1)</f>
        <v>1</v>
      </c>
      <c r="BS19" s="55"/>
    </row>
    <row r="20" spans="1:71" ht="13.8" x14ac:dyDescent="0.25">
      <c r="A20" s="30"/>
      <c r="B20" s="141" t="s">
        <v>2456</v>
      </c>
      <c r="C20" s="142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37"/>
      <c r="O20" s="31"/>
      <c r="P20" s="49"/>
      <c r="Q20" s="56">
        <v>8009</v>
      </c>
      <c r="R20" s="57">
        <f>$D$2</f>
        <v>5099</v>
      </c>
      <c r="S20" s="58">
        <v>4009</v>
      </c>
      <c r="T20" s="49"/>
      <c r="U20" s="56">
        <v>8009</v>
      </c>
      <c r="V20" s="57">
        <f>$D$2</f>
        <v>5099</v>
      </c>
      <c r="W20" s="56">
        <v>4009</v>
      </c>
      <c r="X20" s="59"/>
      <c r="Y20" s="56">
        <v>8009</v>
      </c>
      <c r="Z20" s="57">
        <f>$D$2</f>
        <v>5099</v>
      </c>
      <c r="AA20" s="58">
        <v>4009</v>
      </c>
      <c r="AB20" s="49"/>
      <c r="AC20" s="56">
        <v>8009</v>
      </c>
      <c r="AD20" s="57">
        <f>$D$2</f>
        <v>5099</v>
      </c>
      <c r="AE20" s="58">
        <v>4009</v>
      </c>
      <c r="AF20" s="49"/>
      <c r="AG20" s="56">
        <v>8009</v>
      </c>
      <c r="AH20" s="57">
        <f>$D$2</f>
        <v>5099</v>
      </c>
      <c r="AI20" s="58">
        <v>4009</v>
      </c>
      <c r="AJ20" s="49"/>
      <c r="AK20" s="56">
        <v>8009</v>
      </c>
      <c r="AL20" s="57">
        <f>$D$2</f>
        <v>5099</v>
      </c>
      <c r="AM20" s="58">
        <v>4009</v>
      </c>
      <c r="AN20" s="49"/>
      <c r="AO20" s="56">
        <v>8009</v>
      </c>
      <c r="AP20" s="57">
        <f>$D$2</f>
        <v>5099</v>
      </c>
      <c r="AQ20" s="56">
        <v>4009</v>
      </c>
      <c r="AR20" s="59"/>
      <c r="AS20" s="56">
        <v>8009</v>
      </c>
      <c r="AT20" s="57">
        <f>$D$2</f>
        <v>5099</v>
      </c>
      <c r="AU20" s="56">
        <v>4009</v>
      </c>
      <c r="AV20" s="59"/>
      <c r="AW20" s="56">
        <v>8009</v>
      </c>
      <c r="AX20" s="57">
        <f>$D$2</f>
        <v>5099</v>
      </c>
      <c r="AY20" s="56">
        <v>4009</v>
      </c>
      <c r="AZ20" s="59"/>
      <c r="BA20" s="56">
        <v>8009</v>
      </c>
      <c r="BB20" s="57">
        <f>$D$2</f>
        <v>5099</v>
      </c>
      <c r="BC20" s="58">
        <v>4009</v>
      </c>
      <c r="BD20" s="49"/>
      <c r="BE20" s="56">
        <v>8009</v>
      </c>
      <c r="BF20" s="57">
        <f>$D$2</f>
        <v>5099</v>
      </c>
      <c r="BG20" s="58">
        <v>4009</v>
      </c>
      <c r="BH20" s="49"/>
      <c r="BI20" s="56">
        <v>8009</v>
      </c>
      <c r="BJ20" s="57">
        <f>$D$2</f>
        <v>5099</v>
      </c>
      <c r="BK20" s="56">
        <v>4009</v>
      </c>
      <c r="BL20" s="59"/>
      <c r="BM20" s="56">
        <v>8009</v>
      </c>
      <c r="BN20" s="57">
        <f>$D$2</f>
        <v>5099</v>
      </c>
      <c r="BO20" s="58">
        <v>4009</v>
      </c>
      <c r="BP20" s="49"/>
      <c r="BQ20" s="56">
        <v>8009</v>
      </c>
      <c r="BR20" s="57">
        <f>$D$2</f>
        <v>5099</v>
      </c>
      <c r="BS20" s="56">
        <v>4009</v>
      </c>
    </row>
    <row r="21" spans="1:71" ht="15.75" customHeight="1" x14ac:dyDescent="0.25">
      <c r="A21" s="30"/>
      <c r="B21" s="141" t="s">
        <v>2457</v>
      </c>
      <c r="C21" s="142"/>
      <c r="D21" s="142"/>
      <c r="E21" s="142"/>
      <c r="F21" s="142"/>
      <c r="G21" s="142"/>
      <c r="H21" s="142"/>
      <c r="I21" s="142"/>
      <c r="J21" s="142"/>
      <c r="K21" s="142"/>
      <c r="L21" s="142"/>
      <c r="M21" s="142"/>
      <c r="N21" s="137"/>
      <c r="O21" s="31"/>
      <c r="P21" s="60"/>
      <c r="Q21" s="136" t="s">
        <v>2443</v>
      </c>
      <c r="R21" s="142"/>
      <c r="S21" s="137"/>
      <c r="T21" s="144" t="s">
        <v>2481</v>
      </c>
      <c r="U21" s="142"/>
      <c r="V21" s="142"/>
      <c r="W21" s="145"/>
      <c r="X21" s="144" t="s">
        <v>2482</v>
      </c>
      <c r="Y21" s="142"/>
      <c r="Z21" s="142"/>
      <c r="AA21" s="137"/>
      <c r="AB21" s="144"/>
      <c r="AC21" s="142"/>
      <c r="AD21" s="142"/>
      <c r="AE21" s="137"/>
      <c r="AF21" s="144"/>
      <c r="AG21" s="142"/>
      <c r="AH21" s="142"/>
      <c r="AI21" s="137"/>
      <c r="AJ21" s="144"/>
      <c r="AK21" s="142"/>
      <c r="AL21" s="142"/>
      <c r="AM21" s="137"/>
      <c r="AN21" s="144"/>
      <c r="AO21" s="142"/>
      <c r="AP21" s="142"/>
      <c r="AQ21" s="137"/>
      <c r="AR21" s="144"/>
      <c r="AS21" s="142"/>
      <c r="AT21" s="142"/>
      <c r="AU21" s="137"/>
      <c r="AV21" s="144"/>
      <c r="AW21" s="142"/>
      <c r="AX21" s="142"/>
      <c r="AY21" s="137"/>
      <c r="AZ21" s="144"/>
      <c r="BA21" s="142"/>
      <c r="BB21" s="142"/>
      <c r="BC21" s="137"/>
      <c r="BD21" s="144"/>
      <c r="BE21" s="142"/>
      <c r="BF21" s="142"/>
      <c r="BG21" s="137"/>
      <c r="BH21" s="144"/>
      <c r="BI21" s="142"/>
      <c r="BJ21" s="142"/>
      <c r="BK21" s="137"/>
      <c r="BL21" s="144"/>
      <c r="BM21" s="142"/>
      <c r="BN21" s="142"/>
      <c r="BO21" s="137"/>
      <c r="BP21" s="144"/>
      <c r="BQ21" s="142"/>
      <c r="BR21" s="142"/>
      <c r="BS21" s="137"/>
    </row>
    <row r="22" spans="1:71" ht="15.75" customHeight="1" x14ac:dyDescent="0.25">
      <c r="A22" s="30"/>
      <c r="B22" s="31"/>
      <c r="C22" s="33"/>
      <c r="D22" s="31"/>
      <c r="E22" s="31"/>
      <c r="F22" s="31"/>
      <c r="G22" s="46"/>
      <c r="H22" s="46"/>
      <c r="I22" s="45"/>
      <c r="J22" s="46"/>
      <c r="K22" s="46"/>
      <c r="L22" s="46"/>
      <c r="M22" s="46"/>
      <c r="N22" s="46"/>
      <c r="O22" s="31"/>
      <c r="P22" s="31"/>
      <c r="Q22" s="36"/>
      <c r="R22" s="36"/>
      <c r="S22" s="36"/>
      <c r="T22" s="61"/>
      <c r="U22" s="36"/>
      <c r="V22" s="36"/>
      <c r="W22" s="36"/>
      <c r="X22" s="61"/>
      <c r="Y22" s="36"/>
      <c r="Z22" s="36"/>
      <c r="AA22" s="36"/>
      <c r="AB22" s="61"/>
      <c r="AC22" s="36"/>
      <c r="AD22" s="36"/>
      <c r="AE22" s="36"/>
      <c r="AF22" s="61"/>
      <c r="AG22" s="36"/>
      <c r="AH22" s="36"/>
      <c r="AI22" s="36"/>
      <c r="AJ22" s="61"/>
      <c r="AK22" s="36"/>
      <c r="AL22" s="36"/>
      <c r="AM22" s="36"/>
      <c r="AN22" s="61"/>
      <c r="AO22" s="36"/>
      <c r="AP22" s="36"/>
      <c r="AQ22" s="36"/>
      <c r="AR22" s="61"/>
      <c r="AS22" s="36"/>
      <c r="AT22" s="36"/>
      <c r="AU22" s="36"/>
      <c r="AV22" s="61"/>
      <c r="AW22" s="36"/>
      <c r="AX22" s="36"/>
      <c r="AY22" s="36"/>
      <c r="AZ22" s="61"/>
      <c r="BA22" s="36"/>
      <c r="BB22" s="36"/>
      <c r="BC22" s="36"/>
      <c r="BD22" s="61"/>
      <c r="BE22" s="36"/>
      <c r="BF22" s="36"/>
      <c r="BG22" s="36"/>
      <c r="BH22" s="61"/>
      <c r="BI22" s="36"/>
      <c r="BJ22" s="36"/>
      <c r="BK22" s="36"/>
      <c r="BL22" s="61"/>
      <c r="BM22" s="36"/>
      <c r="BN22" s="36"/>
      <c r="BO22" s="36"/>
      <c r="BP22" s="61"/>
      <c r="BQ22" s="36"/>
      <c r="BR22" s="36"/>
      <c r="BS22" s="36"/>
    </row>
    <row r="23" spans="1:71" ht="15" customHeight="1" x14ac:dyDescent="0.25">
      <c r="A23" s="30"/>
      <c r="B23" s="60"/>
      <c r="C23" s="31"/>
      <c r="D23" s="31" t="s">
        <v>2458</v>
      </c>
      <c r="E23" s="31"/>
      <c r="F23" s="133" t="s">
        <v>2459</v>
      </c>
      <c r="G23" s="32" t="s">
        <v>2426</v>
      </c>
      <c r="H23" s="33" t="s">
        <v>2427</v>
      </c>
      <c r="I23" s="34" t="s">
        <v>2428</v>
      </c>
      <c r="J23" s="33" t="s">
        <v>2429</v>
      </c>
      <c r="K23" s="33" t="s">
        <v>2430</v>
      </c>
      <c r="L23" s="35" t="s">
        <v>2439</v>
      </c>
      <c r="M23" s="35" t="s">
        <v>2440</v>
      </c>
      <c r="N23" s="35" t="s">
        <v>2441</v>
      </c>
      <c r="O23" s="31"/>
      <c r="P23" s="33" t="s">
        <v>2460</v>
      </c>
      <c r="Q23" s="62" t="s">
        <v>2461</v>
      </c>
      <c r="R23" s="47"/>
      <c r="S23" s="62" t="s">
        <v>2462</v>
      </c>
      <c r="T23" s="63" t="s">
        <v>2460</v>
      </c>
      <c r="U23" s="62" t="s">
        <v>2461</v>
      </c>
      <c r="V23" s="64"/>
      <c r="W23" s="62" t="s">
        <v>2462</v>
      </c>
      <c r="X23" s="63" t="s">
        <v>2460</v>
      </c>
      <c r="Y23" s="62" t="s">
        <v>2461</v>
      </c>
      <c r="Z23" s="64"/>
      <c r="AA23" s="62" t="s">
        <v>2462</v>
      </c>
      <c r="AB23" s="63" t="s">
        <v>2460</v>
      </c>
      <c r="AC23" s="62" t="s">
        <v>2461</v>
      </c>
      <c r="AD23" s="64"/>
      <c r="AE23" s="62" t="s">
        <v>2462</v>
      </c>
      <c r="AF23" s="63" t="s">
        <v>2460</v>
      </c>
      <c r="AG23" s="62" t="s">
        <v>2461</v>
      </c>
      <c r="AH23" s="64"/>
      <c r="AI23" s="62" t="s">
        <v>2462</v>
      </c>
      <c r="AJ23" s="63" t="s">
        <v>2460</v>
      </c>
      <c r="AK23" s="62" t="s">
        <v>2461</v>
      </c>
      <c r="AL23" s="64"/>
      <c r="AM23" s="62" t="s">
        <v>2462</v>
      </c>
      <c r="AN23" s="63" t="s">
        <v>2460</v>
      </c>
      <c r="AO23" s="62" t="s">
        <v>2461</v>
      </c>
      <c r="AP23" s="64"/>
      <c r="AQ23" s="62" t="s">
        <v>2462</v>
      </c>
      <c r="AR23" s="63" t="s">
        <v>2460</v>
      </c>
      <c r="AS23" s="62" t="s">
        <v>2461</v>
      </c>
      <c r="AT23" s="64"/>
      <c r="AU23" s="62" t="s">
        <v>2462</v>
      </c>
      <c r="AV23" s="63" t="s">
        <v>2460</v>
      </c>
      <c r="AW23" s="62" t="s">
        <v>2461</v>
      </c>
      <c r="AX23" s="64"/>
      <c r="AY23" s="62" t="s">
        <v>2462</v>
      </c>
      <c r="AZ23" s="63" t="s">
        <v>2460</v>
      </c>
      <c r="BA23" s="62" t="s">
        <v>2461</v>
      </c>
      <c r="BB23" s="64"/>
      <c r="BC23" s="62" t="s">
        <v>2462</v>
      </c>
      <c r="BD23" s="63" t="s">
        <v>2460</v>
      </c>
      <c r="BE23" s="62" t="s">
        <v>2461</v>
      </c>
      <c r="BF23" s="64"/>
      <c r="BG23" s="62" t="s">
        <v>2462</v>
      </c>
      <c r="BH23" s="63" t="s">
        <v>2460</v>
      </c>
      <c r="BI23" s="62" t="s">
        <v>2461</v>
      </c>
      <c r="BJ23" s="64"/>
      <c r="BK23" s="62" t="s">
        <v>2462</v>
      </c>
      <c r="BL23" s="63" t="s">
        <v>2460</v>
      </c>
      <c r="BM23" s="62" t="s">
        <v>2461</v>
      </c>
      <c r="BN23" s="64"/>
      <c r="BO23" s="62" t="s">
        <v>2462</v>
      </c>
      <c r="BP23" s="63" t="s">
        <v>2460</v>
      </c>
      <c r="BQ23" s="62" t="s">
        <v>2461</v>
      </c>
      <c r="BR23" s="64"/>
      <c r="BS23" s="62" t="s">
        <v>2462</v>
      </c>
    </row>
    <row r="24" spans="1:71" ht="15.75" customHeight="1" x14ac:dyDescent="0.25">
      <c r="A24" s="30"/>
      <c r="B24" s="65"/>
      <c r="C24" s="31"/>
      <c r="D24" s="31" t="s">
        <v>2463</v>
      </c>
      <c r="E24" s="31"/>
      <c r="F24" s="134"/>
      <c r="G24" s="38">
        <f t="shared" ref="G24:G29" si="12">IF($I24="","",$D$5)</f>
        <v>43739</v>
      </c>
      <c r="H24" s="66"/>
      <c r="I24" s="40">
        <v>1800</v>
      </c>
      <c r="J24" s="38" t="str">
        <f t="shared" ref="J24:J29" si="13">IF($I24="","",$D$4)</f>
        <v>19.03.01</v>
      </c>
      <c r="K24" s="66" t="s">
        <v>2464</v>
      </c>
      <c r="L24" s="41">
        <f t="shared" ref="L24:L29" si="14">IF(I24="","",-SUMIFS(24:24,$17:$17,"=Credit"))</f>
        <v>0</v>
      </c>
      <c r="M24" s="41">
        <f t="shared" ref="M24:M29" si="15">IF(I24="","",-SUMIFS(24:24,$17:$17,"=Debit"))</f>
        <v>0</v>
      </c>
      <c r="N24" s="41">
        <f t="shared" ref="N24:N29" si="16">IF(I24="","",L24+M24)</f>
        <v>0</v>
      </c>
      <c r="O24" s="31"/>
      <c r="P24" s="67"/>
      <c r="Q24" s="68"/>
      <c r="R24" s="69"/>
      <c r="S24" s="41">
        <f t="shared" ref="S24:S29" si="17">-ROUNDUP( R24 * ( Q$18 / R$19 ), 2)</f>
        <v>0</v>
      </c>
      <c r="T24" s="70"/>
      <c r="U24" s="68"/>
      <c r="V24" s="71"/>
      <c r="W24" s="41">
        <f t="shared" ref="W24:W29" si="18">-ROUNDUP( V24 * ( U$18 / V$19 ), 2)</f>
        <v>0</v>
      </c>
      <c r="X24" s="70"/>
      <c r="Y24" s="68"/>
      <c r="Z24" s="71"/>
      <c r="AA24" s="41">
        <f t="shared" ref="AA24:AA29" si="19">-ROUNDUP( Z24 * ( Y$18 / Z$19 ), 2)</f>
        <v>0</v>
      </c>
      <c r="AB24" s="70"/>
      <c r="AC24" s="68"/>
      <c r="AD24" s="71"/>
      <c r="AE24" s="41">
        <f t="shared" ref="AE24:AE29" si="20">-ROUNDUP( AD24 * ( AC$18 / AD$19 ), 2)</f>
        <v>0</v>
      </c>
      <c r="AF24" s="70"/>
      <c r="AG24" s="68"/>
      <c r="AH24" s="71"/>
      <c r="AI24" s="41">
        <f t="shared" ref="AI24:AI29" si="21">-ROUNDUP( AH24 * ( AG$18 / AH$19 ), 2)</f>
        <v>0</v>
      </c>
      <c r="AJ24" s="70"/>
      <c r="AK24" s="68"/>
      <c r="AL24" s="71"/>
      <c r="AM24" s="41">
        <f t="shared" ref="AM24:AM29" si="22">-ROUNDUP( AL24 * ( AK$18 / AL$19 ), 2)</f>
        <v>0</v>
      </c>
      <c r="AN24" s="70"/>
      <c r="AO24" s="68"/>
      <c r="AP24" s="71"/>
      <c r="AQ24" s="41">
        <f t="shared" ref="AQ24:AQ29" si="23">-ROUNDUP( AP24 * ( AO$18 / AP$19 ), 2)</f>
        <v>0</v>
      </c>
      <c r="AR24" s="70"/>
      <c r="AS24" s="68"/>
      <c r="AT24" s="71"/>
      <c r="AU24" s="41">
        <f t="shared" ref="AU24:AU29" si="24">-ROUNDUP( AT24 * ( AS$18 / AT$19 ), 2)</f>
        <v>0</v>
      </c>
      <c r="AV24" s="70"/>
      <c r="AW24" s="68"/>
      <c r="AX24" s="71"/>
      <c r="AY24" s="41">
        <f t="shared" ref="AY24:AY29" si="25">-ROUNDUP( AX24 * ( AW$18 / AX$19 ), 2)</f>
        <v>0</v>
      </c>
      <c r="AZ24" s="70"/>
      <c r="BA24" s="68"/>
      <c r="BB24" s="71"/>
      <c r="BC24" s="41">
        <f t="shared" ref="BC24:BC29" si="26">-ROUNDUP( BB24 * ( BA$18 / BB$19 ), 2)</f>
        <v>0</v>
      </c>
      <c r="BD24" s="70"/>
      <c r="BE24" s="68"/>
      <c r="BF24" s="71"/>
      <c r="BG24" s="41">
        <f t="shared" ref="BG24:BG29" si="27">-ROUNDUP( BF24 * ( BE$18 / BF$19 ), 2)</f>
        <v>0</v>
      </c>
      <c r="BH24" s="70"/>
      <c r="BI24" s="68"/>
      <c r="BJ24" s="71"/>
      <c r="BK24" s="41">
        <f t="shared" ref="BK24:BK29" si="28">-ROUNDUP( BJ24 * ( BI$18 / BJ$19 ), 2)</f>
        <v>0</v>
      </c>
      <c r="BL24" s="70"/>
      <c r="BM24" s="68"/>
      <c r="BN24" s="71"/>
      <c r="BO24" s="41">
        <f t="shared" ref="BO24:BO29" si="29">-ROUNDUP( BN24 * ( BM$18 / BN$19 ), 2)</f>
        <v>0</v>
      </c>
      <c r="BP24" s="70"/>
      <c r="BQ24" s="68"/>
      <c r="BR24" s="71"/>
      <c r="BS24" s="41">
        <f t="shared" ref="BS24:BS29" si="30">-ROUNDUP( BR24 * ( BQ$18 / BR$19 ), 2)</f>
        <v>0</v>
      </c>
    </row>
    <row r="25" spans="1:71" ht="15.75" customHeight="1" x14ac:dyDescent="0.25">
      <c r="A25" s="30"/>
      <c r="B25" s="72"/>
      <c r="C25" s="31"/>
      <c r="D25" s="31" t="s">
        <v>2465</v>
      </c>
      <c r="E25" s="31"/>
      <c r="F25" s="134"/>
      <c r="G25" s="38">
        <f t="shared" si="12"/>
        <v>43739</v>
      </c>
      <c r="H25" s="66"/>
      <c r="I25" s="40">
        <v>1800</v>
      </c>
      <c r="J25" s="38" t="str">
        <f t="shared" si="13"/>
        <v>19.03.01</v>
      </c>
      <c r="K25" s="66" t="s">
        <v>2466</v>
      </c>
      <c r="L25" s="41">
        <f t="shared" si="14"/>
        <v>0</v>
      </c>
      <c r="M25" s="41">
        <f t="shared" si="15"/>
        <v>0</v>
      </c>
      <c r="N25" s="41">
        <f t="shared" si="16"/>
        <v>0</v>
      </c>
      <c r="O25" s="31"/>
      <c r="P25" s="67"/>
      <c r="Q25" s="68"/>
      <c r="R25" s="69"/>
      <c r="S25" s="41">
        <f t="shared" si="17"/>
        <v>0</v>
      </c>
      <c r="T25" s="70"/>
      <c r="U25" s="68"/>
      <c r="V25" s="71"/>
      <c r="W25" s="73">
        <f t="shared" si="18"/>
        <v>0</v>
      </c>
      <c r="X25" s="70"/>
      <c r="Y25" s="68"/>
      <c r="Z25" s="71"/>
      <c r="AA25" s="41">
        <f t="shared" si="19"/>
        <v>0</v>
      </c>
      <c r="AB25" s="70"/>
      <c r="AC25" s="68"/>
      <c r="AD25" s="71"/>
      <c r="AE25" s="41">
        <f t="shared" si="20"/>
        <v>0</v>
      </c>
      <c r="AF25" s="70"/>
      <c r="AG25" s="68"/>
      <c r="AH25" s="71"/>
      <c r="AI25" s="41">
        <f t="shared" si="21"/>
        <v>0</v>
      </c>
      <c r="AJ25" s="70"/>
      <c r="AK25" s="68"/>
      <c r="AL25" s="71"/>
      <c r="AM25" s="41">
        <f t="shared" si="22"/>
        <v>0</v>
      </c>
      <c r="AN25" s="70"/>
      <c r="AO25" s="68"/>
      <c r="AP25" s="71"/>
      <c r="AQ25" s="41">
        <f t="shared" si="23"/>
        <v>0</v>
      </c>
      <c r="AR25" s="70"/>
      <c r="AS25" s="68"/>
      <c r="AT25" s="71"/>
      <c r="AU25" s="41">
        <f t="shared" si="24"/>
        <v>0</v>
      </c>
      <c r="AV25" s="70"/>
      <c r="AW25" s="68"/>
      <c r="AX25" s="71"/>
      <c r="AY25" s="41">
        <f t="shared" si="25"/>
        <v>0</v>
      </c>
      <c r="AZ25" s="70"/>
      <c r="BA25" s="68"/>
      <c r="BB25" s="71"/>
      <c r="BC25" s="41">
        <f t="shared" si="26"/>
        <v>0</v>
      </c>
      <c r="BD25" s="70"/>
      <c r="BE25" s="68"/>
      <c r="BF25" s="71"/>
      <c r="BG25" s="41">
        <f t="shared" si="27"/>
        <v>0</v>
      </c>
      <c r="BH25" s="70"/>
      <c r="BI25" s="68"/>
      <c r="BJ25" s="71"/>
      <c r="BK25" s="41">
        <f t="shared" si="28"/>
        <v>0</v>
      </c>
      <c r="BL25" s="70"/>
      <c r="BM25" s="68"/>
      <c r="BN25" s="71"/>
      <c r="BO25" s="41">
        <f t="shared" si="29"/>
        <v>0</v>
      </c>
      <c r="BP25" s="70"/>
      <c r="BQ25" s="68"/>
      <c r="BR25" s="71"/>
      <c r="BS25" s="41">
        <f t="shared" si="30"/>
        <v>0</v>
      </c>
    </row>
    <row r="26" spans="1:71" ht="15.75" customHeight="1" x14ac:dyDescent="0.25">
      <c r="A26" s="30"/>
      <c r="B26" s="67"/>
      <c r="C26" s="31"/>
      <c r="D26" s="31" t="s">
        <v>2467</v>
      </c>
      <c r="E26" s="31"/>
      <c r="F26" s="134"/>
      <c r="G26" s="38">
        <f t="shared" si="12"/>
        <v>43739</v>
      </c>
      <c r="H26" s="60">
        <v>10002</v>
      </c>
      <c r="I26" s="74">
        <v>1300</v>
      </c>
      <c r="J26" s="38" t="str">
        <f t="shared" si="13"/>
        <v>19.03.01</v>
      </c>
      <c r="K26" s="60" t="s">
        <v>2468</v>
      </c>
      <c r="L26" s="41">
        <f t="shared" si="14"/>
        <v>0</v>
      </c>
      <c r="M26" s="41">
        <f t="shared" si="15"/>
        <v>0</v>
      </c>
      <c r="N26" s="41">
        <f t="shared" si="16"/>
        <v>0</v>
      </c>
      <c r="O26" s="31"/>
      <c r="P26" s="67"/>
      <c r="Q26" s="68"/>
      <c r="R26" s="69"/>
      <c r="S26" s="41">
        <f t="shared" si="17"/>
        <v>0</v>
      </c>
      <c r="T26" s="70"/>
      <c r="U26" s="68"/>
      <c r="V26" s="71"/>
      <c r="W26" s="41">
        <f t="shared" si="18"/>
        <v>0</v>
      </c>
      <c r="X26" s="70"/>
      <c r="Y26" s="68"/>
      <c r="Z26" s="71"/>
      <c r="AA26" s="41">
        <f t="shared" si="19"/>
        <v>0</v>
      </c>
      <c r="AB26" s="70"/>
      <c r="AC26" s="68"/>
      <c r="AD26" s="71"/>
      <c r="AE26" s="41">
        <f t="shared" si="20"/>
        <v>0</v>
      </c>
      <c r="AF26" s="70"/>
      <c r="AG26" s="68"/>
      <c r="AH26" s="71"/>
      <c r="AI26" s="41">
        <f t="shared" si="21"/>
        <v>0</v>
      </c>
      <c r="AJ26" s="70"/>
      <c r="AK26" s="68"/>
      <c r="AL26" s="71"/>
      <c r="AM26" s="41">
        <f t="shared" si="22"/>
        <v>0</v>
      </c>
      <c r="AN26" s="70"/>
      <c r="AO26" s="68"/>
      <c r="AP26" s="71"/>
      <c r="AQ26" s="41">
        <f t="shared" si="23"/>
        <v>0</v>
      </c>
      <c r="AR26" s="70"/>
      <c r="AS26" s="68"/>
      <c r="AT26" s="71"/>
      <c r="AU26" s="41">
        <f t="shared" si="24"/>
        <v>0</v>
      </c>
      <c r="AV26" s="70"/>
      <c r="AW26" s="68"/>
      <c r="AX26" s="71"/>
      <c r="AY26" s="41">
        <f t="shared" si="25"/>
        <v>0</v>
      </c>
      <c r="AZ26" s="70"/>
      <c r="BA26" s="68"/>
      <c r="BB26" s="71"/>
      <c r="BC26" s="41">
        <f t="shared" si="26"/>
        <v>0</v>
      </c>
      <c r="BD26" s="70"/>
      <c r="BE26" s="68"/>
      <c r="BF26" s="71"/>
      <c r="BG26" s="41">
        <f t="shared" si="27"/>
        <v>0</v>
      </c>
      <c r="BH26" s="70"/>
      <c r="BI26" s="68"/>
      <c r="BJ26" s="71"/>
      <c r="BK26" s="41">
        <f t="shared" si="28"/>
        <v>0</v>
      </c>
      <c r="BL26" s="70"/>
      <c r="BM26" s="68"/>
      <c r="BN26" s="71"/>
      <c r="BO26" s="41">
        <f t="shared" si="29"/>
        <v>0</v>
      </c>
      <c r="BP26" s="70"/>
      <c r="BQ26" s="68"/>
      <c r="BR26" s="71"/>
      <c r="BS26" s="41">
        <f t="shared" si="30"/>
        <v>0</v>
      </c>
    </row>
    <row r="27" spans="1:71" ht="15.75" customHeight="1" x14ac:dyDescent="0.25">
      <c r="A27" s="30"/>
      <c r="B27" s="75"/>
      <c r="C27" s="31"/>
      <c r="D27" s="31" t="s">
        <v>2469</v>
      </c>
      <c r="E27" s="31"/>
      <c r="F27" s="134"/>
      <c r="G27" s="38">
        <f t="shared" si="12"/>
        <v>43739</v>
      </c>
      <c r="H27" s="60"/>
      <c r="I27" s="74" t="s">
        <v>37</v>
      </c>
      <c r="J27" s="38" t="str">
        <f t="shared" si="13"/>
        <v>19.03.01</v>
      </c>
      <c r="K27" s="60" t="s">
        <v>2470</v>
      </c>
      <c r="L27" s="41">
        <f t="shared" si="14"/>
        <v>0</v>
      </c>
      <c r="M27" s="41">
        <f t="shared" si="15"/>
        <v>0</v>
      </c>
      <c r="N27" s="41">
        <f t="shared" si="16"/>
        <v>0</v>
      </c>
      <c r="O27" s="31"/>
      <c r="P27" s="67"/>
      <c r="Q27" s="68"/>
      <c r="R27" s="69"/>
      <c r="S27" s="41">
        <f t="shared" si="17"/>
        <v>0</v>
      </c>
      <c r="T27" s="70"/>
      <c r="U27" s="68"/>
      <c r="V27" s="71"/>
      <c r="W27" s="41">
        <f t="shared" si="18"/>
        <v>0</v>
      </c>
      <c r="X27" s="70"/>
      <c r="Y27" s="68"/>
      <c r="Z27" s="71"/>
      <c r="AA27" s="41">
        <f t="shared" si="19"/>
        <v>0</v>
      </c>
      <c r="AB27" s="70"/>
      <c r="AC27" s="68"/>
      <c r="AD27" s="71"/>
      <c r="AE27" s="41">
        <f t="shared" si="20"/>
        <v>0</v>
      </c>
      <c r="AF27" s="70"/>
      <c r="AG27" s="68"/>
      <c r="AH27" s="71"/>
      <c r="AI27" s="41">
        <f t="shared" si="21"/>
        <v>0</v>
      </c>
      <c r="AJ27" s="70"/>
      <c r="AK27" s="68"/>
      <c r="AL27" s="71"/>
      <c r="AM27" s="41">
        <f t="shared" si="22"/>
        <v>0</v>
      </c>
      <c r="AN27" s="70"/>
      <c r="AO27" s="68"/>
      <c r="AP27" s="71"/>
      <c r="AQ27" s="41">
        <f t="shared" si="23"/>
        <v>0</v>
      </c>
      <c r="AR27" s="70"/>
      <c r="AS27" s="68"/>
      <c r="AT27" s="71"/>
      <c r="AU27" s="41">
        <f t="shared" si="24"/>
        <v>0</v>
      </c>
      <c r="AV27" s="70"/>
      <c r="AW27" s="68"/>
      <c r="AX27" s="71"/>
      <c r="AY27" s="41">
        <f t="shared" si="25"/>
        <v>0</v>
      </c>
      <c r="AZ27" s="70"/>
      <c r="BA27" s="68"/>
      <c r="BB27" s="71"/>
      <c r="BC27" s="41">
        <f t="shared" si="26"/>
        <v>0</v>
      </c>
      <c r="BD27" s="70"/>
      <c r="BE27" s="68"/>
      <c r="BF27" s="71"/>
      <c r="BG27" s="41">
        <f t="shared" si="27"/>
        <v>0</v>
      </c>
      <c r="BH27" s="70"/>
      <c r="BI27" s="68"/>
      <c r="BJ27" s="71"/>
      <c r="BK27" s="41">
        <f t="shared" si="28"/>
        <v>0</v>
      </c>
      <c r="BL27" s="70"/>
      <c r="BM27" s="68"/>
      <c r="BN27" s="71"/>
      <c r="BO27" s="41">
        <f t="shared" si="29"/>
        <v>0</v>
      </c>
      <c r="BP27" s="70"/>
      <c r="BQ27" s="68"/>
      <c r="BR27" s="71"/>
      <c r="BS27" s="41">
        <f t="shared" si="30"/>
        <v>0</v>
      </c>
    </row>
    <row r="28" spans="1:71" ht="15" customHeight="1" x14ac:dyDescent="0.25">
      <c r="A28" s="30"/>
      <c r="B28" s="37"/>
      <c r="C28" s="31"/>
      <c r="D28" s="31" t="s">
        <v>2471</v>
      </c>
      <c r="E28" s="31"/>
      <c r="F28" s="134"/>
      <c r="G28" s="38" t="str">
        <f t="shared" si="12"/>
        <v/>
      </c>
      <c r="H28" s="60"/>
      <c r="I28" s="74"/>
      <c r="J28" s="38" t="str">
        <f t="shared" si="13"/>
        <v/>
      </c>
      <c r="K28" s="60"/>
      <c r="L28" s="41" t="str">
        <f t="shared" si="14"/>
        <v/>
      </c>
      <c r="M28" s="41" t="str">
        <f t="shared" si="15"/>
        <v/>
      </c>
      <c r="N28" s="41" t="str">
        <f t="shared" si="16"/>
        <v/>
      </c>
      <c r="O28" s="31"/>
      <c r="P28" s="67"/>
      <c r="Q28" s="68"/>
      <c r="R28" s="69"/>
      <c r="S28" s="41">
        <f t="shared" si="17"/>
        <v>0</v>
      </c>
      <c r="T28" s="70"/>
      <c r="U28" s="68"/>
      <c r="V28" s="71"/>
      <c r="W28" s="41">
        <f t="shared" si="18"/>
        <v>0</v>
      </c>
      <c r="X28" s="70"/>
      <c r="Y28" s="68"/>
      <c r="Z28" s="71"/>
      <c r="AA28" s="41">
        <f t="shared" si="19"/>
        <v>0</v>
      </c>
      <c r="AB28" s="70"/>
      <c r="AC28" s="68"/>
      <c r="AD28" s="71"/>
      <c r="AE28" s="41">
        <f t="shared" si="20"/>
        <v>0</v>
      </c>
      <c r="AF28" s="70"/>
      <c r="AG28" s="68"/>
      <c r="AH28" s="71"/>
      <c r="AI28" s="41">
        <f t="shared" si="21"/>
        <v>0</v>
      </c>
      <c r="AJ28" s="70"/>
      <c r="AK28" s="68"/>
      <c r="AL28" s="71"/>
      <c r="AM28" s="41">
        <f t="shared" si="22"/>
        <v>0</v>
      </c>
      <c r="AN28" s="70"/>
      <c r="AO28" s="68"/>
      <c r="AP28" s="71"/>
      <c r="AQ28" s="41">
        <f t="shared" si="23"/>
        <v>0</v>
      </c>
      <c r="AR28" s="70"/>
      <c r="AS28" s="68"/>
      <c r="AT28" s="71"/>
      <c r="AU28" s="41">
        <f t="shared" si="24"/>
        <v>0</v>
      </c>
      <c r="AV28" s="70"/>
      <c r="AW28" s="68"/>
      <c r="AX28" s="71"/>
      <c r="AY28" s="41">
        <f t="shared" si="25"/>
        <v>0</v>
      </c>
      <c r="AZ28" s="70"/>
      <c r="BA28" s="68"/>
      <c r="BB28" s="71"/>
      <c r="BC28" s="41">
        <f t="shared" si="26"/>
        <v>0</v>
      </c>
      <c r="BD28" s="70"/>
      <c r="BE28" s="68"/>
      <c r="BF28" s="71"/>
      <c r="BG28" s="41">
        <f t="shared" si="27"/>
        <v>0</v>
      </c>
      <c r="BH28" s="70"/>
      <c r="BI28" s="68"/>
      <c r="BJ28" s="71"/>
      <c r="BK28" s="41">
        <f t="shared" si="28"/>
        <v>0</v>
      </c>
      <c r="BL28" s="70"/>
      <c r="BM28" s="68"/>
      <c r="BN28" s="71"/>
      <c r="BO28" s="41">
        <f t="shared" si="29"/>
        <v>0</v>
      </c>
      <c r="BP28" s="70"/>
      <c r="BQ28" s="68"/>
      <c r="BR28" s="71"/>
      <c r="BS28" s="41">
        <f t="shared" si="30"/>
        <v>0</v>
      </c>
    </row>
    <row r="29" spans="1:71" ht="15.75" customHeight="1" x14ac:dyDescent="0.25">
      <c r="A29" s="30"/>
      <c r="B29" s="31"/>
      <c r="C29" s="31"/>
      <c r="D29" s="31"/>
      <c r="E29" s="31"/>
      <c r="F29" s="135"/>
      <c r="G29" s="38" t="str">
        <f t="shared" si="12"/>
        <v/>
      </c>
      <c r="H29" s="60"/>
      <c r="I29" s="74"/>
      <c r="J29" s="38" t="str">
        <f t="shared" si="13"/>
        <v/>
      </c>
      <c r="K29" s="60"/>
      <c r="L29" s="41" t="str">
        <f t="shared" si="14"/>
        <v/>
      </c>
      <c r="M29" s="41" t="str">
        <f t="shared" si="15"/>
        <v/>
      </c>
      <c r="N29" s="41" t="str">
        <f t="shared" si="16"/>
        <v/>
      </c>
      <c r="O29" s="31"/>
      <c r="P29" s="67"/>
      <c r="Q29" s="68"/>
      <c r="R29" s="69"/>
      <c r="S29" s="41">
        <f t="shared" si="17"/>
        <v>0</v>
      </c>
      <c r="T29" s="70"/>
      <c r="U29" s="68"/>
      <c r="V29" s="71"/>
      <c r="W29" s="41">
        <f t="shared" si="18"/>
        <v>0</v>
      </c>
      <c r="X29" s="70"/>
      <c r="Y29" s="68"/>
      <c r="Z29" s="71"/>
      <c r="AA29" s="41">
        <f t="shared" si="19"/>
        <v>0</v>
      </c>
      <c r="AB29" s="70"/>
      <c r="AC29" s="68"/>
      <c r="AD29" s="71"/>
      <c r="AE29" s="41">
        <f t="shared" si="20"/>
        <v>0</v>
      </c>
      <c r="AF29" s="70"/>
      <c r="AG29" s="68"/>
      <c r="AH29" s="71"/>
      <c r="AI29" s="41">
        <f t="shared" si="21"/>
        <v>0</v>
      </c>
      <c r="AJ29" s="70"/>
      <c r="AK29" s="68"/>
      <c r="AL29" s="71"/>
      <c r="AM29" s="41">
        <f t="shared" si="22"/>
        <v>0</v>
      </c>
      <c r="AN29" s="70"/>
      <c r="AO29" s="68"/>
      <c r="AP29" s="71"/>
      <c r="AQ29" s="41">
        <f t="shared" si="23"/>
        <v>0</v>
      </c>
      <c r="AR29" s="70"/>
      <c r="AS29" s="68"/>
      <c r="AT29" s="71"/>
      <c r="AU29" s="41">
        <f t="shared" si="24"/>
        <v>0</v>
      </c>
      <c r="AV29" s="70"/>
      <c r="AW29" s="68"/>
      <c r="AX29" s="71"/>
      <c r="AY29" s="41">
        <f t="shared" si="25"/>
        <v>0</v>
      </c>
      <c r="AZ29" s="70"/>
      <c r="BA29" s="68"/>
      <c r="BB29" s="71"/>
      <c r="BC29" s="41">
        <f t="shared" si="26"/>
        <v>0</v>
      </c>
      <c r="BD29" s="70"/>
      <c r="BE29" s="68"/>
      <c r="BF29" s="71"/>
      <c r="BG29" s="41">
        <f t="shared" si="27"/>
        <v>0</v>
      </c>
      <c r="BH29" s="70"/>
      <c r="BI29" s="68"/>
      <c r="BJ29" s="71"/>
      <c r="BK29" s="41">
        <f t="shared" si="28"/>
        <v>0</v>
      </c>
      <c r="BL29" s="70"/>
      <c r="BM29" s="68"/>
      <c r="BN29" s="71"/>
      <c r="BO29" s="41">
        <f t="shared" si="29"/>
        <v>0</v>
      </c>
      <c r="BP29" s="70"/>
      <c r="BQ29" s="68"/>
      <c r="BR29" s="71"/>
      <c r="BS29" s="41">
        <f t="shared" si="30"/>
        <v>0</v>
      </c>
    </row>
    <row r="30" spans="1:71" ht="15.75" customHeight="1" x14ac:dyDescent="0.25">
      <c r="A30" s="30"/>
      <c r="B30" s="31"/>
      <c r="C30" s="31"/>
      <c r="D30" s="31"/>
      <c r="E30" s="31"/>
      <c r="F30" s="76"/>
      <c r="G30" s="44"/>
      <c r="H30" s="31"/>
      <c r="I30" s="45"/>
      <c r="J30" s="44"/>
      <c r="K30" s="31"/>
      <c r="L30" s="43"/>
      <c r="M30" s="43"/>
      <c r="N30" s="43"/>
      <c r="O30" s="31"/>
      <c r="P30" s="31"/>
      <c r="Q30" s="43"/>
      <c r="R30" s="77"/>
      <c r="S30" s="43"/>
      <c r="T30" s="78"/>
      <c r="U30" s="43"/>
      <c r="V30" s="79"/>
      <c r="W30" s="43"/>
      <c r="X30" s="78"/>
      <c r="Y30" s="43"/>
      <c r="Z30" s="79"/>
      <c r="AA30" s="43"/>
      <c r="AB30" s="78"/>
      <c r="AC30" s="43"/>
      <c r="AD30" s="79"/>
      <c r="AE30" s="43"/>
      <c r="AF30" s="78"/>
      <c r="AG30" s="43"/>
      <c r="AH30" s="79"/>
      <c r="AI30" s="43"/>
      <c r="AJ30" s="78"/>
      <c r="AK30" s="43"/>
      <c r="AL30" s="79"/>
      <c r="AM30" s="43"/>
      <c r="AN30" s="78"/>
      <c r="AO30" s="43"/>
      <c r="AP30" s="79"/>
      <c r="AQ30" s="43"/>
      <c r="AR30" s="78"/>
      <c r="AS30" s="43"/>
      <c r="AT30" s="79"/>
      <c r="AU30" s="43"/>
      <c r="AV30" s="78"/>
      <c r="AW30" s="43"/>
      <c r="AX30" s="79"/>
      <c r="AY30" s="43"/>
      <c r="AZ30" s="78"/>
      <c r="BA30" s="43"/>
      <c r="BB30" s="79"/>
      <c r="BC30" s="43"/>
      <c r="BD30" s="78"/>
      <c r="BE30" s="43"/>
      <c r="BF30" s="79"/>
      <c r="BG30" s="43"/>
      <c r="BH30" s="78"/>
      <c r="BI30" s="43"/>
      <c r="BJ30" s="79"/>
      <c r="BK30" s="43"/>
      <c r="BL30" s="78"/>
      <c r="BM30" s="43"/>
      <c r="BN30" s="79"/>
      <c r="BO30" s="43"/>
      <c r="BP30" s="78"/>
      <c r="BQ30" s="43"/>
      <c r="BR30" s="79"/>
      <c r="BS30" s="43"/>
    </row>
    <row r="31" spans="1:71" ht="15.75" customHeight="1" x14ac:dyDescent="0.25">
      <c r="A31" s="30"/>
      <c r="B31" s="33" t="s">
        <v>2472</v>
      </c>
      <c r="C31" s="31"/>
      <c r="D31" s="31"/>
      <c r="E31" s="33" t="s">
        <v>2473</v>
      </c>
      <c r="F31" s="80"/>
      <c r="G31" s="32" t="s">
        <v>2426</v>
      </c>
      <c r="H31" s="33" t="s">
        <v>2427</v>
      </c>
      <c r="I31" s="34" t="s">
        <v>2428</v>
      </c>
      <c r="J31" s="33" t="s">
        <v>2429</v>
      </c>
      <c r="K31" s="33" t="s">
        <v>2430</v>
      </c>
      <c r="L31" s="35" t="s">
        <v>2439</v>
      </c>
      <c r="M31" s="35" t="s">
        <v>2440</v>
      </c>
      <c r="N31" s="35" t="s">
        <v>2441</v>
      </c>
      <c r="O31" s="31"/>
      <c r="P31" s="31"/>
      <c r="Q31" s="43"/>
      <c r="R31" s="77"/>
      <c r="S31" s="43"/>
      <c r="T31" s="78"/>
      <c r="U31" s="43"/>
      <c r="V31" s="79"/>
      <c r="W31" s="43"/>
      <c r="X31" s="78"/>
      <c r="Y31" s="43"/>
      <c r="Z31" s="79"/>
      <c r="AA31" s="43"/>
      <c r="AB31" s="78"/>
      <c r="AC31" s="43"/>
      <c r="AD31" s="79"/>
      <c r="AE31" s="43"/>
      <c r="AF31" s="78"/>
      <c r="AG31" s="43"/>
      <c r="AH31" s="79"/>
      <c r="AI31" s="43"/>
      <c r="AJ31" s="78"/>
      <c r="AK31" s="43"/>
      <c r="AL31" s="79"/>
      <c r="AM31" s="43"/>
      <c r="AN31" s="78"/>
      <c r="AO31" s="43"/>
      <c r="AP31" s="79"/>
      <c r="AQ31" s="43"/>
      <c r="AR31" s="78"/>
      <c r="AS31" s="43"/>
      <c r="AT31" s="79"/>
      <c r="AU31" s="43"/>
      <c r="AV31" s="78"/>
      <c r="AW31" s="43"/>
      <c r="AX31" s="79"/>
      <c r="AY31" s="43"/>
      <c r="AZ31" s="78"/>
      <c r="BA31" s="43"/>
      <c r="BB31" s="79"/>
      <c r="BC31" s="43"/>
      <c r="BD31" s="78"/>
      <c r="BE31" s="43"/>
      <c r="BF31" s="79"/>
      <c r="BG31" s="43"/>
      <c r="BH31" s="78"/>
      <c r="BI31" s="43"/>
      <c r="BJ31" s="79"/>
      <c r="BK31" s="43"/>
      <c r="BL31" s="78"/>
      <c r="BM31" s="43"/>
      <c r="BN31" s="79"/>
      <c r="BO31" s="43"/>
      <c r="BP31" s="78"/>
      <c r="BQ31" s="43"/>
      <c r="BR31" s="79"/>
      <c r="BS31" s="43"/>
    </row>
    <row r="32" spans="1:71" ht="15" customHeight="1" x14ac:dyDescent="0.25">
      <c r="A32" s="81">
        <v>1</v>
      </c>
      <c r="B32" s="91" t="s">
        <v>2483</v>
      </c>
      <c r="C32" s="31"/>
      <c r="D32" s="37">
        <v>1</v>
      </c>
      <c r="E32" s="60">
        <v>893</v>
      </c>
      <c r="F32" s="133" t="s">
        <v>2475</v>
      </c>
      <c r="G32" s="38">
        <f t="shared" ref="G32:G231" si="31">IF($I32="","",$D$5)</f>
        <v>43739</v>
      </c>
      <c r="H32" s="39" t="str">
        <f t="array" ref="H32">IF(I32="","",IFERROR(INDEX(Lid!$F:$F,MATCH($E32,Lid!$A:$A,0)),""))</f>
        <v>915893D</v>
      </c>
      <c r="I32" s="84">
        <f t="shared" ref="I32:I231" si="32">IF(E32="","",1300)</f>
        <v>1300</v>
      </c>
      <c r="J32" s="38" t="str">
        <f t="shared" ref="J32:J231" si="33">IF($I32="","",$D$4)</f>
        <v>19.03.01</v>
      </c>
      <c r="K32" s="39" t="str">
        <f>IF(I32="","",IFERROR($D$3 &amp; " " &amp;LEFT(INDEX(Lid!$B:$B,MATCH($E32,Lid!$A:$A,0)), 1)&amp;MID(INDEX(Lid!$B:$B,MATCH($E32,Lid!$A:$A,0)),FIND(" ", INDEX(Lid!$B:$B,MATCH($E32,Lid!$A:$A,0))),256),""))</f>
        <v>Voorbeeld activiteit A Teepe</v>
      </c>
      <c r="L32" s="41">
        <f t="shared" ref="L32:L231" si="34">IF(I32="","",-SUMIFS(32:32,$17:$17,"=Credit"))</f>
        <v>9.5</v>
      </c>
      <c r="M32" s="41">
        <f t="shared" ref="M32:M231" si="35">IF(I32="","",-SUMIFS(32:32,$17:$17,"=Debit"))</f>
        <v>-11.11</v>
      </c>
      <c r="N32" s="41">
        <f t="shared" ref="N32:N231" si="36">IF(I32="","",L32+M32)</f>
        <v>-1.6099999999999994</v>
      </c>
      <c r="O32" s="31"/>
      <c r="P32" s="67"/>
      <c r="Q32" s="68">
        <v>11.11</v>
      </c>
      <c r="R32" s="69">
        <v>1</v>
      </c>
      <c r="S32" s="41">
        <f t="shared" ref="S32:S231" si="37">-ROUNDUP( R32 * ( Q$18 / R$19 ), 2)</f>
        <v>-9.5</v>
      </c>
      <c r="T32" s="70"/>
      <c r="U32" s="68"/>
      <c r="V32" s="71"/>
      <c r="W32" s="41">
        <f t="shared" ref="W32:W231" si="38">-ROUNDUP( V32 * ( U$18 / V$19 ), 2)</f>
        <v>0</v>
      </c>
      <c r="X32" s="70"/>
      <c r="Y32" s="68"/>
      <c r="Z32" s="71"/>
      <c r="AA32" s="41">
        <f t="shared" ref="AA32:AA231" si="39">-ROUNDUP( Z32 * ( Y$18 / Z$19 ), 2)</f>
        <v>0</v>
      </c>
      <c r="AB32" s="70"/>
      <c r="AC32" s="68"/>
      <c r="AD32" s="71"/>
      <c r="AE32" s="41">
        <f t="shared" ref="AE32:AE231" si="40">-ROUNDUP( AD32 * ( AC$18 / AD$19 ), 2)</f>
        <v>0</v>
      </c>
      <c r="AF32" s="70"/>
      <c r="AG32" s="68"/>
      <c r="AH32" s="71"/>
      <c r="AI32" s="41">
        <f t="shared" ref="AI32:AI231" si="41">-ROUNDUP( AH32 * ( AG$18 / AH$19 ), 2)</f>
        <v>0</v>
      </c>
      <c r="AJ32" s="70"/>
      <c r="AK32" s="68"/>
      <c r="AL32" s="71"/>
      <c r="AM32" s="41">
        <f t="shared" ref="AM32:AM231" si="42">-ROUNDUP( AL32 * ( AK$18 / AL$19 ), 2)</f>
        <v>0</v>
      </c>
      <c r="AN32" s="70"/>
      <c r="AO32" s="68"/>
      <c r="AP32" s="71"/>
      <c r="AQ32" s="41">
        <f t="shared" ref="AQ32:AQ231" si="43">-ROUNDUP( AP32 * ( AO$18 / AP$19 ), 2)</f>
        <v>0</v>
      </c>
      <c r="AR32" s="70"/>
      <c r="AS32" s="68"/>
      <c r="AT32" s="71"/>
      <c r="AU32" s="41">
        <f t="shared" ref="AU32:AU231" si="44">-ROUNDUP( AT32 * ( AS$18 / AT$19 ), 2)</f>
        <v>0</v>
      </c>
      <c r="AV32" s="70"/>
      <c r="AW32" s="68"/>
      <c r="AX32" s="71"/>
      <c r="AY32" s="41">
        <f t="shared" ref="AY32:AY231" si="45">-ROUNDUP( AX32 * ( AW$18 / AX$19 ), 2)</f>
        <v>0</v>
      </c>
      <c r="AZ32" s="70"/>
      <c r="BA32" s="68"/>
      <c r="BB32" s="71"/>
      <c r="BC32" s="41">
        <f t="shared" ref="BC32:BC231" si="46">-ROUNDUP( BB32 * ( BA$18 / BB$19 ), 2)</f>
        <v>0</v>
      </c>
      <c r="BD32" s="70"/>
      <c r="BE32" s="68"/>
      <c r="BF32" s="71"/>
      <c r="BG32" s="41">
        <f t="shared" ref="BG32:BG231" si="47">-ROUNDUP( BF32 * ( BE$18 / BF$19 ), 2)</f>
        <v>0</v>
      </c>
      <c r="BH32" s="70"/>
      <c r="BI32" s="68"/>
      <c r="BJ32" s="71"/>
      <c r="BK32" s="41">
        <f t="shared" ref="BK32:BK231" si="48">-ROUNDUP( BJ32 * ( BI$18 / BJ$19 ), 2)</f>
        <v>0</v>
      </c>
      <c r="BL32" s="70"/>
      <c r="BM32" s="68"/>
      <c r="BN32" s="71"/>
      <c r="BO32" s="41">
        <f t="shared" ref="BO32:BO231" si="49">-ROUNDUP( BN32 * ( BM$18 / BN$19 ), 2)</f>
        <v>0</v>
      </c>
      <c r="BP32" s="70"/>
      <c r="BQ32" s="68"/>
      <c r="BR32" s="71"/>
      <c r="BS32" s="41">
        <f t="shared" ref="BS32:BS231" si="50">-ROUNDUP( BR32 * ( BQ$18 / BR$19 ), 2)</f>
        <v>0</v>
      </c>
    </row>
    <row r="33" spans="1:71" ht="15.75" customHeight="1" x14ac:dyDescent="0.25">
      <c r="A33" s="86">
        <f t="shared" ref="A33:A44" ca="1" si="51">IFERROR(MATCH("*"&amp;$B$32&amp;"*",INDIRECT("Lid!B" &amp; A32 + 1 &amp;":B99999"),0)+A32,"")</f>
        <v>177</v>
      </c>
      <c r="B33" s="87" t="str">
        <f t="array" aca="1" ref="B33" ca="1">IFERROR(INDEX(Lid!A:A,A33) &amp; " - " &amp; INDEX(Lid!B:B,A33),"")</f>
        <v>672 - Martijn Bruil</v>
      </c>
      <c r="C33" s="31"/>
      <c r="D33" s="37">
        <v>2</v>
      </c>
      <c r="E33" s="60">
        <v>718</v>
      </c>
      <c r="F33" s="134"/>
      <c r="G33" s="38">
        <f t="shared" si="31"/>
        <v>43739</v>
      </c>
      <c r="H33" s="39" t="str">
        <f t="array" ref="H33">IF(I33="","",IFERROR(INDEX(Lid!$F:$F,MATCH($E33,Lid!$A:$A,0)),""))</f>
        <v>913718D</v>
      </c>
      <c r="I33" s="84">
        <f t="shared" si="32"/>
        <v>1300</v>
      </c>
      <c r="J33" s="38" t="str">
        <f t="shared" si="33"/>
        <v>19.03.01</v>
      </c>
      <c r="K33" s="39" t="str">
        <f>IF(I33="","",IFERROR($D$3 &amp; " " &amp;LEFT(INDEX(Lid!$B:$B,MATCH($E33,Lid!$A:$A,0)), 1)&amp;MID(INDEX(Lid!$B:$B,MATCH($E33,Lid!$A:$A,0)),FIND(" ", INDEX(Lid!$B:$B,MATCH($E33,Lid!$A:$A,0))),256),""))</f>
        <v>Voorbeeld activiteit F Berden</v>
      </c>
      <c r="L33" s="41">
        <f t="shared" si="34"/>
        <v>9.5</v>
      </c>
      <c r="M33" s="41">
        <f t="shared" si="35"/>
        <v>0</v>
      </c>
      <c r="N33" s="41">
        <f t="shared" si="36"/>
        <v>9.5</v>
      </c>
      <c r="O33" s="31"/>
      <c r="P33" s="67"/>
      <c r="Q33" s="68"/>
      <c r="R33" s="69">
        <v>1</v>
      </c>
      <c r="S33" s="41">
        <f t="shared" si="37"/>
        <v>-9.5</v>
      </c>
      <c r="T33" s="70"/>
      <c r="U33" s="68"/>
      <c r="V33" s="71"/>
      <c r="W33" s="41">
        <f t="shared" si="38"/>
        <v>0</v>
      </c>
      <c r="X33" s="70"/>
      <c r="Y33" s="68"/>
      <c r="Z33" s="71"/>
      <c r="AA33" s="41">
        <f t="shared" si="39"/>
        <v>0</v>
      </c>
      <c r="AB33" s="70"/>
      <c r="AC33" s="68"/>
      <c r="AD33" s="71"/>
      <c r="AE33" s="41">
        <f t="shared" si="40"/>
        <v>0</v>
      </c>
      <c r="AF33" s="70"/>
      <c r="AG33" s="68"/>
      <c r="AH33" s="71"/>
      <c r="AI33" s="41">
        <f t="shared" si="41"/>
        <v>0</v>
      </c>
      <c r="AJ33" s="70"/>
      <c r="AK33" s="68"/>
      <c r="AL33" s="71"/>
      <c r="AM33" s="41">
        <f t="shared" si="42"/>
        <v>0</v>
      </c>
      <c r="AN33" s="70"/>
      <c r="AO33" s="68"/>
      <c r="AP33" s="71"/>
      <c r="AQ33" s="41">
        <f t="shared" si="43"/>
        <v>0</v>
      </c>
      <c r="AR33" s="70"/>
      <c r="AS33" s="68"/>
      <c r="AT33" s="71"/>
      <c r="AU33" s="41">
        <f t="shared" si="44"/>
        <v>0</v>
      </c>
      <c r="AV33" s="70"/>
      <c r="AW33" s="68"/>
      <c r="AX33" s="71"/>
      <c r="AY33" s="41">
        <f t="shared" si="45"/>
        <v>0</v>
      </c>
      <c r="AZ33" s="70"/>
      <c r="BA33" s="68"/>
      <c r="BB33" s="71"/>
      <c r="BC33" s="41">
        <f t="shared" si="46"/>
        <v>0</v>
      </c>
      <c r="BD33" s="70"/>
      <c r="BE33" s="68"/>
      <c r="BF33" s="71"/>
      <c r="BG33" s="41">
        <f t="shared" si="47"/>
        <v>0</v>
      </c>
      <c r="BH33" s="70"/>
      <c r="BI33" s="68"/>
      <c r="BJ33" s="71"/>
      <c r="BK33" s="41">
        <f t="shared" si="48"/>
        <v>0</v>
      </c>
      <c r="BL33" s="70"/>
      <c r="BM33" s="68"/>
      <c r="BN33" s="71"/>
      <c r="BO33" s="41">
        <f t="shared" si="49"/>
        <v>0</v>
      </c>
      <c r="BP33" s="70"/>
      <c r="BQ33" s="68"/>
      <c r="BR33" s="71"/>
      <c r="BS33" s="41">
        <f t="shared" si="50"/>
        <v>0</v>
      </c>
    </row>
    <row r="34" spans="1:71" ht="15.75" customHeight="1" x14ac:dyDescent="0.25">
      <c r="A34" s="86">
        <f t="shared" ca="1" si="51"/>
        <v>361</v>
      </c>
      <c r="B34" s="87" t="str">
        <f t="array" aca="1" ref="B34" ca="1">IFERROR(INDEX(Lid!A:A,A34) &amp; " - " &amp; INDEX(Lid!B:B,A34),"")</f>
        <v>1024 - Saskia Bruil</v>
      </c>
      <c r="C34" s="31"/>
      <c r="D34" s="37">
        <v>3</v>
      </c>
      <c r="E34" s="60">
        <v>889</v>
      </c>
      <c r="F34" s="134"/>
      <c r="G34" s="38">
        <f t="shared" si="31"/>
        <v>43739</v>
      </c>
      <c r="H34" s="39" t="str">
        <f t="array" ref="H34">IF(I34="","",IFERROR(INDEX(Lid!$F:$F,MATCH($E34,Lid!$A:$A,0)),""))</f>
        <v>915889D</v>
      </c>
      <c r="I34" s="84">
        <f t="shared" si="32"/>
        <v>1300</v>
      </c>
      <c r="J34" s="38" t="str">
        <f t="shared" si="33"/>
        <v>19.03.01</v>
      </c>
      <c r="K34" s="39" t="str">
        <f>IF(I34="","",IFERROR($D$3 &amp; " " &amp;LEFT(INDEX(Lid!$B:$B,MATCH($E34,Lid!$A:$A,0)), 1)&amp;MID(INDEX(Lid!$B:$B,MATCH($E34,Lid!$A:$A,0)),FIND(" ", INDEX(Lid!$B:$B,MATCH($E34,Lid!$A:$A,0))),256),""))</f>
        <v>Voorbeeld activiteit O Vandijck</v>
      </c>
      <c r="L34" s="41">
        <f t="shared" si="34"/>
        <v>9.5</v>
      </c>
      <c r="M34" s="41">
        <f t="shared" si="35"/>
        <v>0</v>
      </c>
      <c r="N34" s="41">
        <f t="shared" si="36"/>
        <v>9.5</v>
      </c>
      <c r="O34" s="31"/>
      <c r="P34" s="67"/>
      <c r="Q34" s="68"/>
      <c r="R34" s="69">
        <v>1</v>
      </c>
      <c r="S34" s="41">
        <f t="shared" si="37"/>
        <v>-9.5</v>
      </c>
      <c r="T34" s="70"/>
      <c r="U34" s="68"/>
      <c r="V34" s="71"/>
      <c r="W34" s="41">
        <f t="shared" si="38"/>
        <v>0</v>
      </c>
      <c r="X34" s="70"/>
      <c r="Y34" s="68"/>
      <c r="Z34" s="71"/>
      <c r="AA34" s="41">
        <f t="shared" si="39"/>
        <v>0</v>
      </c>
      <c r="AB34" s="70"/>
      <c r="AC34" s="68"/>
      <c r="AD34" s="71"/>
      <c r="AE34" s="41">
        <f t="shared" si="40"/>
        <v>0</v>
      </c>
      <c r="AF34" s="70"/>
      <c r="AG34" s="68"/>
      <c r="AH34" s="71"/>
      <c r="AI34" s="41">
        <f t="shared" si="41"/>
        <v>0</v>
      </c>
      <c r="AJ34" s="70"/>
      <c r="AK34" s="68"/>
      <c r="AL34" s="71"/>
      <c r="AM34" s="41">
        <f t="shared" si="42"/>
        <v>0</v>
      </c>
      <c r="AN34" s="70"/>
      <c r="AO34" s="68"/>
      <c r="AP34" s="71"/>
      <c r="AQ34" s="41">
        <f t="shared" si="43"/>
        <v>0</v>
      </c>
      <c r="AR34" s="70"/>
      <c r="AS34" s="68"/>
      <c r="AT34" s="71"/>
      <c r="AU34" s="41">
        <f t="shared" si="44"/>
        <v>0</v>
      </c>
      <c r="AV34" s="70"/>
      <c r="AW34" s="68"/>
      <c r="AX34" s="71"/>
      <c r="AY34" s="41">
        <f t="shared" si="45"/>
        <v>0</v>
      </c>
      <c r="AZ34" s="70"/>
      <c r="BA34" s="68"/>
      <c r="BB34" s="71"/>
      <c r="BC34" s="41">
        <f t="shared" si="46"/>
        <v>0</v>
      </c>
      <c r="BD34" s="70"/>
      <c r="BE34" s="68"/>
      <c r="BF34" s="71"/>
      <c r="BG34" s="41">
        <f t="shared" si="47"/>
        <v>0</v>
      </c>
      <c r="BH34" s="70"/>
      <c r="BI34" s="68"/>
      <c r="BJ34" s="71"/>
      <c r="BK34" s="41">
        <f t="shared" si="48"/>
        <v>0</v>
      </c>
      <c r="BL34" s="70"/>
      <c r="BM34" s="68"/>
      <c r="BN34" s="71"/>
      <c r="BO34" s="41">
        <f t="shared" si="49"/>
        <v>0</v>
      </c>
      <c r="BP34" s="70"/>
      <c r="BQ34" s="68"/>
      <c r="BR34" s="71"/>
      <c r="BS34" s="41">
        <f t="shared" si="50"/>
        <v>0</v>
      </c>
    </row>
    <row r="35" spans="1:71" ht="15.75" customHeight="1" x14ac:dyDescent="0.25">
      <c r="A35" s="86" t="str">
        <f t="shared" ca="1" si="51"/>
        <v/>
      </c>
      <c r="B35" s="87" t="str">
        <f t="array" aca="1" ref="B35" ca="1">IFERROR(INDEX(Lid!A:A,A35) &amp; " - " &amp; INDEX(Lid!B:B,A35),"")</f>
        <v/>
      </c>
      <c r="C35" s="31"/>
      <c r="D35" s="37">
        <v>4</v>
      </c>
      <c r="E35" s="60">
        <v>909</v>
      </c>
      <c r="F35" s="134"/>
      <c r="G35" s="38">
        <f t="shared" si="31"/>
        <v>43739</v>
      </c>
      <c r="H35" s="39" t="str">
        <f t="array" ref="H35">IF(I35="","",IFERROR(INDEX(Lid!$F:$F,MATCH($E35,Lid!$A:$A,0)),""))</f>
        <v>915909D</v>
      </c>
      <c r="I35" s="84">
        <f t="shared" si="32"/>
        <v>1300</v>
      </c>
      <c r="J35" s="38" t="str">
        <f t="shared" si="33"/>
        <v>19.03.01</v>
      </c>
      <c r="K35" s="39" t="str">
        <f>IF(I35="","",IFERROR($D$3 &amp; " " &amp;LEFT(INDEX(Lid!$B:$B,MATCH($E35,Lid!$A:$A,0)), 1)&amp;MID(INDEX(Lid!$B:$B,MATCH($E35,Lid!$A:$A,0)),FIND(" ", INDEX(Lid!$B:$B,MATCH($E35,Lid!$A:$A,0))),256),""))</f>
        <v>Voorbeeld activiteit E Kerkhof</v>
      </c>
      <c r="L35" s="41">
        <f t="shared" si="34"/>
        <v>9.5</v>
      </c>
      <c r="M35" s="41">
        <f t="shared" si="35"/>
        <v>-36.36</v>
      </c>
      <c r="N35" s="41">
        <f t="shared" si="36"/>
        <v>-26.86</v>
      </c>
      <c r="O35" s="31"/>
      <c r="P35" s="67"/>
      <c r="Q35" s="68">
        <v>36.36</v>
      </c>
      <c r="R35" s="69">
        <v>1</v>
      </c>
      <c r="S35" s="41">
        <f t="shared" si="37"/>
        <v>-9.5</v>
      </c>
      <c r="T35" s="70"/>
      <c r="U35" s="68"/>
      <c r="V35" s="71"/>
      <c r="W35" s="41">
        <f t="shared" si="38"/>
        <v>0</v>
      </c>
      <c r="X35" s="70"/>
      <c r="Y35" s="68"/>
      <c r="Z35" s="71"/>
      <c r="AA35" s="41">
        <f t="shared" si="39"/>
        <v>0</v>
      </c>
      <c r="AB35" s="70"/>
      <c r="AC35" s="68"/>
      <c r="AD35" s="71"/>
      <c r="AE35" s="41">
        <f t="shared" si="40"/>
        <v>0</v>
      </c>
      <c r="AF35" s="70"/>
      <c r="AG35" s="68"/>
      <c r="AH35" s="71"/>
      <c r="AI35" s="41">
        <f t="shared" si="41"/>
        <v>0</v>
      </c>
      <c r="AJ35" s="70"/>
      <c r="AK35" s="68"/>
      <c r="AL35" s="71"/>
      <c r="AM35" s="41">
        <f t="shared" si="42"/>
        <v>0</v>
      </c>
      <c r="AN35" s="70"/>
      <c r="AO35" s="68"/>
      <c r="AP35" s="71"/>
      <c r="AQ35" s="41">
        <f t="shared" si="43"/>
        <v>0</v>
      </c>
      <c r="AR35" s="70"/>
      <c r="AS35" s="68"/>
      <c r="AT35" s="71"/>
      <c r="AU35" s="41">
        <f t="shared" si="44"/>
        <v>0</v>
      </c>
      <c r="AV35" s="70"/>
      <c r="AW35" s="68"/>
      <c r="AX35" s="71"/>
      <c r="AY35" s="41">
        <f t="shared" si="45"/>
        <v>0</v>
      </c>
      <c r="AZ35" s="70"/>
      <c r="BA35" s="68"/>
      <c r="BB35" s="71"/>
      <c r="BC35" s="41">
        <f t="shared" si="46"/>
        <v>0</v>
      </c>
      <c r="BD35" s="70"/>
      <c r="BE35" s="68"/>
      <c r="BF35" s="71"/>
      <c r="BG35" s="41">
        <f t="shared" si="47"/>
        <v>0</v>
      </c>
      <c r="BH35" s="70"/>
      <c r="BI35" s="68"/>
      <c r="BJ35" s="71"/>
      <c r="BK35" s="41">
        <f t="shared" si="48"/>
        <v>0</v>
      </c>
      <c r="BL35" s="70"/>
      <c r="BM35" s="68"/>
      <c r="BN35" s="71"/>
      <c r="BO35" s="41">
        <f t="shared" si="49"/>
        <v>0</v>
      </c>
      <c r="BP35" s="70"/>
      <c r="BQ35" s="68"/>
      <c r="BR35" s="71"/>
      <c r="BS35" s="41">
        <f t="shared" si="50"/>
        <v>0</v>
      </c>
    </row>
    <row r="36" spans="1:71" ht="15.75" customHeight="1" x14ac:dyDescent="0.25">
      <c r="A36" s="86" t="str">
        <f t="shared" ca="1" si="51"/>
        <v/>
      </c>
      <c r="B36" s="87" t="str">
        <f t="array" aca="1" ref="B36" ca="1">IFERROR(INDEX(Lid!A:A,A36) &amp; " - " &amp; INDEX(Lid!B:B,A36),"")</f>
        <v/>
      </c>
      <c r="C36" s="31"/>
      <c r="D36" s="37">
        <v>5</v>
      </c>
      <c r="E36" s="60">
        <v>672</v>
      </c>
      <c r="F36" s="134"/>
      <c r="G36" s="38">
        <f t="shared" si="31"/>
        <v>43739</v>
      </c>
      <c r="H36" s="39" t="str">
        <f t="array" ref="H36">IF(I36="","",IFERROR(INDEX(Lid!$F:$F,MATCH($E36,Lid!$A:$A,0)),""))</f>
        <v>913672D</v>
      </c>
      <c r="I36" s="84">
        <f t="shared" si="32"/>
        <v>1300</v>
      </c>
      <c r="J36" s="38" t="str">
        <f t="shared" si="33"/>
        <v>19.03.01</v>
      </c>
      <c r="K36" s="39" t="str">
        <f>IF(I36="","",IFERROR($D$3 &amp; " " &amp;LEFT(INDEX(Lid!$B:$B,MATCH($E36,Lid!$A:$A,0)), 1)&amp;MID(INDEX(Lid!$B:$B,MATCH($E36,Lid!$A:$A,0)),FIND(" ", INDEX(Lid!$B:$B,MATCH($E36,Lid!$A:$A,0))),256),""))</f>
        <v>Voorbeeld activiteit M Bruil</v>
      </c>
      <c r="L36" s="41">
        <f t="shared" si="34"/>
        <v>9.5</v>
      </c>
      <c r="M36" s="41">
        <f t="shared" si="35"/>
        <v>0</v>
      </c>
      <c r="N36" s="41">
        <f t="shared" si="36"/>
        <v>9.5</v>
      </c>
      <c r="O36" s="31"/>
      <c r="P36" s="67"/>
      <c r="Q36" s="68"/>
      <c r="R36" s="69">
        <v>1</v>
      </c>
      <c r="S36" s="41">
        <f t="shared" si="37"/>
        <v>-9.5</v>
      </c>
      <c r="T36" s="70"/>
      <c r="U36" s="68"/>
      <c r="V36" s="71"/>
      <c r="W36" s="41">
        <f t="shared" si="38"/>
        <v>0</v>
      </c>
      <c r="X36" s="70"/>
      <c r="Y36" s="68"/>
      <c r="Z36" s="71"/>
      <c r="AA36" s="41">
        <f t="shared" si="39"/>
        <v>0</v>
      </c>
      <c r="AB36" s="70"/>
      <c r="AC36" s="68"/>
      <c r="AD36" s="71"/>
      <c r="AE36" s="41">
        <f t="shared" si="40"/>
        <v>0</v>
      </c>
      <c r="AF36" s="70"/>
      <c r="AG36" s="68"/>
      <c r="AH36" s="71"/>
      <c r="AI36" s="41">
        <f t="shared" si="41"/>
        <v>0</v>
      </c>
      <c r="AJ36" s="70"/>
      <c r="AK36" s="68"/>
      <c r="AL36" s="71"/>
      <c r="AM36" s="41">
        <f t="shared" si="42"/>
        <v>0</v>
      </c>
      <c r="AN36" s="70"/>
      <c r="AO36" s="68"/>
      <c r="AP36" s="71"/>
      <c r="AQ36" s="41">
        <f t="shared" si="43"/>
        <v>0</v>
      </c>
      <c r="AR36" s="70"/>
      <c r="AS36" s="68"/>
      <c r="AT36" s="71"/>
      <c r="AU36" s="41">
        <f t="shared" si="44"/>
        <v>0</v>
      </c>
      <c r="AV36" s="70"/>
      <c r="AW36" s="68"/>
      <c r="AX36" s="71"/>
      <c r="AY36" s="41">
        <f t="shared" si="45"/>
        <v>0</v>
      </c>
      <c r="AZ36" s="70"/>
      <c r="BA36" s="68"/>
      <c r="BB36" s="71"/>
      <c r="BC36" s="41">
        <f t="shared" si="46"/>
        <v>0</v>
      </c>
      <c r="BD36" s="70"/>
      <c r="BE36" s="68"/>
      <c r="BF36" s="71"/>
      <c r="BG36" s="41">
        <f t="shared" si="47"/>
        <v>0</v>
      </c>
      <c r="BH36" s="70"/>
      <c r="BI36" s="68"/>
      <c r="BJ36" s="71"/>
      <c r="BK36" s="41">
        <f t="shared" si="48"/>
        <v>0</v>
      </c>
      <c r="BL36" s="70"/>
      <c r="BM36" s="68"/>
      <c r="BN36" s="71"/>
      <c r="BO36" s="41">
        <f t="shared" si="49"/>
        <v>0</v>
      </c>
      <c r="BP36" s="70"/>
      <c r="BQ36" s="68"/>
      <c r="BR36" s="71"/>
      <c r="BS36" s="41">
        <f t="shared" si="50"/>
        <v>0</v>
      </c>
    </row>
    <row r="37" spans="1:71" ht="15.75" customHeight="1" x14ac:dyDescent="0.25">
      <c r="A37" s="86" t="str">
        <f t="shared" ca="1" si="51"/>
        <v/>
      </c>
      <c r="B37" s="87" t="str">
        <f t="array" aca="1" ref="B37" ca="1">IFERROR(INDEX(Lid!A:A,A37) &amp; " - " &amp; INDEX(Lid!B:B,A37),"")</f>
        <v/>
      </c>
      <c r="C37" s="31"/>
      <c r="D37" s="37">
        <v>6</v>
      </c>
      <c r="E37" s="60"/>
      <c r="F37" s="134"/>
      <c r="G37" s="38" t="str">
        <f t="shared" si="31"/>
        <v/>
      </c>
      <c r="H37" s="39" t="str">
        <f t="array" ref="H37">IF(I37="","",IFERROR(INDEX(Lid!$F:$F,MATCH($E37,Lid!$A:$A,0)),""))</f>
        <v/>
      </c>
      <c r="I37" s="84" t="str">
        <f t="shared" si="32"/>
        <v/>
      </c>
      <c r="J37" s="38" t="str">
        <f t="shared" si="33"/>
        <v/>
      </c>
      <c r="K37" s="39" t="str">
        <f t="array" ref="K37">IF(I37="","",IFERROR($D$3 &amp; " kosten " &amp;INDEX(Lid!$B:$B,MATCH($E37,Lid!$A:$A,0)),""))</f>
        <v/>
      </c>
      <c r="L37" s="41" t="str">
        <f t="shared" si="34"/>
        <v/>
      </c>
      <c r="M37" s="41" t="str">
        <f t="shared" si="35"/>
        <v/>
      </c>
      <c r="N37" s="41" t="str">
        <f t="shared" si="36"/>
        <v/>
      </c>
      <c r="O37" s="31"/>
      <c r="P37" s="67"/>
      <c r="Q37" s="68"/>
      <c r="R37" s="69"/>
      <c r="S37" s="41">
        <f t="shared" si="37"/>
        <v>0</v>
      </c>
      <c r="T37" s="70"/>
      <c r="U37" s="68"/>
      <c r="V37" s="71"/>
      <c r="W37" s="41">
        <f t="shared" si="38"/>
        <v>0</v>
      </c>
      <c r="X37" s="70"/>
      <c r="Y37" s="68"/>
      <c r="Z37" s="71"/>
      <c r="AA37" s="41">
        <f t="shared" si="39"/>
        <v>0</v>
      </c>
      <c r="AB37" s="70"/>
      <c r="AC37" s="68"/>
      <c r="AD37" s="71"/>
      <c r="AE37" s="41">
        <f t="shared" si="40"/>
        <v>0</v>
      </c>
      <c r="AF37" s="70"/>
      <c r="AG37" s="68"/>
      <c r="AH37" s="71"/>
      <c r="AI37" s="41">
        <f t="shared" si="41"/>
        <v>0</v>
      </c>
      <c r="AJ37" s="70"/>
      <c r="AK37" s="68"/>
      <c r="AL37" s="71"/>
      <c r="AM37" s="41">
        <f t="shared" si="42"/>
        <v>0</v>
      </c>
      <c r="AN37" s="70"/>
      <c r="AO37" s="68"/>
      <c r="AP37" s="71"/>
      <c r="AQ37" s="41">
        <f t="shared" si="43"/>
        <v>0</v>
      </c>
      <c r="AR37" s="70"/>
      <c r="AS37" s="68"/>
      <c r="AT37" s="71"/>
      <c r="AU37" s="41">
        <f t="shared" si="44"/>
        <v>0</v>
      </c>
      <c r="AV37" s="70"/>
      <c r="AW37" s="68"/>
      <c r="AX37" s="71"/>
      <c r="AY37" s="41">
        <f t="shared" si="45"/>
        <v>0</v>
      </c>
      <c r="AZ37" s="70"/>
      <c r="BA37" s="68"/>
      <c r="BB37" s="71"/>
      <c r="BC37" s="41">
        <f t="shared" si="46"/>
        <v>0</v>
      </c>
      <c r="BD37" s="70"/>
      <c r="BE37" s="68"/>
      <c r="BF37" s="71"/>
      <c r="BG37" s="41">
        <f t="shared" si="47"/>
        <v>0</v>
      </c>
      <c r="BH37" s="70"/>
      <c r="BI37" s="68"/>
      <c r="BJ37" s="71"/>
      <c r="BK37" s="41">
        <f t="shared" si="48"/>
        <v>0</v>
      </c>
      <c r="BL37" s="70"/>
      <c r="BM37" s="68"/>
      <c r="BN37" s="71"/>
      <c r="BO37" s="41">
        <f t="shared" si="49"/>
        <v>0</v>
      </c>
      <c r="BP37" s="70"/>
      <c r="BQ37" s="68"/>
      <c r="BR37" s="71"/>
      <c r="BS37" s="41">
        <f t="shared" si="50"/>
        <v>0</v>
      </c>
    </row>
    <row r="38" spans="1:71" ht="15.75" customHeight="1" x14ac:dyDescent="0.25">
      <c r="A38" s="86" t="str">
        <f t="shared" ca="1" si="51"/>
        <v/>
      </c>
      <c r="B38" s="87" t="str">
        <f t="array" aca="1" ref="B38" ca="1">IFERROR(INDEX(Lid!A:A,A38) &amp; " - " &amp; INDEX(Lid!B:B,A38),"")</f>
        <v/>
      </c>
      <c r="C38" s="31"/>
      <c r="D38" s="37">
        <v>7</v>
      </c>
      <c r="E38" s="60"/>
      <c r="F38" s="134"/>
      <c r="G38" s="38" t="str">
        <f t="shared" si="31"/>
        <v/>
      </c>
      <c r="H38" s="39" t="str">
        <f t="array" ref="H38">IF(I38="","",IFERROR(INDEX(Lid!$F:$F,MATCH($E38,Lid!$A:$A,0)),""))</f>
        <v/>
      </c>
      <c r="I38" s="84" t="str">
        <f t="shared" si="32"/>
        <v/>
      </c>
      <c r="J38" s="38" t="str">
        <f t="shared" si="33"/>
        <v/>
      </c>
      <c r="K38" s="39" t="str">
        <f t="array" ref="K38">IF(I38="","",IFERROR($D$3 &amp; " kosten " &amp;INDEX(Lid!$B:$B,MATCH($E38,Lid!$A:$A,0)),""))</f>
        <v/>
      </c>
      <c r="L38" s="41" t="str">
        <f t="shared" si="34"/>
        <v/>
      </c>
      <c r="M38" s="41" t="str">
        <f t="shared" si="35"/>
        <v/>
      </c>
      <c r="N38" s="41" t="str">
        <f t="shared" si="36"/>
        <v/>
      </c>
      <c r="O38" s="31"/>
      <c r="P38" s="67"/>
      <c r="Q38" s="68"/>
      <c r="R38" s="69"/>
      <c r="S38" s="41">
        <f t="shared" si="37"/>
        <v>0</v>
      </c>
      <c r="T38" s="70"/>
      <c r="U38" s="68"/>
      <c r="V38" s="71"/>
      <c r="W38" s="41">
        <f t="shared" si="38"/>
        <v>0</v>
      </c>
      <c r="X38" s="70"/>
      <c r="Y38" s="68"/>
      <c r="Z38" s="71"/>
      <c r="AA38" s="41">
        <f t="shared" si="39"/>
        <v>0</v>
      </c>
      <c r="AB38" s="70"/>
      <c r="AC38" s="68"/>
      <c r="AD38" s="71"/>
      <c r="AE38" s="41">
        <f t="shared" si="40"/>
        <v>0</v>
      </c>
      <c r="AF38" s="70"/>
      <c r="AG38" s="68"/>
      <c r="AH38" s="71"/>
      <c r="AI38" s="41">
        <f t="shared" si="41"/>
        <v>0</v>
      </c>
      <c r="AJ38" s="70"/>
      <c r="AK38" s="68"/>
      <c r="AL38" s="71"/>
      <c r="AM38" s="41">
        <f t="shared" si="42"/>
        <v>0</v>
      </c>
      <c r="AN38" s="70"/>
      <c r="AO38" s="68"/>
      <c r="AP38" s="71"/>
      <c r="AQ38" s="41">
        <f t="shared" si="43"/>
        <v>0</v>
      </c>
      <c r="AR38" s="70"/>
      <c r="AS38" s="68"/>
      <c r="AT38" s="71"/>
      <c r="AU38" s="41">
        <f t="shared" si="44"/>
        <v>0</v>
      </c>
      <c r="AV38" s="70"/>
      <c r="AW38" s="68"/>
      <c r="AX38" s="71"/>
      <c r="AY38" s="41">
        <f t="shared" si="45"/>
        <v>0</v>
      </c>
      <c r="AZ38" s="70"/>
      <c r="BA38" s="68"/>
      <c r="BB38" s="71"/>
      <c r="BC38" s="41">
        <f t="shared" si="46"/>
        <v>0</v>
      </c>
      <c r="BD38" s="70"/>
      <c r="BE38" s="68"/>
      <c r="BF38" s="71"/>
      <c r="BG38" s="41">
        <f t="shared" si="47"/>
        <v>0</v>
      </c>
      <c r="BH38" s="70"/>
      <c r="BI38" s="68"/>
      <c r="BJ38" s="71"/>
      <c r="BK38" s="41">
        <f t="shared" si="48"/>
        <v>0</v>
      </c>
      <c r="BL38" s="70"/>
      <c r="BM38" s="68"/>
      <c r="BN38" s="71"/>
      <c r="BO38" s="41">
        <f t="shared" si="49"/>
        <v>0</v>
      </c>
      <c r="BP38" s="70"/>
      <c r="BQ38" s="68"/>
      <c r="BR38" s="71"/>
      <c r="BS38" s="41">
        <f t="shared" si="50"/>
        <v>0</v>
      </c>
    </row>
    <row r="39" spans="1:71" ht="15" customHeight="1" x14ac:dyDescent="0.25">
      <c r="A39" s="86" t="str">
        <f t="shared" ca="1" si="51"/>
        <v/>
      </c>
      <c r="B39" s="87" t="str">
        <f t="array" aca="1" ref="B39" ca="1">IFERROR(INDEX(Lid!A:A,A39) &amp; " - " &amp; INDEX(Lid!B:B,A39),"")</f>
        <v/>
      </c>
      <c r="C39" s="31"/>
      <c r="D39" s="37">
        <v>8</v>
      </c>
      <c r="E39" s="60"/>
      <c r="F39" s="134"/>
      <c r="G39" s="38" t="str">
        <f t="shared" si="31"/>
        <v/>
      </c>
      <c r="H39" s="39" t="str">
        <f t="array" ref="H39">IF(I39="","",IFERROR(INDEX(Lid!$F:$F,MATCH($E39,Lid!$A:$A,0)),""))</f>
        <v/>
      </c>
      <c r="I39" s="84" t="str">
        <f t="shared" si="32"/>
        <v/>
      </c>
      <c r="J39" s="38" t="str">
        <f t="shared" si="33"/>
        <v/>
      </c>
      <c r="K39" s="39" t="str">
        <f t="array" ref="K39">IF(I39="","",IFERROR($D$3 &amp; " kosten " &amp;INDEX(Lid!$B:$B,MATCH($E39,Lid!$A:$A,0)),""))</f>
        <v/>
      </c>
      <c r="L39" s="41" t="str">
        <f t="shared" si="34"/>
        <v/>
      </c>
      <c r="M39" s="41" t="str">
        <f t="shared" si="35"/>
        <v/>
      </c>
      <c r="N39" s="41" t="str">
        <f t="shared" si="36"/>
        <v/>
      </c>
      <c r="O39" s="31"/>
      <c r="P39" s="67"/>
      <c r="Q39" s="68"/>
      <c r="R39" s="69"/>
      <c r="S39" s="41">
        <f t="shared" si="37"/>
        <v>0</v>
      </c>
      <c r="T39" s="70"/>
      <c r="U39" s="68"/>
      <c r="V39" s="71"/>
      <c r="W39" s="41">
        <f t="shared" si="38"/>
        <v>0</v>
      </c>
      <c r="X39" s="70"/>
      <c r="Y39" s="68"/>
      <c r="Z39" s="71"/>
      <c r="AA39" s="41">
        <f t="shared" si="39"/>
        <v>0</v>
      </c>
      <c r="AB39" s="70"/>
      <c r="AC39" s="68"/>
      <c r="AD39" s="71"/>
      <c r="AE39" s="41">
        <f t="shared" si="40"/>
        <v>0</v>
      </c>
      <c r="AF39" s="70"/>
      <c r="AG39" s="68"/>
      <c r="AH39" s="71"/>
      <c r="AI39" s="41">
        <f t="shared" si="41"/>
        <v>0</v>
      </c>
      <c r="AJ39" s="70"/>
      <c r="AK39" s="68"/>
      <c r="AL39" s="71"/>
      <c r="AM39" s="41">
        <f t="shared" si="42"/>
        <v>0</v>
      </c>
      <c r="AN39" s="70"/>
      <c r="AO39" s="68"/>
      <c r="AP39" s="71"/>
      <c r="AQ39" s="41">
        <f t="shared" si="43"/>
        <v>0</v>
      </c>
      <c r="AR39" s="70"/>
      <c r="AS39" s="68"/>
      <c r="AT39" s="71"/>
      <c r="AU39" s="41">
        <f t="shared" si="44"/>
        <v>0</v>
      </c>
      <c r="AV39" s="70"/>
      <c r="AW39" s="68"/>
      <c r="AX39" s="71"/>
      <c r="AY39" s="41">
        <f t="shared" si="45"/>
        <v>0</v>
      </c>
      <c r="AZ39" s="70"/>
      <c r="BA39" s="68"/>
      <c r="BB39" s="71"/>
      <c r="BC39" s="41">
        <f t="shared" si="46"/>
        <v>0</v>
      </c>
      <c r="BD39" s="70"/>
      <c r="BE39" s="68"/>
      <c r="BF39" s="71"/>
      <c r="BG39" s="41">
        <f t="shared" si="47"/>
        <v>0</v>
      </c>
      <c r="BH39" s="70"/>
      <c r="BI39" s="68"/>
      <c r="BJ39" s="71"/>
      <c r="BK39" s="41">
        <f t="shared" si="48"/>
        <v>0</v>
      </c>
      <c r="BL39" s="70"/>
      <c r="BM39" s="68"/>
      <c r="BN39" s="71"/>
      <c r="BO39" s="41">
        <f t="shared" si="49"/>
        <v>0</v>
      </c>
      <c r="BP39" s="70"/>
      <c r="BQ39" s="68"/>
      <c r="BR39" s="71"/>
      <c r="BS39" s="41">
        <f t="shared" si="50"/>
        <v>0</v>
      </c>
    </row>
    <row r="40" spans="1:71" ht="15.75" customHeight="1" x14ac:dyDescent="0.25">
      <c r="A40" s="86" t="str">
        <f t="shared" ca="1" si="51"/>
        <v/>
      </c>
      <c r="B40" s="87" t="str">
        <f t="array" aca="1" ref="B40" ca="1">IFERROR(INDEX(Lid!A:A,A40) &amp; " - " &amp; INDEX(Lid!B:B,A40),"")</f>
        <v/>
      </c>
      <c r="C40" s="31"/>
      <c r="D40" s="37">
        <v>9</v>
      </c>
      <c r="E40" s="60"/>
      <c r="F40" s="134"/>
      <c r="G40" s="38" t="str">
        <f t="shared" si="31"/>
        <v/>
      </c>
      <c r="H40" s="39" t="str">
        <f t="array" ref="H40">IF(I40="","",IFERROR(INDEX(Lid!$F:$F,MATCH($E40,Lid!$A:$A,0)),""))</f>
        <v/>
      </c>
      <c r="I40" s="84" t="str">
        <f t="shared" si="32"/>
        <v/>
      </c>
      <c r="J40" s="38" t="str">
        <f t="shared" si="33"/>
        <v/>
      </c>
      <c r="K40" s="39" t="str">
        <f t="array" ref="K40">IF(I40="","",IFERROR($D$3 &amp; " kosten " &amp;INDEX(Lid!$B:$B,MATCH($E40,Lid!$A:$A,0)),""))</f>
        <v/>
      </c>
      <c r="L40" s="41" t="str">
        <f t="shared" si="34"/>
        <v/>
      </c>
      <c r="M40" s="41" t="str">
        <f t="shared" si="35"/>
        <v/>
      </c>
      <c r="N40" s="41" t="str">
        <f t="shared" si="36"/>
        <v/>
      </c>
      <c r="O40" s="31"/>
      <c r="P40" s="67"/>
      <c r="Q40" s="68"/>
      <c r="R40" s="69"/>
      <c r="S40" s="41">
        <f t="shared" si="37"/>
        <v>0</v>
      </c>
      <c r="T40" s="70"/>
      <c r="U40" s="68"/>
      <c r="V40" s="71"/>
      <c r="W40" s="41">
        <f t="shared" si="38"/>
        <v>0</v>
      </c>
      <c r="X40" s="70"/>
      <c r="Y40" s="68"/>
      <c r="Z40" s="71"/>
      <c r="AA40" s="41">
        <f t="shared" si="39"/>
        <v>0</v>
      </c>
      <c r="AB40" s="70"/>
      <c r="AC40" s="68"/>
      <c r="AD40" s="71"/>
      <c r="AE40" s="41">
        <f t="shared" si="40"/>
        <v>0</v>
      </c>
      <c r="AF40" s="70"/>
      <c r="AG40" s="68"/>
      <c r="AH40" s="71"/>
      <c r="AI40" s="41">
        <f t="shared" si="41"/>
        <v>0</v>
      </c>
      <c r="AJ40" s="70"/>
      <c r="AK40" s="68"/>
      <c r="AL40" s="71"/>
      <c r="AM40" s="41">
        <f t="shared" si="42"/>
        <v>0</v>
      </c>
      <c r="AN40" s="70"/>
      <c r="AO40" s="68"/>
      <c r="AP40" s="71"/>
      <c r="AQ40" s="41">
        <f t="shared" si="43"/>
        <v>0</v>
      </c>
      <c r="AR40" s="70"/>
      <c r="AS40" s="68"/>
      <c r="AT40" s="71"/>
      <c r="AU40" s="41">
        <f t="shared" si="44"/>
        <v>0</v>
      </c>
      <c r="AV40" s="70"/>
      <c r="AW40" s="68"/>
      <c r="AX40" s="71"/>
      <c r="AY40" s="41">
        <f t="shared" si="45"/>
        <v>0</v>
      </c>
      <c r="AZ40" s="70"/>
      <c r="BA40" s="68"/>
      <c r="BB40" s="71"/>
      <c r="BC40" s="41">
        <f t="shared" si="46"/>
        <v>0</v>
      </c>
      <c r="BD40" s="70"/>
      <c r="BE40" s="68"/>
      <c r="BF40" s="71"/>
      <c r="BG40" s="41">
        <f t="shared" si="47"/>
        <v>0</v>
      </c>
      <c r="BH40" s="70"/>
      <c r="BI40" s="68"/>
      <c r="BJ40" s="71"/>
      <c r="BK40" s="41">
        <f t="shared" si="48"/>
        <v>0</v>
      </c>
      <c r="BL40" s="70"/>
      <c r="BM40" s="68"/>
      <c r="BN40" s="71"/>
      <c r="BO40" s="41">
        <f t="shared" si="49"/>
        <v>0</v>
      </c>
      <c r="BP40" s="70"/>
      <c r="BQ40" s="68"/>
      <c r="BR40" s="71"/>
      <c r="BS40" s="41">
        <f t="shared" si="50"/>
        <v>0</v>
      </c>
    </row>
    <row r="41" spans="1:71" ht="15.75" customHeight="1" x14ac:dyDescent="0.25">
      <c r="A41" s="86" t="str">
        <f t="shared" ca="1" si="51"/>
        <v/>
      </c>
      <c r="B41" s="87" t="str">
        <f t="array" aca="1" ref="B41" ca="1">IFERROR(INDEX(Lid!A:A,A41) &amp; " - " &amp; INDEX(Lid!B:B,A41),"")</f>
        <v/>
      </c>
      <c r="C41" s="31"/>
      <c r="D41" s="37">
        <v>10</v>
      </c>
      <c r="E41" s="60"/>
      <c r="F41" s="134"/>
      <c r="G41" s="38" t="str">
        <f t="shared" si="31"/>
        <v/>
      </c>
      <c r="H41" s="39" t="str">
        <f t="array" ref="H41">IF(I41="","",IFERROR(INDEX(Lid!$F:$F,MATCH($E41,Lid!$A:$A,0)),""))</f>
        <v/>
      </c>
      <c r="I41" s="84" t="str">
        <f t="shared" si="32"/>
        <v/>
      </c>
      <c r="J41" s="38" t="str">
        <f t="shared" si="33"/>
        <v/>
      </c>
      <c r="K41" s="39" t="str">
        <f t="array" ref="K41">IF(I41="","",IFERROR($D$3 &amp; " kosten " &amp;INDEX(Lid!$B:$B,MATCH($E41,Lid!$A:$A,0)),""))</f>
        <v/>
      </c>
      <c r="L41" s="41" t="str">
        <f t="shared" si="34"/>
        <v/>
      </c>
      <c r="M41" s="41" t="str">
        <f t="shared" si="35"/>
        <v/>
      </c>
      <c r="N41" s="41" t="str">
        <f t="shared" si="36"/>
        <v/>
      </c>
      <c r="O41" s="31"/>
      <c r="P41" s="67"/>
      <c r="Q41" s="68"/>
      <c r="R41" s="69"/>
      <c r="S41" s="41">
        <f t="shared" si="37"/>
        <v>0</v>
      </c>
      <c r="T41" s="70"/>
      <c r="U41" s="68"/>
      <c r="V41" s="71"/>
      <c r="W41" s="41">
        <f t="shared" si="38"/>
        <v>0</v>
      </c>
      <c r="X41" s="70"/>
      <c r="Y41" s="68"/>
      <c r="Z41" s="71"/>
      <c r="AA41" s="41">
        <f t="shared" si="39"/>
        <v>0</v>
      </c>
      <c r="AB41" s="70"/>
      <c r="AC41" s="68"/>
      <c r="AD41" s="71"/>
      <c r="AE41" s="41">
        <f t="shared" si="40"/>
        <v>0</v>
      </c>
      <c r="AF41" s="70"/>
      <c r="AG41" s="68"/>
      <c r="AH41" s="71"/>
      <c r="AI41" s="41">
        <f t="shared" si="41"/>
        <v>0</v>
      </c>
      <c r="AJ41" s="70"/>
      <c r="AK41" s="68"/>
      <c r="AL41" s="71"/>
      <c r="AM41" s="41">
        <f t="shared" si="42"/>
        <v>0</v>
      </c>
      <c r="AN41" s="70"/>
      <c r="AO41" s="68"/>
      <c r="AP41" s="71"/>
      <c r="AQ41" s="41">
        <f t="shared" si="43"/>
        <v>0</v>
      </c>
      <c r="AR41" s="70"/>
      <c r="AS41" s="68"/>
      <c r="AT41" s="71"/>
      <c r="AU41" s="41">
        <f t="shared" si="44"/>
        <v>0</v>
      </c>
      <c r="AV41" s="70"/>
      <c r="AW41" s="68"/>
      <c r="AX41" s="71"/>
      <c r="AY41" s="41">
        <f t="shared" si="45"/>
        <v>0</v>
      </c>
      <c r="AZ41" s="70"/>
      <c r="BA41" s="68"/>
      <c r="BB41" s="71"/>
      <c r="BC41" s="41">
        <f t="shared" si="46"/>
        <v>0</v>
      </c>
      <c r="BD41" s="70"/>
      <c r="BE41" s="68"/>
      <c r="BF41" s="71"/>
      <c r="BG41" s="41">
        <f t="shared" si="47"/>
        <v>0</v>
      </c>
      <c r="BH41" s="70"/>
      <c r="BI41" s="68"/>
      <c r="BJ41" s="71"/>
      <c r="BK41" s="41">
        <f t="shared" si="48"/>
        <v>0</v>
      </c>
      <c r="BL41" s="70"/>
      <c r="BM41" s="68"/>
      <c r="BN41" s="71"/>
      <c r="BO41" s="41">
        <f t="shared" si="49"/>
        <v>0</v>
      </c>
      <c r="BP41" s="70"/>
      <c r="BQ41" s="68"/>
      <c r="BR41" s="71"/>
      <c r="BS41" s="41">
        <f t="shared" si="50"/>
        <v>0</v>
      </c>
    </row>
    <row r="42" spans="1:71" ht="15.75" customHeight="1" x14ac:dyDescent="0.25">
      <c r="A42" s="86" t="str">
        <f t="shared" ca="1" si="51"/>
        <v/>
      </c>
      <c r="B42" s="87" t="str">
        <f t="array" aca="1" ref="B42" ca="1">IFERROR(INDEX(Lid!A:A,A42) &amp; " - " &amp; INDEX(Lid!B:B,A42),"")</f>
        <v/>
      </c>
      <c r="C42" s="31"/>
      <c r="D42" s="37">
        <v>11</v>
      </c>
      <c r="E42" s="60"/>
      <c r="F42" s="134"/>
      <c r="G42" s="38" t="str">
        <f t="shared" si="31"/>
        <v/>
      </c>
      <c r="H42" s="39" t="str">
        <f t="array" ref="H42">IF(I42="","",IFERROR(INDEX(Lid!$F:$F,MATCH($E42,Lid!$A:$A,0)),""))</f>
        <v/>
      </c>
      <c r="I42" s="84" t="str">
        <f t="shared" si="32"/>
        <v/>
      </c>
      <c r="J42" s="38" t="str">
        <f t="shared" si="33"/>
        <v/>
      </c>
      <c r="K42" s="39" t="str">
        <f t="array" ref="K42">IF(I42="","",IFERROR($D$3 &amp; " kosten " &amp;INDEX(Lid!$B:$B,MATCH($E42,Lid!$A:$A,0)),""))</f>
        <v/>
      </c>
      <c r="L42" s="41" t="str">
        <f t="shared" si="34"/>
        <v/>
      </c>
      <c r="M42" s="41" t="str">
        <f t="shared" si="35"/>
        <v/>
      </c>
      <c r="N42" s="41" t="str">
        <f t="shared" si="36"/>
        <v/>
      </c>
      <c r="O42" s="31"/>
      <c r="P42" s="67"/>
      <c r="Q42" s="68"/>
      <c r="R42" s="69"/>
      <c r="S42" s="41">
        <f t="shared" si="37"/>
        <v>0</v>
      </c>
      <c r="T42" s="70"/>
      <c r="U42" s="68"/>
      <c r="V42" s="71"/>
      <c r="W42" s="41">
        <f t="shared" si="38"/>
        <v>0</v>
      </c>
      <c r="X42" s="70"/>
      <c r="Y42" s="68"/>
      <c r="Z42" s="71"/>
      <c r="AA42" s="41">
        <f t="shared" si="39"/>
        <v>0</v>
      </c>
      <c r="AB42" s="70"/>
      <c r="AC42" s="68"/>
      <c r="AD42" s="71"/>
      <c r="AE42" s="41">
        <f t="shared" si="40"/>
        <v>0</v>
      </c>
      <c r="AF42" s="70"/>
      <c r="AG42" s="68"/>
      <c r="AH42" s="71"/>
      <c r="AI42" s="41">
        <f t="shared" si="41"/>
        <v>0</v>
      </c>
      <c r="AJ42" s="70"/>
      <c r="AK42" s="68"/>
      <c r="AL42" s="71"/>
      <c r="AM42" s="41">
        <f t="shared" si="42"/>
        <v>0</v>
      </c>
      <c r="AN42" s="70"/>
      <c r="AO42" s="68"/>
      <c r="AP42" s="71"/>
      <c r="AQ42" s="41">
        <f t="shared" si="43"/>
        <v>0</v>
      </c>
      <c r="AR42" s="70"/>
      <c r="AS42" s="68"/>
      <c r="AT42" s="71"/>
      <c r="AU42" s="41">
        <f t="shared" si="44"/>
        <v>0</v>
      </c>
      <c r="AV42" s="70"/>
      <c r="AW42" s="68"/>
      <c r="AX42" s="71"/>
      <c r="AY42" s="41">
        <f t="shared" si="45"/>
        <v>0</v>
      </c>
      <c r="AZ42" s="70"/>
      <c r="BA42" s="68"/>
      <c r="BB42" s="71"/>
      <c r="BC42" s="41">
        <f t="shared" si="46"/>
        <v>0</v>
      </c>
      <c r="BD42" s="70"/>
      <c r="BE42" s="68"/>
      <c r="BF42" s="71"/>
      <c r="BG42" s="41">
        <f t="shared" si="47"/>
        <v>0</v>
      </c>
      <c r="BH42" s="70"/>
      <c r="BI42" s="68"/>
      <c r="BJ42" s="71"/>
      <c r="BK42" s="41">
        <f t="shared" si="48"/>
        <v>0</v>
      </c>
      <c r="BL42" s="70"/>
      <c r="BM42" s="68"/>
      <c r="BN42" s="71"/>
      <c r="BO42" s="41">
        <f t="shared" si="49"/>
        <v>0</v>
      </c>
      <c r="BP42" s="70"/>
      <c r="BQ42" s="68"/>
      <c r="BR42" s="71"/>
      <c r="BS42" s="41">
        <f t="shared" si="50"/>
        <v>0</v>
      </c>
    </row>
    <row r="43" spans="1:71" ht="15.75" customHeight="1" x14ac:dyDescent="0.25">
      <c r="A43" s="86" t="str">
        <f t="shared" ca="1" si="51"/>
        <v/>
      </c>
      <c r="B43" s="87" t="str">
        <f t="array" aca="1" ref="B43" ca="1">IFERROR(INDEX(Lid!A:A,A43) &amp; " - " &amp; INDEX(Lid!B:B,A43),"")</f>
        <v/>
      </c>
      <c r="C43" s="31"/>
      <c r="D43" s="37">
        <v>12</v>
      </c>
      <c r="E43" s="60"/>
      <c r="F43" s="134"/>
      <c r="G43" s="38" t="str">
        <f t="shared" si="31"/>
        <v/>
      </c>
      <c r="H43" s="39" t="str">
        <f t="array" ref="H43">IF(I43="","",IFERROR(INDEX(Lid!$F:$F,MATCH($E43,Lid!$A:$A,0)),""))</f>
        <v/>
      </c>
      <c r="I43" s="84" t="str">
        <f t="shared" si="32"/>
        <v/>
      </c>
      <c r="J43" s="38" t="str">
        <f t="shared" si="33"/>
        <v/>
      </c>
      <c r="K43" s="39" t="str">
        <f t="array" ref="K43">IF(I43="","",IFERROR($D$3 &amp; " kosten " &amp;INDEX(Lid!$B:$B,MATCH($E43,Lid!$A:$A,0)),""))</f>
        <v/>
      </c>
      <c r="L43" s="41" t="str">
        <f t="shared" si="34"/>
        <v/>
      </c>
      <c r="M43" s="41" t="str">
        <f t="shared" si="35"/>
        <v/>
      </c>
      <c r="N43" s="41" t="str">
        <f t="shared" si="36"/>
        <v/>
      </c>
      <c r="O43" s="31"/>
      <c r="P43" s="67"/>
      <c r="Q43" s="68"/>
      <c r="R43" s="69"/>
      <c r="S43" s="41">
        <f t="shared" si="37"/>
        <v>0</v>
      </c>
      <c r="T43" s="70"/>
      <c r="U43" s="68"/>
      <c r="V43" s="71"/>
      <c r="W43" s="41">
        <f t="shared" si="38"/>
        <v>0</v>
      </c>
      <c r="X43" s="70"/>
      <c r="Y43" s="68"/>
      <c r="Z43" s="71"/>
      <c r="AA43" s="41">
        <f t="shared" si="39"/>
        <v>0</v>
      </c>
      <c r="AB43" s="70"/>
      <c r="AC43" s="68"/>
      <c r="AD43" s="71"/>
      <c r="AE43" s="41">
        <f t="shared" si="40"/>
        <v>0</v>
      </c>
      <c r="AF43" s="70"/>
      <c r="AG43" s="68"/>
      <c r="AH43" s="71"/>
      <c r="AI43" s="41">
        <f t="shared" si="41"/>
        <v>0</v>
      </c>
      <c r="AJ43" s="70"/>
      <c r="AK43" s="68"/>
      <c r="AL43" s="71"/>
      <c r="AM43" s="41">
        <f t="shared" si="42"/>
        <v>0</v>
      </c>
      <c r="AN43" s="70"/>
      <c r="AO43" s="68"/>
      <c r="AP43" s="71"/>
      <c r="AQ43" s="41">
        <f t="shared" si="43"/>
        <v>0</v>
      </c>
      <c r="AR43" s="70"/>
      <c r="AS43" s="68"/>
      <c r="AT43" s="71"/>
      <c r="AU43" s="41">
        <f t="shared" si="44"/>
        <v>0</v>
      </c>
      <c r="AV43" s="70"/>
      <c r="AW43" s="68"/>
      <c r="AX43" s="71"/>
      <c r="AY43" s="41">
        <f t="shared" si="45"/>
        <v>0</v>
      </c>
      <c r="AZ43" s="70"/>
      <c r="BA43" s="68"/>
      <c r="BB43" s="71"/>
      <c r="BC43" s="41">
        <f t="shared" si="46"/>
        <v>0</v>
      </c>
      <c r="BD43" s="70"/>
      <c r="BE43" s="68"/>
      <c r="BF43" s="71"/>
      <c r="BG43" s="41">
        <f t="shared" si="47"/>
        <v>0</v>
      </c>
      <c r="BH43" s="70"/>
      <c r="BI43" s="68"/>
      <c r="BJ43" s="71"/>
      <c r="BK43" s="41">
        <f t="shared" si="48"/>
        <v>0</v>
      </c>
      <c r="BL43" s="70"/>
      <c r="BM43" s="68"/>
      <c r="BN43" s="71"/>
      <c r="BO43" s="41">
        <f t="shared" si="49"/>
        <v>0</v>
      </c>
      <c r="BP43" s="70"/>
      <c r="BQ43" s="68"/>
      <c r="BR43" s="71"/>
      <c r="BS43" s="41">
        <f t="shared" si="50"/>
        <v>0</v>
      </c>
    </row>
    <row r="44" spans="1:71" ht="15.75" customHeight="1" x14ac:dyDescent="0.25">
      <c r="A44" s="86" t="str">
        <f t="shared" ca="1" si="51"/>
        <v/>
      </c>
      <c r="B44" s="87" t="str">
        <f t="array" aca="1" ref="B44" ca="1">IFERROR(INDEX(Lid!A:A,A44) &amp; " - " &amp; INDEX(Lid!B:B,A44),"")</f>
        <v/>
      </c>
      <c r="C44" s="31"/>
      <c r="D44" s="37">
        <v>13</v>
      </c>
      <c r="E44" s="60"/>
      <c r="F44" s="134"/>
      <c r="G44" s="38" t="str">
        <f t="shared" si="31"/>
        <v/>
      </c>
      <c r="H44" s="39" t="str">
        <f t="array" ref="H44">IF(I44="","",IFERROR(INDEX(Lid!$F:$F,MATCH($E44,Lid!$A:$A,0)),""))</f>
        <v/>
      </c>
      <c r="I44" s="84" t="str">
        <f t="shared" si="32"/>
        <v/>
      </c>
      <c r="J44" s="38" t="str">
        <f t="shared" si="33"/>
        <v/>
      </c>
      <c r="K44" s="39" t="str">
        <f t="array" ref="K44">IF(I44="","",IFERROR($D$3 &amp; " kosten " &amp;INDEX(Lid!$B:$B,MATCH($E44,Lid!$A:$A,0)),""))</f>
        <v/>
      </c>
      <c r="L44" s="41" t="str">
        <f t="shared" si="34"/>
        <v/>
      </c>
      <c r="M44" s="41" t="str">
        <f t="shared" si="35"/>
        <v/>
      </c>
      <c r="N44" s="41" t="str">
        <f t="shared" si="36"/>
        <v/>
      </c>
      <c r="O44" s="31"/>
      <c r="P44" s="67"/>
      <c r="Q44" s="68"/>
      <c r="R44" s="69"/>
      <c r="S44" s="41">
        <f t="shared" si="37"/>
        <v>0</v>
      </c>
      <c r="T44" s="70"/>
      <c r="U44" s="68"/>
      <c r="V44" s="71"/>
      <c r="W44" s="41">
        <f t="shared" si="38"/>
        <v>0</v>
      </c>
      <c r="X44" s="70"/>
      <c r="Y44" s="68"/>
      <c r="Z44" s="71"/>
      <c r="AA44" s="41">
        <f t="shared" si="39"/>
        <v>0</v>
      </c>
      <c r="AB44" s="70"/>
      <c r="AC44" s="68"/>
      <c r="AD44" s="71"/>
      <c r="AE44" s="41">
        <f t="shared" si="40"/>
        <v>0</v>
      </c>
      <c r="AF44" s="70"/>
      <c r="AG44" s="68"/>
      <c r="AH44" s="71"/>
      <c r="AI44" s="41">
        <f t="shared" si="41"/>
        <v>0</v>
      </c>
      <c r="AJ44" s="70"/>
      <c r="AK44" s="68"/>
      <c r="AL44" s="71"/>
      <c r="AM44" s="41">
        <f t="shared" si="42"/>
        <v>0</v>
      </c>
      <c r="AN44" s="70"/>
      <c r="AO44" s="68"/>
      <c r="AP44" s="71"/>
      <c r="AQ44" s="41">
        <f t="shared" si="43"/>
        <v>0</v>
      </c>
      <c r="AR44" s="70"/>
      <c r="AS44" s="68"/>
      <c r="AT44" s="71"/>
      <c r="AU44" s="41">
        <f t="shared" si="44"/>
        <v>0</v>
      </c>
      <c r="AV44" s="70"/>
      <c r="AW44" s="68"/>
      <c r="AX44" s="71"/>
      <c r="AY44" s="41">
        <f t="shared" si="45"/>
        <v>0</v>
      </c>
      <c r="AZ44" s="70"/>
      <c r="BA44" s="68"/>
      <c r="BB44" s="71"/>
      <c r="BC44" s="41">
        <f t="shared" si="46"/>
        <v>0</v>
      </c>
      <c r="BD44" s="70"/>
      <c r="BE44" s="68"/>
      <c r="BF44" s="71"/>
      <c r="BG44" s="41">
        <f t="shared" si="47"/>
        <v>0</v>
      </c>
      <c r="BH44" s="70"/>
      <c r="BI44" s="68"/>
      <c r="BJ44" s="71"/>
      <c r="BK44" s="41">
        <f t="shared" si="48"/>
        <v>0</v>
      </c>
      <c r="BL44" s="70"/>
      <c r="BM44" s="68"/>
      <c r="BN44" s="71"/>
      <c r="BO44" s="41">
        <f t="shared" si="49"/>
        <v>0</v>
      </c>
      <c r="BP44" s="70"/>
      <c r="BQ44" s="68"/>
      <c r="BR44" s="71"/>
      <c r="BS44" s="41">
        <f t="shared" si="50"/>
        <v>0</v>
      </c>
    </row>
    <row r="45" spans="1:71" ht="15.75" customHeight="1" x14ac:dyDescent="0.25">
      <c r="A45" s="86">
        <f ca="1">COUNTIF(Lid!B:B,"=*"&amp;$B$32&amp;"*") -COUNTIF(B33:B44,"&gt;''")</f>
        <v>0</v>
      </c>
      <c r="B45" s="88" t="str">
        <f ca="1">IF( A45 = 0, "", "Another " &amp; A45 &amp; " results … ")</f>
        <v/>
      </c>
      <c r="C45" s="31"/>
      <c r="D45" s="37">
        <v>14</v>
      </c>
      <c r="E45" s="60"/>
      <c r="F45" s="134"/>
      <c r="G45" s="38" t="str">
        <f t="shared" si="31"/>
        <v/>
      </c>
      <c r="H45" s="39" t="str">
        <f t="array" ref="H45">IF(I45="","",IFERROR(INDEX(Lid!$F:$F,MATCH($E45,Lid!$A:$A,0)),""))</f>
        <v/>
      </c>
      <c r="I45" s="84" t="str">
        <f t="shared" si="32"/>
        <v/>
      </c>
      <c r="J45" s="38" t="str">
        <f t="shared" si="33"/>
        <v/>
      </c>
      <c r="K45" s="39" t="str">
        <f t="array" ref="K45">IF(I45="","",IFERROR($D$3 &amp; " kosten " &amp;INDEX(Lid!$B:$B,MATCH($E45,Lid!$A:$A,0)),""))</f>
        <v/>
      </c>
      <c r="L45" s="41" t="str">
        <f t="shared" si="34"/>
        <v/>
      </c>
      <c r="M45" s="41" t="str">
        <f t="shared" si="35"/>
        <v/>
      </c>
      <c r="N45" s="41" t="str">
        <f t="shared" si="36"/>
        <v/>
      </c>
      <c r="O45" s="31"/>
      <c r="P45" s="67"/>
      <c r="Q45" s="68"/>
      <c r="R45" s="69"/>
      <c r="S45" s="41">
        <f t="shared" si="37"/>
        <v>0</v>
      </c>
      <c r="T45" s="70"/>
      <c r="U45" s="68"/>
      <c r="V45" s="71"/>
      <c r="W45" s="41">
        <f t="shared" si="38"/>
        <v>0</v>
      </c>
      <c r="X45" s="70"/>
      <c r="Y45" s="68"/>
      <c r="Z45" s="71"/>
      <c r="AA45" s="41">
        <f t="shared" si="39"/>
        <v>0</v>
      </c>
      <c r="AB45" s="70"/>
      <c r="AC45" s="68"/>
      <c r="AD45" s="71"/>
      <c r="AE45" s="41">
        <f t="shared" si="40"/>
        <v>0</v>
      </c>
      <c r="AF45" s="70"/>
      <c r="AG45" s="68"/>
      <c r="AH45" s="71"/>
      <c r="AI45" s="41">
        <f t="shared" si="41"/>
        <v>0</v>
      </c>
      <c r="AJ45" s="70"/>
      <c r="AK45" s="68"/>
      <c r="AL45" s="71"/>
      <c r="AM45" s="41">
        <f t="shared" si="42"/>
        <v>0</v>
      </c>
      <c r="AN45" s="70"/>
      <c r="AO45" s="68"/>
      <c r="AP45" s="71"/>
      <c r="AQ45" s="41">
        <f t="shared" si="43"/>
        <v>0</v>
      </c>
      <c r="AR45" s="70"/>
      <c r="AS45" s="68"/>
      <c r="AT45" s="71"/>
      <c r="AU45" s="41">
        <f t="shared" si="44"/>
        <v>0</v>
      </c>
      <c r="AV45" s="70"/>
      <c r="AW45" s="68"/>
      <c r="AX45" s="71"/>
      <c r="AY45" s="41">
        <f t="shared" si="45"/>
        <v>0</v>
      </c>
      <c r="AZ45" s="70"/>
      <c r="BA45" s="68"/>
      <c r="BB45" s="71"/>
      <c r="BC45" s="41">
        <f t="shared" si="46"/>
        <v>0</v>
      </c>
      <c r="BD45" s="70"/>
      <c r="BE45" s="68"/>
      <c r="BF45" s="71"/>
      <c r="BG45" s="41">
        <f t="shared" si="47"/>
        <v>0</v>
      </c>
      <c r="BH45" s="70"/>
      <c r="BI45" s="68"/>
      <c r="BJ45" s="71"/>
      <c r="BK45" s="41">
        <f t="shared" si="48"/>
        <v>0</v>
      </c>
      <c r="BL45" s="70"/>
      <c r="BM45" s="68"/>
      <c r="BN45" s="71"/>
      <c r="BO45" s="41">
        <f t="shared" si="49"/>
        <v>0</v>
      </c>
      <c r="BP45" s="70"/>
      <c r="BQ45" s="68"/>
      <c r="BR45" s="71"/>
      <c r="BS45" s="41">
        <f t="shared" si="50"/>
        <v>0</v>
      </c>
    </row>
    <row r="46" spans="1:71" ht="15" customHeight="1" x14ac:dyDescent="0.25">
      <c r="A46" s="30"/>
      <c r="B46" s="31"/>
      <c r="C46" s="31"/>
      <c r="D46" s="37">
        <v>15</v>
      </c>
      <c r="E46" s="60"/>
      <c r="F46" s="134"/>
      <c r="G46" s="38" t="str">
        <f t="shared" si="31"/>
        <v/>
      </c>
      <c r="H46" s="39" t="str">
        <f t="array" ref="H46">IF(I46="","",IFERROR(INDEX(Lid!$F:$F,MATCH($E46,Lid!$A:$A,0)),""))</f>
        <v/>
      </c>
      <c r="I46" s="84" t="str">
        <f t="shared" si="32"/>
        <v/>
      </c>
      <c r="J46" s="38" t="str">
        <f t="shared" si="33"/>
        <v/>
      </c>
      <c r="K46" s="39" t="str">
        <f t="array" ref="K46">IF(I46="","",IFERROR($D$3 &amp; " kosten " &amp;INDEX(Lid!$B:$B,MATCH($E46,Lid!$A:$A,0)),""))</f>
        <v/>
      </c>
      <c r="L46" s="41" t="str">
        <f t="shared" si="34"/>
        <v/>
      </c>
      <c r="M46" s="41" t="str">
        <f t="shared" si="35"/>
        <v/>
      </c>
      <c r="N46" s="41" t="str">
        <f t="shared" si="36"/>
        <v/>
      </c>
      <c r="O46" s="31"/>
      <c r="P46" s="67"/>
      <c r="Q46" s="68"/>
      <c r="R46" s="69"/>
      <c r="S46" s="41">
        <f t="shared" si="37"/>
        <v>0</v>
      </c>
      <c r="T46" s="70"/>
      <c r="U46" s="68"/>
      <c r="V46" s="71"/>
      <c r="W46" s="41">
        <f t="shared" si="38"/>
        <v>0</v>
      </c>
      <c r="X46" s="70"/>
      <c r="Y46" s="68"/>
      <c r="Z46" s="71"/>
      <c r="AA46" s="41">
        <f t="shared" si="39"/>
        <v>0</v>
      </c>
      <c r="AB46" s="70"/>
      <c r="AC46" s="68"/>
      <c r="AD46" s="71"/>
      <c r="AE46" s="41">
        <f t="shared" si="40"/>
        <v>0</v>
      </c>
      <c r="AF46" s="70"/>
      <c r="AG46" s="68"/>
      <c r="AH46" s="71"/>
      <c r="AI46" s="41">
        <f t="shared" si="41"/>
        <v>0</v>
      </c>
      <c r="AJ46" s="70"/>
      <c r="AK46" s="68"/>
      <c r="AL46" s="71"/>
      <c r="AM46" s="41">
        <f t="shared" si="42"/>
        <v>0</v>
      </c>
      <c r="AN46" s="70"/>
      <c r="AO46" s="68"/>
      <c r="AP46" s="71"/>
      <c r="AQ46" s="41">
        <f t="shared" si="43"/>
        <v>0</v>
      </c>
      <c r="AR46" s="70"/>
      <c r="AS46" s="68"/>
      <c r="AT46" s="71"/>
      <c r="AU46" s="41">
        <f t="shared" si="44"/>
        <v>0</v>
      </c>
      <c r="AV46" s="70"/>
      <c r="AW46" s="68"/>
      <c r="AX46" s="71"/>
      <c r="AY46" s="41">
        <f t="shared" si="45"/>
        <v>0</v>
      </c>
      <c r="AZ46" s="70"/>
      <c r="BA46" s="68"/>
      <c r="BB46" s="71"/>
      <c r="BC46" s="41">
        <f t="shared" si="46"/>
        <v>0</v>
      </c>
      <c r="BD46" s="70"/>
      <c r="BE46" s="68"/>
      <c r="BF46" s="71"/>
      <c r="BG46" s="41">
        <f t="shared" si="47"/>
        <v>0</v>
      </c>
      <c r="BH46" s="70"/>
      <c r="BI46" s="68"/>
      <c r="BJ46" s="71"/>
      <c r="BK46" s="41">
        <f t="shared" si="48"/>
        <v>0</v>
      </c>
      <c r="BL46" s="70"/>
      <c r="BM46" s="68"/>
      <c r="BN46" s="71"/>
      <c r="BO46" s="41">
        <f t="shared" si="49"/>
        <v>0</v>
      </c>
      <c r="BP46" s="70"/>
      <c r="BQ46" s="68"/>
      <c r="BR46" s="71"/>
      <c r="BS46" s="41">
        <f t="shared" si="50"/>
        <v>0</v>
      </c>
    </row>
    <row r="47" spans="1:71" ht="15.75" customHeight="1" x14ac:dyDescent="0.25">
      <c r="A47" s="30"/>
      <c r="B47" s="33" t="s">
        <v>2477</v>
      </c>
      <c r="C47" s="31"/>
      <c r="D47" s="37">
        <v>16</v>
      </c>
      <c r="E47" s="60"/>
      <c r="F47" s="134"/>
      <c r="G47" s="38" t="str">
        <f t="shared" si="31"/>
        <v/>
      </c>
      <c r="H47" s="39" t="str">
        <f t="array" ref="H47">IF(I47="","",IFERROR(INDEX(Lid!$F:$F,MATCH($E47,Lid!$A:$A,0)),""))</f>
        <v/>
      </c>
      <c r="I47" s="84" t="str">
        <f t="shared" si="32"/>
        <v/>
      </c>
      <c r="J47" s="38" t="str">
        <f t="shared" si="33"/>
        <v/>
      </c>
      <c r="K47" s="39" t="str">
        <f t="array" ref="K47">IF(I47="","",IFERROR($D$3 &amp; " kosten " &amp;INDEX(Lid!$B:$B,MATCH($E47,Lid!$A:$A,0)),""))</f>
        <v/>
      </c>
      <c r="L47" s="41" t="str">
        <f t="shared" si="34"/>
        <v/>
      </c>
      <c r="M47" s="41" t="str">
        <f t="shared" si="35"/>
        <v/>
      </c>
      <c r="N47" s="41" t="str">
        <f t="shared" si="36"/>
        <v/>
      </c>
      <c r="O47" s="31"/>
      <c r="P47" s="67"/>
      <c r="Q47" s="68"/>
      <c r="R47" s="69"/>
      <c r="S47" s="41">
        <f t="shared" si="37"/>
        <v>0</v>
      </c>
      <c r="T47" s="70"/>
      <c r="U47" s="68"/>
      <c r="V47" s="71"/>
      <c r="W47" s="41">
        <f t="shared" si="38"/>
        <v>0</v>
      </c>
      <c r="X47" s="70"/>
      <c r="Y47" s="68"/>
      <c r="Z47" s="71"/>
      <c r="AA47" s="41">
        <f t="shared" si="39"/>
        <v>0</v>
      </c>
      <c r="AB47" s="70"/>
      <c r="AC47" s="68"/>
      <c r="AD47" s="71"/>
      <c r="AE47" s="41">
        <f t="shared" si="40"/>
        <v>0</v>
      </c>
      <c r="AF47" s="70"/>
      <c r="AG47" s="68"/>
      <c r="AH47" s="71"/>
      <c r="AI47" s="41">
        <f t="shared" si="41"/>
        <v>0</v>
      </c>
      <c r="AJ47" s="70"/>
      <c r="AK47" s="68"/>
      <c r="AL47" s="71"/>
      <c r="AM47" s="41">
        <f t="shared" si="42"/>
        <v>0</v>
      </c>
      <c r="AN47" s="70"/>
      <c r="AO47" s="68"/>
      <c r="AP47" s="71"/>
      <c r="AQ47" s="41">
        <f t="shared" si="43"/>
        <v>0</v>
      </c>
      <c r="AR47" s="70"/>
      <c r="AS47" s="68"/>
      <c r="AT47" s="71"/>
      <c r="AU47" s="41">
        <f t="shared" si="44"/>
        <v>0</v>
      </c>
      <c r="AV47" s="70"/>
      <c r="AW47" s="68"/>
      <c r="AX47" s="71"/>
      <c r="AY47" s="41">
        <f t="shared" si="45"/>
        <v>0</v>
      </c>
      <c r="AZ47" s="70"/>
      <c r="BA47" s="68"/>
      <c r="BB47" s="71"/>
      <c r="BC47" s="41">
        <f t="shared" si="46"/>
        <v>0</v>
      </c>
      <c r="BD47" s="70"/>
      <c r="BE47" s="68"/>
      <c r="BF47" s="71"/>
      <c r="BG47" s="41">
        <f t="shared" si="47"/>
        <v>0</v>
      </c>
      <c r="BH47" s="70"/>
      <c r="BI47" s="68"/>
      <c r="BJ47" s="71"/>
      <c r="BK47" s="41">
        <f t="shared" si="48"/>
        <v>0</v>
      </c>
      <c r="BL47" s="70"/>
      <c r="BM47" s="68"/>
      <c r="BN47" s="71"/>
      <c r="BO47" s="41">
        <f t="shared" si="49"/>
        <v>0</v>
      </c>
      <c r="BP47" s="70"/>
      <c r="BQ47" s="68"/>
      <c r="BR47" s="71"/>
      <c r="BS47" s="41">
        <f t="shared" si="50"/>
        <v>0</v>
      </c>
    </row>
    <row r="48" spans="1:71" ht="15.75" customHeight="1" x14ac:dyDescent="0.25">
      <c r="A48" s="81">
        <v>1</v>
      </c>
      <c r="B48" s="91" t="s">
        <v>2478</v>
      </c>
      <c r="C48" s="31"/>
      <c r="D48" s="37">
        <v>17</v>
      </c>
      <c r="E48" s="60"/>
      <c r="F48" s="134"/>
      <c r="G48" s="38" t="str">
        <f t="shared" si="31"/>
        <v/>
      </c>
      <c r="H48" s="39" t="str">
        <f t="array" ref="H48">IF(I48="","",IFERROR(INDEX(Lid!$F:$F,MATCH($E48,Lid!$A:$A,0)),""))</f>
        <v/>
      </c>
      <c r="I48" s="84" t="str">
        <f t="shared" si="32"/>
        <v/>
      </c>
      <c r="J48" s="38" t="str">
        <f t="shared" si="33"/>
        <v/>
      </c>
      <c r="K48" s="39" t="str">
        <f t="array" ref="K48">IF(I48="","",IFERROR($D$3 &amp; " kosten " &amp;INDEX(Lid!$B:$B,MATCH($E48,Lid!$A:$A,0)),""))</f>
        <v/>
      </c>
      <c r="L48" s="41" t="str">
        <f t="shared" si="34"/>
        <v/>
      </c>
      <c r="M48" s="41" t="str">
        <f t="shared" si="35"/>
        <v/>
      </c>
      <c r="N48" s="41" t="str">
        <f t="shared" si="36"/>
        <v/>
      </c>
      <c r="O48" s="31"/>
      <c r="P48" s="67"/>
      <c r="Q48" s="68"/>
      <c r="R48" s="69"/>
      <c r="S48" s="41">
        <f t="shared" si="37"/>
        <v>0</v>
      </c>
      <c r="T48" s="70"/>
      <c r="U48" s="68"/>
      <c r="V48" s="71"/>
      <c r="W48" s="41">
        <f t="shared" si="38"/>
        <v>0</v>
      </c>
      <c r="X48" s="70"/>
      <c r="Y48" s="68"/>
      <c r="Z48" s="71"/>
      <c r="AA48" s="41">
        <f t="shared" si="39"/>
        <v>0</v>
      </c>
      <c r="AB48" s="70"/>
      <c r="AC48" s="68"/>
      <c r="AD48" s="71"/>
      <c r="AE48" s="41">
        <f t="shared" si="40"/>
        <v>0</v>
      </c>
      <c r="AF48" s="70"/>
      <c r="AG48" s="68"/>
      <c r="AH48" s="71"/>
      <c r="AI48" s="41">
        <f t="shared" si="41"/>
        <v>0</v>
      </c>
      <c r="AJ48" s="70"/>
      <c r="AK48" s="68"/>
      <c r="AL48" s="71"/>
      <c r="AM48" s="41">
        <f t="shared" si="42"/>
        <v>0</v>
      </c>
      <c r="AN48" s="70"/>
      <c r="AO48" s="68"/>
      <c r="AP48" s="71"/>
      <c r="AQ48" s="41">
        <f t="shared" si="43"/>
        <v>0</v>
      </c>
      <c r="AR48" s="70"/>
      <c r="AS48" s="68"/>
      <c r="AT48" s="71"/>
      <c r="AU48" s="41">
        <f t="shared" si="44"/>
        <v>0</v>
      </c>
      <c r="AV48" s="70"/>
      <c r="AW48" s="68"/>
      <c r="AX48" s="71"/>
      <c r="AY48" s="41">
        <f t="shared" si="45"/>
        <v>0</v>
      </c>
      <c r="AZ48" s="70"/>
      <c r="BA48" s="68"/>
      <c r="BB48" s="71"/>
      <c r="BC48" s="41">
        <f t="shared" si="46"/>
        <v>0</v>
      </c>
      <c r="BD48" s="70"/>
      <c r="BE48" s="68"/>
      <c r="BF48" s="71"/>
      <c r="BG48" s="41">
        <f t="shared" si="47"/>
        <v>0</v>
      </c>
      <c r="BH48" s="70"/>
      <c r="BI48" s="68"/>
      <c r="BJ48" s="71"/>
      <c r="BK48" s="41">
        <f t="shared" si="48"/>
        <v>0</v>
      </c>
      <c r="BL48" s="70"/>
      <c r="BM48" s="68"/>
      <c r="BN48" s="71"/>
      <c r="BO48" s="41">
        <f t="shared" si="49"/>
        <v>0</v>
      </c>
      <c r="BP48" s="70"/>
      <c r="BQ48" s="68"/>
      <c r="BR48" s="71"/>
      <c r="BS48" s="41">
        <f t="shared" si="50"/>
        <v>0</v>
      </c>
    </row>
    <row r="49" spans="1:71" ht="15.75" customHeight="1" x14ac:dyDescent="0.25">
      <c r="A49" s="86">
        <f t="shared" ref="A49:A65" ca="1" si="52">IFERROR(MATCH("*"&amp;$B$48&amp;"*",INDIRECT("GBK!B" &amp; A48 + 1 &amp;":B99999"),0)+A48,"")</f>
        <v>58</v>
      </c>
      <c r="B49" s="87" t="str">
        <f t="array" aca="1" ref="B49" ca="1">IFERROR(INDEX(GBK!A:A,A49) &amp; " - " &amp; INDEX(GBK!B:B,A49),"")</f>
        <v>4101 - Lasten Weekend Bushuur</v>
      </c>
      <c r="C49" s="31"/>
      <c r="D49" s="37">
        <v>18</v>
      </c>
      <c r="E49" s="60"/>
      <c r="F49" s="134"/>
      <c r="G49" s="38" t="str">
        <f t="shared" si="31"/>
        <v/>
      </c>
      <c r="H49" s="39" t="str">
        <f t="array" ref="H49">IF(I49="","",IFERROR(INDEX(Lid!$F:$F,MATCH($E49,Lid!$A:$A,0)),""))</f>
        <v/>
      </c>
      <c r="I49" s="84" t="str">
        <f t="shared" si="32"/>
        <v/>
      </c>
      <c r="J49" s="38" t="str">
        <f t="shared" si="33"/>
        <v/>
      </c>
      <c r="K49" s="39" t="str">
        <f t="array" ref="K49">IF(I49="","",IFERROR($D$3 &amp; " kosten " &amp;INDEX(Lid!$B:$B,MATCH($E49,Lid!$A:$A,0)),""))</f>
        <v/>
      </c>
      <c r="L49" s="41" t="str">
        <f t="shared" si="34"/>
        <v/>
      </c>
      <c r="M49" s="41" t="str">
        <f t="shared" si="35"/>
        <v/>
      </c>
      <c r="N49" s="41" t="str">
        <f t="shared" si="36"/>
        <v/>
      </c>
      <c r="O49" s="31"/>
      <c r="P49" s="67"/>
      <c r="Q49" s="68"/>
      <c r="R49" s="69"/>
      <c r="S49" s="41">
        <f t="shared" si="37"/>
        <v>0</v>
      </c>
      <c r="T49" s="70"/>
      <c r="U49" s="68"/>
      <c r="V49" s="71"/>
      <c r="W49" s="41">
        <f t="shared" si="38"/>
        <v>0</v>
      </c>
      <c r="X49" s="70"/>
      <c r="Y49" s="68"/>
      <c r="Z49" s="71"/>
      <c r="AA49" s="41">
        <f t="shared" si="39"/>
        <v>0</v>
      </c>
      <c r="AB49" s="70"/>
      <c r="AC49" s="68"/>
      <c r="AD49" s="71"/>
      <c r="AE49" s="41">
        <f t="shared" si="40"/>
        <v>0</v>
      </c>
      <c r="AF49" s="70"/>
      <c r="AG49" s="68"/>
      <c r="AH49" s="71"/>
      <c r="AI49" s="41">
        <f t="shared" si="41"/>
        <v>0</v>
      </c>
      <c r="AJ49" s="70"/>
      <c r="AK49" s="68"/>
      <c r="AL49" s="71"/>
      <c r="AM49" s="41">
        <f t="shared" si="42"/>
        <v>0</v>
      </c>
      <c r="AN49" s="70"/>
      <c r="AO49" s="68"/>
      <c r="AP49" s="71"/>
      <c r="AQ49" s="41">
        <f t="shared" si="43"/>
        <v>0</v>
      </c>
      <c r="AR49" s="70"/>
      <c r="AS49" s="68"/>
      <c r="AT49" s="71"/>
      <c r="AU49" s="41">
        <f t="shared" si="44"/>
        <v>0</v>
      </c>
      <c r="AV49" s="70"/>
      <c r="AW49" s="68"/>
      <c r="AX49" s="71"/>
      <c r="AY49" s="41">
        <f t="shared" si="45"/>
        <v>0</v>
      </c>
      <c r="AZ49" s="70"/>
      <c r="BA49" s="68"/>
      <c r="BB49" s="71"/>
      <c r="BC49" s="41">
        <f t="shared" si="46"/>
        <v>0</v>
      </c>
      <c r="BD49" s="70"/>
      <c r="BE49" s="68"/>
      <c r="BF49" s="71"/>
      <c r="BG49" s="41">
        <f t="shared" si="47"/>
        <v>0</v>
      </c>
      <c r="BH49" s="70"/>
      <c r="BI49" s="68"/>
      <c r="BJ49" s="71"/>
      <c r="BK49" s="41">
        <f t="shared" si="48"/>
        <v>0</v>
      </c>
      <c r="BL49" s="70"/>
      <c r="BM49" s="68"/>
      <c r="BN49" s="71"/>
      <c r="BO49" s="41">
        <f t="shared" si="49"/>
        <v>0</v>
      </c>
      <c r="BP49" s="70"/>
      <c r="BQ49" s="68"/>
      <c r="BR49" s="71"/>
      <c r="BS49" s="41">
        <f t="shared" si="50"/>
        <v>0</v>
      </c>
    </row>
    <row r="50" spans="1:71" ht="15.75" customHeight="1" x14ac:dyDescent="0.25">
      <c r="A50" s="86">
        <f t="shared" ca="1" si="52"/>
        <v>59</v>
      </c>
      <c r="B50" s="87" t="str">
        <f t="array" aca="1" ref="B50" ca="1">IFERROR(INDEX(GBK!A:A,A50) &amp; " - " &amp; INDEX(GBK!B:B,A50),"")</f>
        <v>4102 - Lasten Weekend Diesel</v>
      </c>
      <c r="C50" s="31"/>
      <c r="D50" s="37">
        <v>19</v>
      </c>
      <c r="E50" s="60"/>
      <c r="F50" s="134"/>
      <c r="G50" s="38" t="str">
        <f t="shared" si="31"/>
        <v/>
      </c>
      <c r="H50" s="39" t="str">
        <f t="array" ref="H50">IF(I50="","",IFERROR(INDEX(Lid!$F:$F,MATCH($E50,Lid!$A:$A,0)),""))</f>
        <v/>
      </c>
      <c r="I50" s="84" t="str">
        <f t="shared" si="32"/>
        <v/>
      </c>
      <c r="J50" s="38" t="str">
        <f t="shared" si="33"/>
        <v/>
      </c>
      <c r="K50" s="39" t="str">
        <f t="array" ref="K50">IF(I50="","",IFERROR($D$3 &amp; " kosten " &amp;INDEX(Lid!$B:$B,MATCH($E50,Lid!$A:$A,0)),""))</f>
        <v/>
      </c>
      <c r="L50" s="41" t="str">
        <f t="shared" si="34"/>
        <v/>
      </c>
      <c r="M50" s="41" t="str">
        <f t="shared" si="35"/>
        <v/>
      </c>
      <c r="N50" s="41" t="str">
        <f t="shared" si="36"/>
        <v/>
      </c>
      <c r="O50" s="31"/>
      <c r="P50" s="67"/>
      <c r="Q50" s="68"/>
      <c r="R50" s="69"/>
      <c r="S50" s="41">
        <f t="shared" si="37"/>
        <v>0</v>
      </c>
      <c r="T50" s="70"/>
      <c r="U50" s="68"/>
      <c r="V50" s="71"/>
      <c r="W50" s="41">
        <f t="shared" si="38"/>
        <v>0</v>
      </c>
      <c r="X50" s="70"/>
      <c r="Y50" s="68"/>
      <c r="Z50" s="71"/>
      <c r="AA50" s="41">
        <f t="shared" si="39"/>
        <v>0</v>
      </c>
      <c r="AB50" s="70"/>
      <c r="AC50" s="68"/>
      <c r="AD50" s="71"/>
      <c r="AE50" s="41">
        <f t="shared" si="40"/>
        <v>0</v>
      </c>
      <c r="AF50" s="70"/>
      <c r="AG50" s="68"/>
      <c r="AH50" s="71"/>
      <c r="AI50" s="41">
        <f t="shared" si="41"/>
        <v>0</v>
      </c>
      <c r="AJ50" s="70"/>
      <c r="AK50" s="68"/>
      <c r="AL50" s="71"/>
      <c r="AM50" s="41">
        <f t="shared" si="42"/>
        <v>0</v>
      </c>
      <c r="AN50" s="70"/>
      <c r="AO50" s="68"/>
      <c r="AP50" s="71"/>
      <c r="AQ50" s="41">
        <f t="shared" si="43"/>
        <v>0</v>
      </c>
      <c r="AR50" s="70"/>
      <c r="AS50" s="68"/>
      <c r="AT50" s="71"/>
      <c r="AU50" s="41">
        <f t="shared" si="44"/>
        <v>0</v>
      </c>
      <c r="AV50" s="70"/>
      <c r="AW50" s="68"/>
      <c r="AX50" s="71"/>
      <c r="AY50" s="41">
        <f t="shared" si="45"/>
        <v>0</v>
      </c>
      <c r="AZ50" s="70"/>
      <c r="BA50" s="68"/>
      <c r="BB50" s="71"/>
      <c r="BC50" s="41">
        <f t="shared" si="46"/>
        <v>0</v>
      </c>
      <c r="BD50" s="70"/>
      <c r="BE50" s="68"/>
      <c r="BF50" s="71"/>
      <c r="BG50" s="41">
        <f t="shared" si="47"/>
        <v>0</v>
      </c>
      <c r="BH50" s="70"/>
      <c r="BI50" s="68"/>
      <c r="BJ50" s="71"/>
      <c r="BK50" s="41">
        <f t="shared" si="48"/>
        <v>0</v>
      </c>
      <c r="BL50" s="70"/>
      <c r="BM50" s="68"/>
      <c r="BN50" s="71"/>
      <c r="BO50" s="41">
        <f t="shared" si="49"/>
        <v>0</v>
      </c>
      <c r="BP50" s="70"/>
      <c r="BQ50" s="68"/>
      <c r="BR50" s="71"/>
      <c r="BS50" s="41">
        <f t="shared" si="50"/>
        <v>0</v>
      </c>
    </row>
    <row r="51" spans="1:71" ht="15.75" customHeight="1" x14ac:dyDescent="0.25">
      <c r="A51" s="86">
        <f t="shared" ca="1" si="52"/>
        <v>60</v>
      </c>
      <c r="B51" s="87" t="str">
        <f t="array" aca="1" ref="B51" ca="1">IFERROR(INDEX(GBK!A:A,A51) &amp; " - " &amp; INDEX(GBK!B:B,A51),"")</f>
        <v>4103 - Lasten Weekend Eten</v>
      </c>
      <c r="C51" s="31"/>
      <c r="D51" s="37">
        <v>20</v>
      </c>
      <c r="E51" s="60"/>
      <c r="F51" s="134"/>
      <c r="G51" s="38" t="str">
        <f t="shared" si="31"/>
        <v/>
      </c>
      <c r="H51" s="39" t="str">
        <f t="array" ref="H51">IF(I51="","",IFERROR(INDEX(Lid!$F:$F,MATCH($E51,Lid!$A:$A,0)),""))</f>
        <v/>
      </c>
      <c r="I51" s="84" t="str">
        <f t="shared" si="32"/>
        <v/>
      </c>
      <c r="J51" s="38" t="str">
        <f t="shared" si="33"/>
        <v/>
      </c>
      <c r="K51" s="39" t="str">
        <f t="array" ref="K51">IF(I51="","",IFERROR($D$3 &amp; " kosten " &amp;INDEX(Lid!$B:$B,MATCH($E51,Lid!$A:$A,0)),""))</f>
        <v/>
      </c>
      <c r="L51" s="41" t="str">
        <f t="shared" si="34"/>
        <v/>
      </c>
      <c r="M51" s="41" t="str">
        <f t="shared" si="35"/>
        <v/>
      </c>
      <c r="N51" s="41" t="str">
        <f t="shared" si="36"/>
        <v/>
      </c>
      <c r="O51" s="31"/>
      <c r="P51" s="67"/>
      <c r="Q51" s="68"/>
      <c r="R51" s="69"/>
      <c r="S51" s="41">
        <f t="shared" si="37"/>
        <v>0</v>
      </c>
      <c r="T51" s="70"/>
      <c r="U51" s="68"/>
      <c r="V51" s="71"/>
      <c r="W51" s="41">
        <f t="shared" si="38"/>
        <v>0</v>
      </c>
      <c r="X51" s="70"/>
      <c r="Y51" s="68"/>
      <c r="Z51" s="71"/>
      <c r="AA51" s="41">
        <f t="shared" si="39"/>
        <v>0</v>
      </c>
      <c r="AB51" s="70"/>
      <c r="AC51" s="68"/>
      <c r="AD51" s="71"/>
      <c r="AE51" s="41">
        <f t="shared" si="40"/>
        <v>0</v>
      </c>
      <c r="AF51" s="70"/>
      <c r="AG51" s="68"/>
      <c r="AH51" s="71"/>
      <c r="AI51" s="41">
        <f t="shared" si="41"/>
        <v>0</v>
      </c>
      <c r="AJ51" s="70"/>
      <c r="AK51" s="68"/>
      <c r="AL51" s="71"/>
      <c r="AM51" s="41">
        <f t="shared" si="42"/>
        <v>0</v>
      </c>
      <c r="AN51" s="70"/>
      <c r="AO51" s="68"/>
      <c r="AP51" s="71"/>
      <c r="AQ51" s="41">
        <f t="shared" si="43"/>
        <v>0</v>
      </c>
      <c r="AR51" s="70"/>
      <c r="AS51" s="68"/>
      <c r="AT51" s="71"/>
      <c r="AU51" s="41">
        <f t="shared" si="44"/>
        <v>0</v>
      </c>
      <c r="AV51" s="70"/>
      <c r="AW51" s="68"/>
      <c r="AX51" s="71"/>
      <c r="AY51" s="41">
        <f t="shared" si="45"/>
        <v>0</v>
      </c>
      <c r="AZ51" s="70"/>
      <c r="BA51" s="68"/>
      <c r="BB51" s="71"/>
      <c r="BC51" s="41">
        <f t="shared" si="46"/>
        <v>0</v>
      </c>
      <c r="BD51" s="70"/>
      <c r="BE51" s="68"/>
      <c r="BF51" s="71"/>
      <c r="BG51" s="41">
        <f t="shared" si="47"/>
        <v>0</v>
      </c>
      <c r="BH51" s="70"/>
      <c r="BI51" s="68"/>
      <c r="BJ51" s="71"/>
      <c r="BK51" s="41">
        <f t="shared" si="48"/>
        <v>0</v>
      </c>
      <c r="BL51" s="70"/>
      <c r="BM51" s="68"/>
      <c r="BN51" s="71"/>
      <c r="BO51" s="41">
        <f t="shared" si="49"/>
        <v>0</v>
      </c>
      <c r="BP51" s="70"/>
      <c r="BQ51" s="68"/>
      <c r="BR51" s="71"/>
      <c r="BS51" s="41">
        <f t="shared" si="50"/>
        <v>0</v>
      </c>
    </row>
    <row r="52" spans="1:71" ht="15.75" customHeight="1" x14ac:dyDescent="0.25">
      <c r="A52" s="86">
        <f t="shared" ca="1" si="52"/>
        <v>61</v>
      </c>
      <c r="B52" s="87" t="str">
        <f t="array" aca="1" ref="B52" ca="1">IFERROR(INDEX(GBK!A:A,A52) &amp; " - " &amp; INDEX(GBK!B:B,A52),"")</f>
        <v>4104 - Lasten Weekend Camping</v>
      </c>
      <c r="C52" s="31"/>
      <c r="D52" s="37">
        <v>21</v>
      </c>
      <c r="E52" s="60"/>
      <c r="F52" s="134"/>
      <c r="G52" s="38" t="str">
        <f t="shared" si="31"/>
        <v/>
      </c>
      <c r="H52" s="39" t="str">
        <f t="array" ref="H52">IF(I52="","",IFERROR(INDEX(Lid!$F:$F,MATCH($E52,Lid!$A:$A,0)),""))</f>
        <v/>
      </c>
      <c r="I52" s="84" t="str">
        <f t="shared" si="32"/>
        <v/>
      </c>
      <c r="J52" s="38" t="str">
        <f t="shared" si="33"/>
        <v/>
      </c>
      <c r="K52" s="39" t="str">
        <f t="array" ref="K52">IF(I52="","",IFERROR($D$3 &amp; " kosten " &amp;INDEX(Lid!$B:$B,MATCH($E52,Lid!$A:$A,0)),""))</f>
        <v/>
      </c>
      <c r="L52" s="41" t="str">
        <f t="shared" si="34"/>
        <v/>
      </c>
      <c r="M52" s="41" t="str">
        <f t="shared" si="35"/>
        <v/>
      </c>
      <c r="N52" s="41" t="str">
        <f t="shared" si="36"/>
        <v/>
      </c>
      <c r="O52" s="31"/>
      <c r="P52" s="67"/>
      <c r="Q52" s="68"/>
      <c r="R52" s="69"/>
      <c r="S52" s="41">
        <f t="shared" si="37"/>
        <v>0</v>
      </c>
      <c r="T52" s="70"/>
      <c r="U52" s="68"/>
      <c r="V52" s="71"/>
      <c r="W52" s="41">
        <f t="shared" si="38"/>
        <v>0</v>
      </c>
      <c r="X52" s="70"/>
      <c r="Y52" s="68"/>
      <c r="Z52" s="71"/>
      <c r="AA52" s="41">
        <f t="shared" si="39"/>
        <v>0</v>
      </c>
      <c r="AB52" s="70"/>
      <c r="AC52" s="68"/>
      <c r="AD52" s="71"/>
      <c r="AE52" s="41">
        <f t="shared" si="40"/>
        <v>0</v>
      </c>
      <c r="AF52" s="70"/>
      <c r="AG52" s="68"/>
      <c r="AH52" s="71"/>
      <c r="AI52" s="41">
        <f t="shared" si="41"/>
        <v>0</v>
      </c>
      <c r="AJ52" s="70"/>
      <c r="AK52" s="68"/>
      <c r="AL52" s="71"/>
      <c r="AM52" s="41">
        <f t="shared" si="42"/>
        <v>0</v>
      </c>
      <c r="AN52" s="70"/>
      <c r="AO52" s="68"/>
      <c r="AP52" s="71"/>
      <c r="AQ52" s="41">
        <f t="shared" si="43"/>
        <v>0</v>
      </c>
      <c r="AR52" s="70"/>
      <c r="AS52" s="68"/>
      <c r="AT52" s="71"/>
      <c r="AU52" s="41">
        <f t="shared" si="44"/>
        <v>0</v>
      </c>
      <c r="AV52" s="70"/>
      <c r="AW52" s="68"/>
      <c r="AX52" s="71"/>
      <c r="AY52" s="41">
        <f t="shared" si="45"/>
        <v>0</v>
      </c>
      <c r="AZ52" s="70"/>
      <c r="BA52" s="68"/>
      <c r="BB52" s="71"/>
      <c r="BC52" s="41">
        <f t="shared" si="46"/>
        <v>0</v>
      </c>
      <c r="BD52" s="70"/>
      <c r="BE52" s="68"/>
      <c r="BF52" s="71"/>
      <c r="BG52" s="41">
        <f t="shared" si="47"/>
        <v>0</v>
      </c>
      <c r="BH52" s="70"/>
      <c r="BI52" s="68"/>
      <c r="BJ52" s="71"/>
      <c r="BK52" s="41">
        <f t="shared" si="48"/>
        <v>0</v>
      </c>
      <c r="BL52" s="70"/>
      <c r="BM52" s="68"/>
      <c r="BN52" s="71"/>
      <c r="BO52" s="41">
        <f t="shared" si="49"/>
        <v>0</v>
      </c>
      <c r="BP52" s="70"/>
      <c r="BQ52" s="68"/>
      <c r="BR52" s="71"/>
      <c r="BS52" s="41">
        <f t="shared" si="50"/>
        <v>0</v>
      </c>
    </row>
    <row r="53" spans="1:71" ht="15.75" customHeight="1" x14ac:dyDescent="0.25">
      <c r="A53" s="86">
        <f t="shared" ca="1" si="52"/>
        <v>63</v>
      </c>
      <c r="B53" s="87" t="str">
        <f t="array" aca="1" ref="B53" ca="1">IFERROR(INDEX(GBK!A:A,A53) &amp; " - " &amp; INDEX(GBK!B:B,A53),"")</f>
        <v>4199 - Lasten Weekend Overige</v>
      </c>
      <c r="C53" s="31"/>
      <c r="D53" s="37">
        <v>22</v>
      </c>
      <c r="E53" s="60"/>
      <c r="F53" s="134"/>
      <c r="G53" s="38" t="str">
        <f t="shared" si="31"/>
        <v/>
      </c>
      <c r="H53" s="39" t="str">
        <f t="array" ref="H53">IF(I53="","",IFERROR(INDEX(Lid!$F:$F,MATCH($E53,Lid!$A:$A,0)),""))</f>
        <v/>
      </c>
      <c r="I53" s="84" t="str">
        <f t="shared" si="32"/>
        <v/>
      </c>
      <c r="J53" s="38" t="str">
        <f t="shared" si="33"/>
        <v/>
      </c>
      <c r="K53" s="39" t="str">
        <f t="array" ref="K53">IF(I53="","",IFERROR($D$3 &amp; " kosten " &amp;INDEX(Lid!$B:$B,MATCH($E53,Lid!$A:$A,0)),""))</f>
        <v/>
      </c>
      <c r="L53" s="41" t="str">
        <f t="shared" si="34"/>
        <v/>
      </c>
      <c r="M53" s="41" t="str">
        <f t="shared" si="35"/>
        <v/>
      </c>
      <c r="N53" s="41" t="str">
        <f t="shared" si="36"/>
        <v/>
      </c>
      <c r="O53" s="31"/>
      <c r="P53" s="67"/>
      <c r="Q53" s="68"/>
      <c r="R53" s="69"/>
      <c r="S53" s="41">
        <f t="shared" si="37"/>
        <v>0</v>
      </c>
      <c r="T53" s="70"/>
      <c r="U53" s="68"/>
      <c r="V53" s="71"/>
      <c r="W53" s="41">
        <f t="shared" si="38"/>
        <v>0</v>
      </c>
      <c r="X53" s="70"/>
      <c r="Y53" s="68"/>
      <c r="Z53" s="71"/>
      <c r="AA53" s="41">
        <f t="shared" si="39"/>
        <v>0</v>
      </c>
      <c r="AB53" s="70"/>
      <c r="AC53" s="68"/>
      <c r="AD53" s="71"/>
      <c r="AE53" s="41">
        <f t="shared" si="40"/>
        <v>0</v>
      </c>
      <c r="AF53" s="70"/>
      <c r="AG53" s="68"/>
      <c r="AH53" s="71"/>
      <c r="AI53" s="41">
        <f t="shared" si="41"/>
        <v>0</v>
      </c>
      <c r="AJ53" s="70"/>
      <c r="AK53" s="68"/>
      <c r="AL53" s="71"/>
      <c r="AM53" s="41">
        <f t="shared" si="42"/>
        <v>0</v>
      </c>
      <c r="AN53" s="70"/>
      <c r="AO53" s="68"/>
      <c r="AP53" s="71"/>
      <c r="AQ53" s="41">
        <f t="shared" si="43"/>
        <v>0</v>
      </c>
      <c r="AR53" s="70"/>
      <c r="AS53" s="68"/>
      <c r="AT53" s="71"/>
      <c r="AU53" s="41">
        <f t="shared" si="44"/>
        <v>0</v>
      </c>
      <c r="AV53" s="70"/>
      <c r="AW53" s="68"/>
      <c r="AX53" s="71"/>
      <c r="AY53" s="41">
        <f t="shared" si="45"/>
        <v>0</v>
      </c>
      <c r="AZ53" s="70"/>
      <c r="BA53" s="68"/>
      <c r="BB53" s="71"/>
      <c r="BC53" s="41">
        <f t="shared" si="46"/>
        <v>0</v>
      </c>
      <c r="BD53" s="70"/>
      <c r="BE53" s="68"/>
      <c r="BF53" s="71"/>
      <c r="BG53" s="41">
        <f t="shared" si="47"/>
        <v>0</v>
      </c>
      <c r="BH53" s="70"/>
      <c r="BI53" s="68"/>
      <c r="BJ53" s="71"/>
      <c r="BK53" s="41">
        <f t="shared" si="48"/>
        <v>0</v>
      </c>
      <c r="BL53" s="70"/>
      <c r="BM53" s="68"/>
      <c r="BN53" s="71"/>
      <c r="BO53" s="41">
        <f t="shared" si="49"/>
        <v>0</v>
      </c>
      <c r="BP53" s="70"/>
      <c r="BQ53" s="68"/>
      <c r="BR53" s="71"/>
      <c r="BS53" s="41">
        <f t="shared" si="50"/>
        <v>0</v>
      </c>
    </row>
    <row r="54" spans="1:71" ht="15.75" customHeight="1" x14ac:dyDescent="0.25">
      <c r="A54" s="86">
        <f t="shared" ca="1" si="52"/>
        <v>81</v>
      </c>
      <c r="B54" s="87" t="str">
        <f t="array" aca="1" ref="B54" ca="1">IFERROR(INDEX(GBK!A:A,A54) &amp; " - " &amp; INDEX(GBK!B:B,A54),"")</f>
        <v>5065 - Weekend Klimsubsidie Yeti</v>
      </c>
      <c r="C54" s="31"/>
      <c r="D54" s="37">
        <v>23</v>
      </c>
      <c r="E54" s="60"/>
      <c r="F54" s="134"/>
      <c r="G54" s="38" t="str">
        <f t="shared" si="31"/>
        <v/>
      </c>
      <c r="H54" s="39" t="str">
        <f t="array" ref="H54">IF(I54="","",IFERROR(INDEX(Lid!$F:$F,MATCH($E54,Lid!$A:$A,0)),""))</f>
        <v/>
      </c>
      <c r="I54" s="84" t="str">
        <f t="shared" si="32"/>
        <v/>
      </c>
      <c r="J54" s="38" t="str">
        <f t="shared" si="33"/>
        <v/>
      </c>
      <c r="K54" s="39" t="str">
        <f t="array" ref="K54">IF(I54="","",IFERROR($D$3 &amp; " kosten " &amp;INDEX(Lid!$B:$B,MATCH($E54,Lid!$A:$A,0)),""))</f>
        <v/>
      </c>
      <c r="L54" s="41" t="str">
        <f t="shared" si="34"/>
        <v/>
      </c>
      <c r="M54" s="41" t="str">
        <f t="shared" si="35"/>
        <v/>
      </c>
      <c r="N54" s="41" t="str">
        <f t="shared" si="36"/>
        <v/>
      </c>
      <c r="O54" s="31"/>
      <c r="P54" s="67"/>
      <c r="Q54" s="68"/>
      <c r="R54" s="69"/>
      <c r="S54" s="41">
        <f t="shared" si="37"/>
        <v>0</v>
      </c>
      <c r="T54" s="70"/>
      <c r="U54" s="68"/>
      <c r="V54" s="71"/>
      <c r="W54" s="41">
        <f t="shared" si="38"/>
        <v>0</v>
      </c>
      <c r="X54" s="70"/>
      <c r="Y54" s="68"/>
      <c r="Z54" s="71"/>
      <c r="AA54" s="41">
        <f t="shared" si="39"/>
        <v>0</v>
      </c>
      <c r="AB54" s="70"/>
      <c r="AC54" s="68"/>
      <c r="AD54" s="71"/>
      <c r="AE54" s="41">
        <f t="shared" si="40"/>
        <v>0</v>
      </c>
      <c r="AF54" s="70"/>
      <c r="AG54" s="68"/>
      <c r="AH54" s="71"/>
      <c r="AI54" s="41">
        <f t="shared" si="41"/>
        <v>0</v>
      </c>
      <c r="AJ54" s="70"/>
      <c r="AK54" s="68"/>
      <c r="AL54" s="71"/>
      <c r="AM54" s="41">
        <f t="shared" si="42"/>
        <v>0</v>
      </c>
      <c r="AN54" s="70"/>
      <c r="AO54" s="68"/>
      <c r="AP54" s="71"/>
      <c r="AQ54" s="41">
        <f t="shared" si="43"/>
        <v>0</v>
      </c>
      <c r="AR54" s="70"/>
      <c r="AS54" s="68"/>
      <c r="AT54" s="71"/>
      <c r="AU54" s="41">
        <f t="shared" si="44"/>
        <v>0</v>
      </c>
      <c r="AV54" s="70"/>
      <c r="AW54" s="68"/>
      <c r="AX54" s="71"/>
      <c r="AY54" s="41">
        <f t="shared" si="45"/>
        <v>0</v>
      </c>
      <c r="AZ54" s="70"/>
      <c r="BA54" s="68"/>
      <c r="BB54" s="71"/>
      <c r="BC54" s="41">
        <f t="shared" si="46"/>
        <v>0</v>
      </c>
      <c r="BD54" s="70"/>
      <c r="BE54" s="68"/>
      <c r="BF54" s="71"/>
      <c r="BG54" s="41">
        <f t="shared" si="47"/>
        <v>0</v>
      </c>
      <c r="BH54" s="70"/>
      <c r="BI54" s="68"/>
      <c r="BJ54" s="71"/>
      <c r="BK54" s="41">
        <f t="shared" si="48"/>
        <v>0</v>
      </c>
      <c r="BL54" s="70"/>
      <c r="BM54" s="68"/>
      <c r="BN54" s="71"/>
      <c r="BO54" s="41">
        <f t="shared" si="49"/>
        <v>0</v>
      </c>
      <c r="BP54" s="70"/>
      <c r="BQ54" s="68"/>
      <c r="BR54" s="71"/>
      <c r="BS54" s="41">
        <f t="shared" si="50"/>
        <v>0</v>
      </c>
    </row>
    <row r="55" spans="1:71" ht="15.75" customHeight="1" x14ac:dyDescent="0.25">
      <c r="A55" s="86">
        <f t="shared" ca="1" si="52"/>
        <v>82</v>
      </c>
      <c r="B55" s="87" t="str">
        <f t="array" aca="1" ref="B55" ca="1">IFERROR(INDEX(GBK!A:A,A55) &amp; " - " &amp; INDEX(GBK!B:B,A55),"")</f>
        <v>5067 - Weekend Winst door Afronding</v>
      </c>
      <c r="C55" s="31"/>
      <c r="D55" s="37">
        <v>24</v>
      </c>
      <c r="E55" s="60"/>
      <c r="F55" s="134"/>
      <c r="G55" s="38" t="str">
        <f t="shared" si="31"/>
        <v/>
      </c>
      <c r="H55" s="39" t="str">
        <f t="array" ref="H55">IF(I55="","",IFERROR(INDEX(Lid!$F:$F,MATCH($E55,Lid!$A:$A,0)),""))</f>
        <v/>
      </c>
      <c r="I55" s="84" t="str">
        <f t="shared" si="32"/>
        <v/>
      </c>
      <c r="J55" s="38" t="str">
        <f t="shared" si="33"/>
        <v/>
      </c>
      <c r="K55" s="39" t="str">
        <f t="array" ref="K55">IF(I55="","",IFERROR($D$3 &amp; " kosten " &amp;INDEX(Lid!$B:$B,MATCH($E55,Lid!$A:$A,0)),""))</f>
        <v/>
      </c>
      <c r="L55" s="41" t="str">
        <f t="shared" si="34"/>
        <v/>
      </c>
      <c r="M55" s="41" t="str">
        <f t="shared" si="35"/>
        <v/>
      </c>
      <c r="N55" s="41" t="str">
        <f t="shared" si="36"/>
        <v/>
      </c>
      <c r="O55" s="31"/>
      <c r="P55" s="67"/>
      <c r="Q55" s="68"/>
      <c r="R55" s="69"/>
      <c r="S55" s="41">
        <f t="shared" si="37"/>
        <v>0</v>
      </c>
      <c r="T55" s="70"/>
      <c r="U55" s="68"/>
      <c r="V55" s="71"/>
      <c r="W55" s="41">
        <f t="shared" si="38"/>
        <v>0</v>
      </c>
      <c r="X55" s="70"/>
      <c r="Y55" s="68"/>
      <c r="Z55" s="71"/>
      <c r="AA55" s="41">
        <f t="shared" si="39"/>
        <v>0</v>
      </c>
      <c r="AB55" s="70"/>
      <c r="AC55" s="68"/>
      <c r="AD55" s="71"/>
      <c r="AE55" s="41">
        <f t="shared" si="40"/>
        <v>0</v>
      </c>
      <c r="AF55" s="70"/>
      <c r="AG55" s="68"/>
      <c r="AH55" s="71"/>
      <c r="AI55" s="41">
        <f t="shared" si="41"/>
        <v>0</v>
      </c>
      <c r="AJ55" s="70"/>
      <c r="AK55" s="68"/>
      <c r="AL55" s="71"/>
      <c r="AM55" s="41">
        <f t="shared" si="42"/>
        <v>0</v>
      </c>
      <c r="AN55" s="70"/>
      <c r="AO55" s="68"/>
      <c r="AP55" s="71"/>
      <c r="AQ55" s="41">
        <f t="shared" si="43"/>
        <v>0</v>
      </c>
      <c r="AR55" s="70"/>
      <c r="AS55" s="68"/>
      <c r="AT55" s="71"/>
      <c r="AU55" s="41">
        <f t="shared" si="44"/>
        <v>0</v>
      </c>
      <c r="AV55" s="70"/>
      <c r="AW55" s="68"/>
      <c r="AX55" s="71"/>
      <c r="AY55" s="41">
        <f t="shared" si="45"/>
        <v>0</v>
      </c>
      <c r="AZ55" s="70"/>
      <c r="BA55" s="68"/>
      <c r="BB55" s="71"/>
      <c r="BC55" s="41">
        <f t="shared" si="46"/>
        <v>0</v>
      </c>
      <c r="BD55" s="70"/>
      <c r="BE55" s="68"/>
      <c r="BF55" s="71"/>
      <c r="BG55" s="41">
        <f t="shared" si="47"/>
        <v>0</v>
      </c>
      <c r="BH55" s="70"/>
      <c r="BI55" s="68"/>
      <c r="BJ55" s="71"/>
      <c r="BK55" s="41">
        <f t="shared" si="48"/>
        <v>0</v>
      </c>
      <c r="BL55" s="70"/>
      <c r="BM55" s="68"/>
      <c r="BN55" s="71"/>
      <c r="BO55" s="41">
        <f t="shared" si="49"/>
        <v>0</v>
      </c>
      <c r="BP55" s="70"/>
      <c r="BQ55" s="68"/>
      <c r="BR55" s="71"/>
      <c r="BS55" s="41">
        <f t="shared" si="50"/>
        <v>0</v>
      </c>
    </row>
    <row r="56" spans="1:71" ht="15.75" customHeight="1" x14ac:dyDescent="0.25">
      <c r="A56" s="86">
        <f t="shared" ca="1" si="52"/>
        <v>101</v>
      </c>
      <c r="B56" s="87" t="str">
        <f t="array" aca="1" ref="B56" ca="1">IFERROR(INDEX(GBK!A:A,A56) &amp; " - " &amp; INDEX(GBK!B:B,A56),"")</f>
        <v>8001 - Baten Weekenden</v>
      </c>
      <c r="C56" s="31"/>
      <c r="D56" s="37">
        <v>25</v>
      </c>
      <c r="E56" s="60"/>
      <c r="F56" s="134"/>
      <c r="G56" s="38" t="str">
        <f t="shared" si="31"/>
        <v/>
      </c>
      <c r="H56" s="39" t="str">
        <f t="array" ref="H56">IF(I56="","",IFERROR(INDEX(Lid!$F:$F,MATCH($E56,Lid!$A:$A,0)),""))</f>
        <v/>
      </c>
      <c r="I56" s="84" t="str">
        <f t="shared" si="32"/>
        <v/>
      </c>
      <c r="J56" s="38" t="str">
        <f t="shared" si="33"/>
        <v/>
      </c>
      <c r="K56" s="39" t="str">
        <f t="array" ref="K56">IF(I56="","",IFERROR($D$3 &amp; " kosten " &amp;INDEX(Lid!$B:$B,MATCH($E56,Lid!$A:$A,0)),""))</f>
        <v/>
      </c>
      <c r="L56" s="41" t="str">
        <f t="shared" si="34"/>
        <v/>
      </c>
      <c r="M56" s="41" t="str">
        <f t="shared" si="35"/>
        <v/>
      </c>
      <c r="N56" s="41" t="str">
        <f t="shared" si="36"/>
        <v/>
      </c>
      <c r="O56" s="31"/>
      <c r="P56" s="67"/>
      <c r="Q56" s="68"/>
      <c r="R56" s="69"/>
      <c r="S56" s="41">
        <f t="shared" si="37"/>
        <v>0</v>
      </c>
      <c r="T56" s="70"/>
      <c r="U56" s="68"/>
      <c r="V56" s="71"/>
      <c r="W56" s="41">
        <f t="shared" si="38"/>
        <v>0</v>
      </c>
      <c r="X56" s="70"/>
      <c r="Y56" s="68"/>
      <c r="Z56" s="71"/>
      <c r="AA56" s="41">
        <f t="shared" si="39"/>
        <v>0</v>
      </c>
      <c r="AB56" s="70"/>
      <c r="AC56" s="68"/>
      <c r="AD56" s="71"/>
      <c r="AE56" s="41">
        <f t="shared" si="40"/>
        <v>0</v>
      </c>
      <c r="AF56" s="70"/>
      <c r="AG56" s="68"/>
      <c r="AH56" s="71"/>
      <c r="AI56" s="41">
        <f t="shared" si="41"/>
        <v>0</v>
      </c>
      <c r="AJ56" s="70"/>
      <c r="AK56" s="68"/>
      <c r="AL56" s="71"/>
      <c r="AM56" s="41">
        <f t="shared" si="42"/>
        <v>0</v>
      </c>
      <c r="AN56" s="70"/>
      <c r="AO56" s="68"/>
      <c r="AP56" s="71"/>
      <c r="AQ56" s="41">
        <f t="shared" si="43"/>
        <v>0</v>
      </c>
      <c r="AR56" s="70"/>
      <c r="AS56" s="68"/>
      <c r="AT56" s="71"/>
      <c r="AU56" s="41">
        <f t="shared" si="44"/>
        <v>0</v>
      </c>
      <c r="AV56" s="70"/>
      <c r="AW56" s="68"/>
      <c r="AX56" s="71"/>
      <c r="AY56" s="41">
        <f t="shared" si="45"/>
        <v>0</v>
      </c>
      <c r="AZ56" s="70"/>
      <c r="BA56" s="68"/>
      <c r="BB56" s="71"/>
      <c r="BC56" s="41">
        <f t="shared" si="46"/>
        <v>0</v>
      </c>
      <c r="BD56" s="70"/>
      <c r="BE56" s="68"/>
      <c r="BF56" s="71"/>
      <c r="BG56" s="41">
        <f t="shared" si="47"/>
        <v>0</v>
      </c>
      <c r="BH56" s="70"/>
      <c r="BI56" s="68"/>
      <c r="BJ56" s="71"/>
      <c r="BK56" s="41">
        <f t="shared" si="48"/>
        <v>0</v>
      </c>
      <c r="BL56" s="70"/>
      <c r="BM56" s="68"/>
      <c r="BN56" s="71"/>
      <c r="BO56" s="41">
        <f t="shared" si="49"/>
        <v>0</v>
      </c>
      <c r="BP56" s="70"/>
      <c r="BQ56" s="68"/>
      <c r="BR56" s="71"/>
      <c r="BS56" s="41">
        <f t="shared" si="50"/>
        <v>0</v>
      </c>
    </row>
    <row r="57" spans="1:71" ht="15.75" customHeight="1" x14ac:dyDescent="0.25">
      <c r="A57" s="86" t="str">
        <f t="shared" ca="1" si="52"/>
        <v/>
      </c>
      <c r="B57" s="87" t="str">
        <f t="array" aca="1" ref="B57" ca="1">IFERROR(INDEX(GBK!A:A,A57) &amp; " - " &amp; INDEX(GBK!B:B,A57),"")</f>
        <v/>
      </c>
      <c r="C57" s="31"/>
      <c r="D57" s="37">
        <v>26</v>
      </c>
      <c r="E57" s="60"/>
      <c r="F57" s="134"/>
      <c r="G57" s="38" t="str">
        <f t="shared" si="31"/>
        <v/>
      </c>
      <c r="H57" s="39" t="str">
        <f t="array" ref="H57">IF(I57="","",IFERROR(INDEX(Lid!$F:$F,MATCH($E57,Lid!$A:$A,0)),""))</f>
        <v/>
      </c>
      <c r="I57" s="84" t="str">
        <f t="shared" si="32"/>
        <v/>
      </c>
      <c r="J57" s="38" t="str">
        <f t="shared" si="33"/>
        <v/>
      </c>
      <c r="K57" s="39" t="str">
        <f t="array" ref="K57">IF(I57="","",IFERROR($D$3 &amp; " kosten " &amp;INDEX(Lid!$B:$B,MATCH($E57,Lid!$A:$A,0)),""))</f>
        <v/>
      </c>
      <c r="L57" s="41" t="str">
        <f t="shared" si="34"/>
        <v/>
      </c>
      <c r="M57" s="41" t="str">
        <f t="shared" si="35"/>
        <v/>
      </c>
      <c r="N57" s="41" t="str">
        <f t="shared" si="36"/>
        <v/>
      </c>
      <c r="O57" s="31"/>
      <c r="P57" s="67"/>
      <c r="Q57" s="68"/>
      <c r="R57" s="69"/>
      <c r="S57" s="41">
        <f t="shared" si="37"/>
        <v>0</v>
      </c>
      <c r="T57" s="70"/>
      <c r="U57" s="68"/>
      <c r="V57" s="71"/>
      <c r="W57" s="41">
        <f t="shared" si="38"/>
        <v>0</v>
      </c>
      <c r="X57" s="70"/>
      <c r="Y57" s="68"/>
      <c r="Z57" s="71"/>
      <c r="AA57" s="41">
        <f t="shared" si="39"/>
        <v>0</v>
      </c>
      <c r="AB57" s="70"/>
      <c r="AC57" s="68"/>
      <c r="AD57" s="71"/>
      <c r="AE57" s="41">
        <f t="shared" si="40"/>
        <v>0</v>
      </c>
      <c r="AF57" s="70"/>
      <c r="AG57" s="68"/>
      <c r="AH57" s="71"/>
      <c r="AI57" s="41">
        <f t="shared" si="41"/>
        <v>0</v>
      </c>
      <c r="AJ57" s="70"/>
      <c r="AK57" s="68"/>
      <c r="AL57" s="71"/>
      <c r="AM57" s="41">
        <f t="shared" si="42"/>
        <v>0</v>
      </c>
      <c r="AN57" s="70"/>
      <c r="AO57" s="68"/>
      <c r="AP57" s="71"/>
      <c r="AQ57" s="41">
        <f t="shared" si="43"/>
        <v>0</v>
      </c>
      <c r="AR57" s="70"/>
      <c r="AS57" s="68"/>
      <c r="AT57" s="71"/>
      <c r="AU57" s="41">
        <f t="shared" si="44"/>
        <v>0</v>
      </c>
      <c r="AV57" s="70"/>
      <c r="AW57" s="68"/>
      <c r="AX57" s="71"/>
      <c r="AY57" s="41">
        <f t="shared" si="45"/>
        <v>0</v>
      </c>
      <c r="AZ57" s="70"/>
      <c r="BA57" s="68"/>
      <c r="BB57" s="71"/>
      <c r="BC57" s="41">
        <f t="shared" si="46"/>
        <v>0</v>
      </c>
      <c r="BD57" s="70"/>
      <c r="BE57" s="68"/>
      <c r="BF57" s="71"/>
      <c r="BG57" s="41">
        <f t="shared" si="47"/>
        <v>0</v>
      </c>
      <c r="BH57" s="70"/>
      <c r="BI57" s="68"/>
      <c r="BJ57" s="71"/>
      <c r="BK57" s="41">
        <f t="shared" si="48"/>
        <v>0</v>
      </c>
      <c r="BL57" s="70"/>
      <c r="BM57" s="68"/>
      <c r="BN57" s="71"/>
      <c r="BO57" s="41">
        <f t="shared" si="49"/>
        <v>0</v>
      </c>
      <c r="BP57" s="70"/>
      <c r="BQ57" s="68"/>
      <c r="BR57" s="71"/>
      <c r="BS57" s="41">
        <f t="shared" si="50"/>
        <v>0</v>
      </c>
    </row>
    <row r="58" spans="1:71" ht="15.75" customHeight="1" x14ac:dyDescent="0.25">
      <c r="A58" s="86" t="str">
        <f t="shared" ca="1" si="52"/>
        <v/>
      </c>
      <c r="B58" s="87" t="str">
        <f t="array" aca="1" ref="B58" ca="1">IFERROR(INDEX(GBK!A:A,A58) &amp; " - " &amp; INDEX(GBK!B:B,A58),"")</f>
        <v/>
      </c>
      <c r="C58" s="31"/>
      <c r="D58" s="37">
        <v>27</v>
      </c>
      <c r="E58" s="60"/>
      <c r="F58" s="134"/>
      <c r="G58" s="38" t="str">
        <f t="shared" si="31"/>
        <v/>
      </c>
      <c r="H58" s="39" t="str">
        <f t="array" ref="H58">IF(I58="","",IFERROR(INDEX(Lid!$F:$F,MATCH($E58,Lid!$A:$A,0)),""))</f>
        <v/>
      </c>
      <c r="I58" s="84" t="str">
        <f t="shared" si="32"/>
        <v/>
      </c>
      <c r="J58" s="38" t="str">
        <f t="shared" si="33"/>
        <v/>
      </c>
      <c r="K58" s="39" t="str">
        <f t="array" ref="K58">IF(I58="","",IFERROR($D$3 &amp; " kosten " &amp;INDEX(Lid!$B:$B,MATCH($E58,Lid!$A:$A,0)),""))</f>
        <v/>
      </c>
      <c r="L58" s="41" t="str">
        <f t="shared" si="34"/>
        <v/>
      </c>
      <c r="M58" s="41" t="str">
        <f t="shared" si="35"/>
        <v/>
      </c>
      <c r="N58" s="41" t="str">
        <f t="shared" si="36"/>
        <v/>
      </c>
      <c r="O58" s="31"/>
      <c r="P58" s="67"/>
      <c r="Q58" s="68"/>
      <c r="R58" s="69"/>
      <c r="S58" s="41">
        <f t="shared" si="37"/>
        <v>0</v>
      </c>
      <c r="T58" s="70"/>
      <c r="U58" s="68"/>
      <c r="V58" s="71"/>
      <c r="W58" s="41">
        <f t="shared" si="38"/>
        <v>0</v>
      </c>
      <c r="X58" s="70"/>
      <c r="Y58" s="68"/>
      <c r="Z58" s="71"/>
      <c r="AA58" s="41">
        <f t="shared" si="39"/>
        <v>0</v>
      </c>
      <c r="AB58" s="70"/>
      <c r="AC58" s="68"/>
      <c r="AD58" s="71"/>
      <c r="AE58" s="41">
        <f t="shared" si="40"/>
        <v>0</v>
      </c>
      <c r="AF58" s="70"/>
      <c r="AG58" s="68"/>
      <c r="AH58" s="71"/>
      <c r="AI58" s="41">
        <f t="shared" si="41"/>
        <v>0</v>
      </c>
      <c r="AJ58" s="70"/>
      <c r="AK58" s="68"/>
      <c r="AL58" s="71"/>
      <c r="AM58" s="41">
        <f t="shared" si="42"/>
        <v>0</v>
      </c>
      <c r="AN58" s="70"/>
      <c r="AO58" s="68"/>
      <c r="AP58" s="71"/>
      <c r="AQ58" s="41">
        <f t="shared" si="43"/>
        <v>0</v>
      </c>
      <c r="AR58" s="70"/>
      <c r="AS58" s="68"/>
      <c r="AT58" s="71"/>
      <c r="AU58" s="41">
        <f t="shared" si="44"/>
        <v>0</v>
      </c>
      <c r="AV58" s="70"/>
      <c r="AW58" s="68"/>
      <c r="AX58" s="71"/>
      <c r="AY58" s="41">
        <f t="shared" si="45"/>
        <v>0</v>
      </c>
      <c r="AZ58" s="70"/>
      <c r="BA58" s="68"/>
      <c r="BB58" s="71"/>
      <c r="BC58" s="41">
        <f t="shared" si="46"/>
        <v>0</v>
      </c>
      <c r="BD58" s="70"/>
      <c r="BE58" s="68"/>
      <c r="BF58" s="71"/>
      <c r="BG58" s="41">
        <f t="shared" si="47"/>
        <v>0</v>
      </c>
      <c r="BH58" s="70"/>
      <c r="BI58" s="68"/>
      <c r="BJ58" s="71"/>
      <c r="BK58" s="41">
        <f t="shared" si="48"/>
        <v>0</v>
      </c>
      <c r="BL58" s="70"/>
      <c r="BM58" s="68"/>
      <c r="BN58" s="71"/>
      <c r="BO58" s="41">
        <f t="shared" si="49"/>
        <v>0</v>
      </c>
      <c r="BP58" s="70"/>
      <c r="BQ58" s="68"/>
      <c r="BR58" s="71"/>
      <c r="BS58" s="41">
        <f t="shared" si="50"/>
        <v>0</v>
      </c>
    </row>
    <row r="59" spans="1:71" ht="15.75" customHeight="1" x14ac:dyDescent="0.25">
      <c r="A59" s="86" t="str">
        <f t="shared" ca="1" si="52"/>
        <v/>
      </c>
      <c r="B59" s="87" t="str">
        <f t="array" aca="1" ref="B59" ca="1">IFERROR(INDEX(GBK!A:A,A59) &amp; " - " &amp; INDEX(GBK!B:B,A59),"")</f>
        <v/>
      </c>
      <c r="C59" s="31"/>
      <c r="D59" s="37">
        <v>28</v>
      </c>
      <c r="E59" s="60"/>
      <c r="F59" s="134"/>
      <c r="G59" s="38" t="str">
        <f t="shared" si="31"/>
        <v/>
      </c>
      <c r="H59" s="39" t="str">
        <f t="array" ref="H59">IF(I59="","",IFERROR(INDEX(Lid!$F:$F,MATCH($E59,Lid!$A:$A,0)),""))</f>
        <v/>
      </c>
      <c r="I59" s="84" t="str">
        <f t="shared" si="32"/>
        <v/>
      </c>
      <c r="J59" s="38" t="str">
        <f t="shared" si="33"/>
        <v/>
      </c>
      <c r="K59" s="39" t="str">
        <f t="array" ref="K59">IF(I59="","",IFERROR($D$3 &amp; " kosten " &amp;INDEX(Lid!$B:$B,MATCH($E59,Lid!$A:$A,0)),""))</f>
        <v/>
      </c>
      <c r="L59" s="41" t="str">
        <f t="shared" si="34"/>
        <v/>
      </c>
      <c r="M59" s="41" t="str">
        <f t="shared" si="35"/>
        <v/>
      </c>
      <c r="N59" s="41" t="str">
        <f t="shared" si="36"/>
        <v/>
      </c>
      <c r="O59" s="31"/>
      <c r="P59" s="67"/>
      <c r="Q59" s="68"/>
      <c r="R59" s="69"/>
      <c r="S59" s="41">
        <f t="shared" si="37"/>
        <v>0</v>
      </c>
      <c r="T59" s="70"/>
      <c r="U59" s="68"/>
      <c r="V59" s="71"/>
      <c r="W59" s="41">
        <f t="shared" si="38"/>
        <v>0</v>
      </c>
      <c r="X59" s="70"/>
      <c r="Y59" s="68"/>
      <c r="Z59" s="71"/>
      <c r="AA59" s="41">
        <f t="shared" si="39"/>
        <v>0</v>
      </c>
      <c r="AB59" s="70"/>
      <c r="AC59" s="68"/>
      <c r="AD59" s="71"/>
      <c r="AE59" s="41">
        <f t="shared" si="40"/>
        <v>0</v>
      </c>
      <c r="AF59" s="70"/>
      <c r="AG59" s="68"/>
      <c r="AH59" s="71"/>
      <c r="AI59" s="41">
        <f t="shared" si="41"/>
        <v>0</v>
      </c>
      <c r="AJ59" s="70"/>
      <c r="AK59" s="68"/>
      <c r="AL59" s="71"/>
      <c r="AM59" s="41">
        <f t="shared" si="42"/>
        <v>0</v>
      </c>
      <c r="AN59" s="70"/>
      <c r="AO59" s="68"/>
      <c r="AP59" s="71"/>
      <c r="AQ59" s="41">
        <f t="shared" si="43"/>
        <v>0</v>
      </c>
      <c r="AR59" s="70"/>
      <c r="AS59" s="68"/>
      <c r="AT59" s="71"/>
      <c r="AU59" s="41">
        <f t="shared" si="44"/>
        <v>0</v>
      </c>
      <c r="AV59" s="70"/>
      <c r="AW59" s="68"/>
      <c r="AX59" s="71"/>
      <c r="AY59" s="41">
        <f t="shared" si="45"/>
        <v>0</v>
      </c>
      <c r="AZ59" s="70"/>
      <c r="BA59" s="68"/>
      <c r="BB59" s="71"/>
      <c r="BC59" s="41">
        <f t="shared" si="46"/>
        <v>0</v>
      </c>
      <c r="BD59" s="70"/>
      <c r="BE59" s="68"/>
      <c r="BF59" s="71"/>
      <c r="BG59" s="41">
        <f t="shared" si="47"/>
        <v>0</v>
      </c>
      <c r="BH59" s="70"/>
      <c r="BI59" s="68"/>
      <c r="BJ59" s="71"/>
      <c r="BK59" s="41">
        <f t="shared" si="48"/>
        <v>0</v>
      </c>
      <c r="BL59" s="70"/>
      <c r="BM59" s="68"/>
      <c r="BN59" s="71"/>
      <c r="BO59" s="41">
        <f t="shared" si="49"/>
        <v>0</v>
      </c>
      <c r="BP59" s="70"/>
      <c r="BQ59" s="68"/>
      <c r="BR59" s="71"/>
      <c r="BS59" s="41">
        <f t="shared" si="50"/>
        <v>0</v>
      </c>
    </row>
    <row r="60" spans="1:71" ht="15.75" customHeight="1" x14ac:dyDescent="0.25">
      <c r="A60" s="86" t="str">
        <f t="shared" ca="1" si="52"/>
        <v/>
      </c>
      <c r="B60" s="87" t="str">
        <f t="array" aca="1" ref="B60" ca="1">IFERROR(INDEX(GBK!A:A,A60) &amp; " - " &amp; INDEX(GBK!B:B,A60),"")</f>
        <v/>
      </c>
      <c r="C60" s="31"/>
      <c r="D60" s="37">
        <v>29</v>
      </c>
      <c r="E60" s="60"/>
      <c r="F60" s="134"/>
      <c r="G60" s="38" t="str">
        <f t="shared" si="31"/>
        <v/>
      </c>
      <c r="H60" s="39" t="str">
        <f t="array" ref="H60">IF(I60="","",IFERROR(INDEX(Lid!$F:$F,MATCH($E60,Lid!$A:$A,0)),""))</f>
        <v/>
      </c>
      <c r="I60" s="84" t="str">
        <f t="shared" si="32"/>
        <v/>
      </c>
      <c r="J60" s="38" t="str">
        <f t="shared" si="33"/>
        <v/>
      </c>
      <c r="K60" s="39" t="str">
        <f t="array" ref="K60">IF(I60="","",IFERROR($D$3 &amp; " kosten " &amp;INDEX(Lid!$B:$B,MATCH($E60,Lid!$A:$A,0)),""))</f>
        <v/>
      </c>
      <c r="L60" s="41" t="str">
        <f t="shared" si="34"/>
        <v/>
      </c>
      <c r="M60" s="41" t="str">
        <f t="shared" si="35"/>
        <v/>
      </c>
      <c r="N60" s="41" t="str">
        <f t="shared" si="36"/>
        <v/>
      </c>
      <c r="O60" s="31"/>
      <c r="P60" s="67"/>
      <c r="Q60" s="68"/>
      <c r="R60" s="69"/>
      <c r="S60" s="41">
        <f t="shared" si="37"/>
        <v>0</v>
      </c>
      <c r="T60" s="70"/>
      <c r="U60" s="68"/>
      <c r="V60" s="71"/>
      <c r="W60" s="41">
        <f t="shared" si="38"/>
        <v>0</v>
      </c>
      <c r="X60" s="70"/>
      <c r="Y60" s="68"/>
      <c r="Z60" s="71"/>
      <c r="AA60" s="41">
        <f t="shared" si="39"/>
        <v>0</v>
      </c>
      <c r="AB60" s="70"/>
      <c r="AC60" s="68"/>
      <c r="AD60" s="71"/>
      <c r="AE60" s="41">
        <f t="shared" si="40"/>
        <v>0</v>
      </c>
      <c r="AF60" s="70"/>
      <c r="AG60" s="68"/>
      <c r="AH60" s="71"/>
      <c r="AI60" s="41">
        <f t="shared" si="41"/>
        <v>0</v>
      </c>
      <c r="AJ60" s="70"/>
      <c r="AK60" s="68"/>
      <c r="AL60" s="71"/>
      <c r="AM60" s="41">
        <f t="shared" si="42"/>
        <v>0</v>
      </c>
      <c r="AN60" s="70"/>
      <c r="AO60" s="68"/>
      <c r="AP60" s="71"/>
      <c r="AQ60" s="41">
        <f t="shared" si="43"/>
        <v>0</v>
      </c>
      <c r="AR60" s="70"/>
      <c r="AS60" s="68"/>
      <c r="AT60" s="71"/>
      <c r="AU60" s="41">
        <f t="shared" si="44"/>
        <v>0</v>
      </c>
      <c r="AV60" s="70"/>
      <c r="AW60" s="68"/>
      <c r="AX60" s="71"/>
      <c r="AY60" s="41">
        <f t="shared" si="45"/>
        <v>0</v>
      </c>
      <c r="AZ60" s="70"/>
      <c r="BA60" s="68"/>
      <c r="BB60" s="71"/>
      <c r="BC60" s="41">
        <f t="shared" si="46"/>
        <v>0</v>
      </c>
      <c r="BD60" s="70"/>
      <c r="BE60" s="68"/>
      <c r="BF60" s="71"/>
      <c r="BG60" s="41">
        <f t="shared" si="47"/>
        <v>0</v>
      </c>
      <c r="BH60" s="70"/>
      <c r="BI60" s="68"/>
      <c r="BJ60" s="71"/>
      <c r="BK60" s="41">
        <f t="shared" si="48"/>
        <v>0</v>
      </c>
      <c r="BL60" s="70"/>
      <c r="BM60" s="68"/>
      <c r="BN60" s="71"/>
      <c r="BO60" s="41">
        <f t="shared" si="49"/>
        <v>0</v>
      </c>
      <c r="BP60" s="70"/>
      <c r="BQ60" s="68"/>
      <c r="BR60" s="71"/>
      <c r="BS60" s="41">
        <f t="shared" si="50"/>
        <v>0</v>
      </c>
    </row>
    <row r="61" spans="1:71" ht="15.75" customHeight="1" x14ac:dyDescent="0.25">
      <c r="A61" s="86" t="str">
        <f t="shared" ca="1" si="52"/>
        <v/>
      </c>
      <c r="B61" s="87" t="str">
        <f t="array" aca="1" ref="B61" ca="1">IFERROR(INDEX(GBK!A:A,A61) &amp; " - " &amp; INDEX(GBK!B:B,A61),"")</f>
        <v/>
      </c>
      <c r="C61" s="31"/>
      <c r="D61" s="37">
        <v>30</v>
      </c>
      <c r="E61" s="60"/>
      <c r="F61" s="134"/>
      <c r="G61" s="38" t="str">
        <f t="shared" si="31"/>
        <v/>
      </c>
      <c r="H61" s="39" t="str">
        <f t="array" ref="H61">IF(I61="","",IFERROR(INDEX(Lid!$F:$F,MATCH($E61,Lid!$A:$A,0)),""))</f>
        <v/>
      </c>
      <c r="I61" s="84" t="str">
        <f t="shared" si="32"/>
        <v/>
      </c>
      <c r="J61" s="38" t="str">
        <f t="shared" si="33"/>
        <v/>
      </c>
      <c r="K61" s="39" t="str">
        <f t="array" ref="K61">IF(I61="","",IFERROR($D$3 &amp; " kosten " &amp;INDEX(Lid!$B:$B,MATCH($E61,Lid!$A:$A,0)),""))</f>
        <v/>
      </c>
      <c r="L61" s="41" t="str">
        <f t="shared" si="34"/>
        <v/>
      </c>
      <c r="M61" s="41" t="str">
        <f t="shared" si="35"/>
        <v/>
      </c>
      <c r="N61" s="41" t="str">
        <f t="shared" si="36"/>
        <v/>
      </c>
      <c r="O61" s="31"/>
      <c r="P61" s="67"/>
      <c r="Q61" s="68"/>
      <c r="R61" s="69"/>
      <c r="S61" s="41">
        <f t="shared" si="37"/>
        <v>0</v>
      </c>
      <c r="T61" s="70"/>
      <c r="U61" s="68"/>
      <c r="V61" s="71"/>
      <c r="W61" s="41">
        <f t="shared" si="38"/>
        <v>0</v>
      </c>
      <c r="X61" s="70"/>
      <c r="Y61" s="68"/>
      <c r="Z61" s="71"/>
      <c r="AA61" s="41">
        <f t="shared" si="39"/>
        <v>0</v>
      </c>
      <c r="AB61" s="70"/>
      <c r="AC61" s="68"/>
      <c r="AD61" s="71"/>
      <c r="AE61" s="41">
        <f t="shared" si="40"/>
        <v>0</v>
      </c>
      <c r="AF61" s="70"/>
      <c r="AG61" s="68"/>
      <c r="AH61" s="71"/>
      <c r="AI61" s="41">
        <f t="shared" si="41"/>
        <v>0</v>
      </c>
      <c r="AJ61" s="70"/>
      <c r="AK61" s="68"/>
      <c r="AL61" s="71"/>
      <c r="AM61" s="41">
        <f t="shared" si="42"/>
        <v>0</v>
      </c>
      <c r="AN61" s="70"/>
      <c r="AO61" s="68"/>
      <c r="AP61" s="71"/>
      <c r="AQ61" s="41">
        <f t="shared" si="43"/>
        <v>0</v>
      </c>
      <c r="AR61" s="70"/>
      <c r="AS61" s="68"/>
      <c r="AT61" s="71"/>
      <c r="AU61" s="41">
        <f t="shared" si="44"/>
        <v>0</v>
      </c>
      <c r="AV61" s="70"/>
      <c r="AW61" s="68"/>
      <c r="AX61" s="71"/>
      <c r="AY61" s="41">
        <f t="shared" si="45"/>
        <v>0</v>
      </c>
      <c r="AZ61" s="70"/>
      <c r="BA61" s="68"/>
      <c r="BB61" s="71"/>
      <c r="BC61" s="41">
        <f t="shared" si="46"/>
        <v>0</v>
      </c>
      <c r="BD61" s="70"/>
      <c r="BE61" s="68"/>
      <c r="BF61" s="71"/>
      <c r="BG61" s="41">
        <f t="shared" si="47"/>
        <v>0</v>
      </c>
      <c r="BH61" s="70"/>
      <c r="BI61" s="68"/>
      <c r="BJ61" s="71"/>
      <c r="BK61" s="41">
        <f t="shared" si="48"/>
        <v>0</v>
      </c>
      <c r="BL61" s="70"/>
      <c r="BM61" s="68"/>
      <c r="BN61" s="71"/>
      <c r="BO61" s="41">
        <f t="shared" si="49"/>
        <v>0</v>
      </c>
      <c r="BP61" s="70"/>
      <c r="BQ61" s="68"/>
      <c r="BR61" s="71"/>
      <c r="BS61" s="41">
        <f t="shared" si="50"/>
        <v>0</v>
      </c>
    </row>
    <row r="62" spans="1:71" ht="15.75" customHeight="1" x14ac:dyDescent="0.25">
      <c r="A62" s="86" t="str">
        <f t="shared" ca="1" si="52"/>
        <v/>
      </c>
      <c r="B62" s="87" t="str">
        <f t="array" aca="1" ref="B62" ca="1">IFERROR(INDEX(GBK!A:A,A62) &amp; " - " &amp; INDEX(GBK!B:B,A62),"")</f>
        <v/>
      </c>
      <c r="C62" s="31"/>
      <c r="D62" s="37">
        <v>31</v>
      </c>
      <c r="E62" s="60"/>
      <c r="F62" s="134"/>
      <c r="G62" s="38" t="str">
        <f t="shared" si="31"/>
        <v/>
      </c>
      <c r="H62" s="39" t="str">
        <f t="array" ref="H62">IF(I62="","",IFERROR(INDEX(Lid!$F:$F,MATCH($E62,Lid!$A:$A,0)),""))</f>
        <v/>
      </c>
      <c r="I62" s="84" t="str">
        <f t="shared" si="32"/>
        <v/>
      </c>
      <c r="J62" s="38" t="str">
        <f t="shared" si="33"/>
        <v/>
      </c>
      <c r="K62" s="39" t="str">
        <f t="array" ref="K62">IF(I62="","",IFERROR($D$3 &amp; " kosten " &amp;INDEX(Lid!$B:$B,MATCH($E62,Lid!$A:$A,0)),""))</f>
        <v/>
      </c>
      <c r="L62" s="41" t="str">
        <f t="shared" si="34"/>
        <v/>
      </c>
      <c r="M62" s="41" t="str">
        <f t="shared" si="35"/>
        <v/>
      </c>
      <c r="N62" s="41" t="str">
        <f t="shared" si="36"/>
        <v/>
      </c>
      <c r="O62" s="31"/>
      <c r="P62" s="67"/>
      <c r="Q62" s="68"/>
      <c r="R62" s="69"/>
      <c r="S62" s="41">
        <f t="shared" si="37"/>
        <v>0</v>
      </c>
      <c r="T62" s="70"/>
      <c r="U62" s="68"/>
      <c r="V62" s="71"/>
      <c r="W62" s="41">
        <f t="shared" si="38"/>
        <v>0</v>
      </c>
      <c r="X62" s="70"/>
      <c r="Y62" s="68"/>
      <c r="Z62" s="71"/>
      <c r="AA62" s="41">
        <f t="shared" si="39"/>
        <v>0</v>
      </c>
      <c r="AB62" s="70"/>
      <c r="AC62" s="68"/>
      <c r="AD62" s="71"/>
      <c r="AE62" s="41">
        <f t="shared" si="40"/>
        <v>0</v>
      </c>
      <c r="AF62" s="70"/>
      <c r="AG62" s="68"/>
      <c r="AH62" s="71"/>
      <c r="AI62" s="41">
        <f t="shared" si="41"/>
        <v>0</v>
      </c>
      <c r="AJ62" s="70"/>
      <c r="AK62" s="68"/>
      <c r="AL62" s="71"/>
      <c r="AM62" s="41">
        <f t="shared" si="42"/>
        <v>0</v>
      </c>
      <c r="AN62" s="70"/>
      <c r="AO62" s="68"/>
      <c r="AP62" s="71"/>
      <c r="AQ62" s="41">
        <f t="shared" si="43"/>
        <v>0</v>
      </c>
      <c r="AR62" s="70"/>
      <c r="AS62" s="68"/>
      <c r="AT62" s="71"/>
      <c r="AU62" s="41">
        <f t="shared" si="44"/>
        <v>0</v>
      </c>
      <c r="AV62" s="70"/>
      <c r="AW62" s="68"/>
      <c r="AX62" s="71"/>
      <c r="AY62" s="41">
        <f t="shared" si="45"/>
        <v>0</v>
      </c>
      <c r="AZ62" s="70"/>
      <c r="BA62" s="68"/>
      <c r="BB62" s="71"/>
      <c r="BC62" s="41">
        <f t="shared" si="46"/>
        <v>0</v>
      </c>
      <c r="BD62" s="70"/>
      <c r="BE62" s="68"/>
      <c r="BF62" s="71"/>
      <c r="BG62" s="41">
        <f t="shared" si="47"/>
        <v>0</v>
      </c>
      <c r="BH62" s="70"/>
      <c r="BI62" s="68"/>
      <c r="BJ62" s="71"/>
      <c r="BK62" s="41">
        <f t="shared" si="48"/>
        <v>0</v>
      </c>
      <c r="BL62" s="70"/>
      <c r="BM62" s="68"/>
      <c r="BN62" s="71"/>
      <c r="BO62" s="41">
        <f t="shared" si="49"/>
        <v>0</v>
      </c>
      <c r="BP62" s="70"/>
      <c r="BQ62" s="68"/>
      <c r="BR62" s="71"/>
      <c r="BS62" s="41">
        <f t="shared" si="50"/>
        <v>0</v>
      </c>
    </row>
    <row r="63" spans="1:71" ht="15.75" customHeight="1" x14ac:dyDescent="0.25">
      <c r="A63" s="86" t="str">
        <f t="shared" ca="1" si="52"/>
        <v/>
      </c>
      <c r="B63" s="87" t="str">
        <f t="array" aca="1" ref="B63" ca="1">IFERROR(INDEX(GBK!A:A,A63) &amp; " - " &amp; INDEX(GBK!B:B,A63),"")</f>
        <v/>
      </c>
      <c r="C63" s="31"/>
      <c r="D63" s="37">
        <v>32</v>
      </c>
      <c r="E63" s="60"/>
      <c r="F63" s="134"/>
      <c r="G63" s="38" t="str">
        <f t="shared" si="31"/>
        <v/>
      </c>
      <c r="H63" s="39" t="str">
        <f t="array" ref="H63">IF(I63="","",IFERROR(INDEX(Lid!$F:$F,MATCH($E63,Lid!$A:$A,0)),""))</f>
        <v/>
      </c>
      <c r="I63" s="84" t="str">
        <f t="shared" si="32"/>
        <v/>
      </c>
      <c r="J63" s="38" t="str">
        <f t="shared" si="33"/>
        <v/>
      </c>
      <c r="K63" s="39" t="str">
        <f t="array" ref="K63">IF(I63="","",IFERROR($D$3 &amp; " kosten " &amp;INDEX(Lid!$B:$B,MATCH($E63,Lid!$A:$A,0)),""))</f>
        <v/>
      </c>
      <c r="L63" s="41" t="str">
        <f t="shared" si="34"/>
        <v/>
      </c>
      <c r="M63" s="41" t="str">
        <f t="shared" si="35"/>
        <v/>
      </c>
      <c r="N63" s="41" t="str">
        <f t="shared" si="36"/>
        <v/>
      </c>
      <c r="O63" s="31"/>
      <c r="P63" s="67"/>
      <c r="Q63" s="68"/>
      <c r="R63" s="69"/>
      <c r="S63" s="41">
        <f t="shared" si="37"/>
        <v>0</v>
      </c>
      <c r="T63" s="70"/>
      <c r="U63" s="68"/>
      <c r="V63" s="71"/>
      <c r="W63" s="41">
        <f t="shared" si="38"/>
        <v>0</v>
      </c>
      <c r="X63" s="70"/>
      <c r="Y63" s="68"/>
      <c r="Z63" s="71"/>
      <c r="AA63" s="41">
        <f t="shared" si="39"/>
        <v>0</v>
      </c>
      <c r="AB63" s="70"/>
      <c r="AC63" s="68"/>
      <c r="AD63" s="71"/>
      <c r="AE63" s="41">
        <f t="shared" si="40"/>
        <v>0</v>
      </c>
      <c r="AF63" s="70"/>
      <c r="AG63" s="68"/>
      <c r="AH63" s="71"/>
      <c r="AI63" s="41">
        <f t="shared" si="41"/>
        <v>0</v>
      </c>
      <c r="AJ63" s="70"/>
      <c r="AK63" s="68"/>
      <c r="AL63" s="71"/>
      <c r="AM63" s="41">
        <f t="shared" si="42"/>
        <v>0</v>
      </c>
      <c r="AN63" s="70"/>
      <c r="AO63" s="68"/>
      <c r="AP63" s="71"/>
      <c r="AQ63" s="41">
        <f t="shared" si="43"/>
        <v>0</v>
      </c>
      <c r="AR63" s="70"/>
      <c r="AS63" s="68"/>
      <c r="AT63" s="71"/>
      <c r="AU63" s="41">
        <f t="shared" si="44"/>
        <v>0</v>
      </c>
      <c r="AV63" s="70"/>
      <c r="AW63" s="68"/>
      <c r="AX63" s="71"/>
      <c r="AY63" s="41">
        <f t="shared" si="45"/>
        <v>0</v>
      </c>
      <c r="AZ63" s="70"/>
      <c r="BA63" s="68"/>
      <c r="BB63" s="71"/>
      <c r="BC63" s="41">
        <f t="shared" si="46"/>
        <v>0</v>
      </c>
      <c r="BD63" s="70"/>
      <c r="BE63" s="68"/>
      <c r="BF63" s="71"/>
      <c r="BG63" s="41">
        <f t="shared" si="47"/>
        <v>0</v>
      </c>
      <c r="BH63" s="70"/>
      <c r="BI63" s="68"/>
      <c r="BJ63" s="71"/>
      <c r="BK63" s="41">
        <f t="shared" si="48"/>
        <v>0</v>
      </c>
      <c r="BL63" s="70"/>
      <c r="BM63" s="68"/>
      <c r="BN63" s="71"/>
      <c r="BO63" s="41">
        <f t="shared" si="49"/>
        <v>0</v>
      </c>
      <c r="BP63" s="70"/>
      <c r="BQ63" s="68"/>
      <c r="BR63" s="71"/>
      <c r="BS63" s="41">
        <f t="shared" si="50"/>
        <v>0</v>
      </c>
    </row>
    <row r="64" spans="1:71" ht="15.75" customHeight="1" x14ac:dyDescent="0.25">
      <c r="A64" s="86" t="str">
        <f t="shared" ca="1" si="52"/>
        <v/>
      </c>
      <c r="B64" s="87" t="str">
        <f t="array" aca="1" ref="B64" ca="1">IFERROR(INDEX(GBK!A:A,A64) &amp; " - " &amp; INDEX(GBK!B:B,A64),"")</f>
        <v/>
      </c>
      <c r="C64" s="31"/>
      <c r="D64" s="37">
        <v>33</v>
      </c>
      <c r="E64" s="60"/>
      <c r="F64" s="134"/>
      <c r="G64" s="38" t="str">
        <f t="shared" si="31"/>
        <v/>
      </c>
      <c r="H64" s="39" t="str">
        <f t="array" ref="H64">IF(I64="","",IFERROR(INDEX(Lid!$F:$F,MATCH($E64,Lid!$A:$A,0)),""))</f>
        <v/>
      </c>
      <c r="I64" s="84" t="str">
        <f t="shared" si="32"/>
        <v/>
      </c>
      <c r="J64" s="38" t="str">
        <f t="shared" si="33"/>
        <v/>
      </c>
      <c r="K64" s="39" t="str">
        <f t="array" ref="K64">IF(I64="","",IFERROR($D$3 &amp; " kosten " &amp;INDEX(Lid!$B:$B,MATCH($E64,Lid!$A:$A,0)),""))</f>
        <v/>
      </c>
      <c r="L64" s="41" t="str">
        <f t="shared" si="34"/>
        <v/>
      </c>
      <c r="M64" s="41" t="str">
        <f t="shared" si="35"/>
        <v/>
      </c>
      <c r="N64" s="41" t="str">
        <f t="shared" si="36"/>
        <v/>
      </c>
      <c r="O64" s="31"/>
      <c r="P64" s="67"/>
      <c r="Q64" s="68"/>
      <c r="R64" s="69"/>
      <c r="S64" s="41">
        <f t="shared" si="37"/>
        <v>0</v>
      </c>
      <c r="T64" s="70"/>
      <c r="U64" s="68"/>
      <c r="V64" s="71"/>
      <c r="W64" s="41">
        <f t="shared" si="38"/>
        <v>0</v>
      </c>
      <c r="X64" s="70"/>
      <c r="Y64" s="68"/>
      <c r="Z64" s="71"/>
      <c r="AA64" s="41">
        <f t="shared" si="39"/>
        <v>0</v>
      </c>
      <c r="AB64" s="70"/>
      <c r="AC64" s="68"/>
      <c r="AD64" s="71"/>
      <c r="AE64" s="41">
        <f t="shared" si="40"/>
        <v>0</v>
      </c>
      <c r="AF64" s="70"/>
      <c r="AG64" s="68"/>
      <c r="AH64" s="71"/>
      <c r="AI64" s="41">
        <f t="shared" si="41"/>
        <v>0</v>
      </c>
      <c r="AJ64" s="70"/>
      <c r="AK64" s="68"/>
      <c r="AL64" s="71"/>
      <c r="AM64" s="41">
        <f t="shared" si="42"/>
        <v>0</v>
      </c>
      <c r="AN64" s="70"/>
      <c r="AO64" s="68"/>
      <c r="AP64" s="71"/>
      <c r="AQ64" s="41">
        <f t="shared" si="43"/>
        <v>0</v>
      </c>
      <c r="AR64" s="70"/>
      <c r="AS64" s="68"/>
      <c r="AT64" s="71"/>
      <c r="AU64" s="41">
        <f t="shared" si="44"/>
        <v>0</v>
      </c>
      <c r="AV64" s="70"/>
      <c r="AW64" s="68"/>
      <c r="AX64" s="71"/>
      <c r="AY64" s="41">
        <f t="shared" si="45"/>
        <v>0</v>
      </c>
      <c r="AZ64" s="70"/>
      <c r="BA64" s="68"/>
      <c r="BB64" s="71"/>
      <c r="BC64" s="41">
        <f t="shared" si="46"/>
        <v>0</v>
      </c>
      <c r="BD64" s="70"/>
      <c r="BE64" s="68"/>
      <c r="BF64" s="71"/>
      <c r="BG64" s="41">
        <f t="shared" si="47"/>
        <v>0</v>
      </c>
      <c r="BH64" s="70"/>
      <c r="BI64" s="68"/>
      <c r="BJ64" s="71"/>
      <c r="BK64" s="41">
        <f t="shared" si="48"/>
        <v>0</v>
      </c>
      <c r="BL64" s="70"/>
      <c r="BM64" s="68"/>
      <c r="BN64" s="71"/>
      <c r="BO64" s="41">
        <f t="shared" si="49"/>
        <v>0</v>
      </c>
      <c r="BP64" s="70"/>
      <c r="BQ64" s="68"/>
      <c r="BR64" s="71"/>
      <c r="BS64" s="41">
        <f t="shared" si="50"/>
        <v>0</v>
      </c>
    </row>
    <row r="65" spans="1:71" ht="15.75" customHeight="1" x14ac:dyDescent="0.25">
      <c r="A65" s="86" t="str">
        <f t="shared" ca="1" si="52"/>
        <v/>
      </c>
      <c r="B65" s="87" t="str">
        <f t="array" aca="1" ref="B65" ca="1">IFERROR(INDEX(GBK!A:A,A65) &amp; " - " &amp; INDEX(GBK!B:B,A65),"")</f>
        <v/>
      </c>
      <c r="C65" s="31"/>
      <c r="D65" s="37">
        <v>34</v>
      </c>
      <c r="E65" s="60"/>
      <c r="F65" s="134"/>
      <c r="G65" s="38" t="str">
        <f t="shared" si="31"/>
        <v/>
      </c>
      <c r="H65" s="39" t="str">
        <f t="array" ref="H65">IF(I65="","",IFERROR(INDEX(Lid!$F:$F,MATCH($E65,Lid!$A:$A,0)),""))</f>
        <v/>
      </c>
      <c r="I65" s="84" t="str">
        <f t="shared" si="32"/>
        <v/>
      </c>
      <c r="J65" s="38" t="str">
        <f t="shared" si="33"/>
        <v/>
      </c>
      <c r="K65" s="39" t="str">
        <f t="array" ref="K65">IF(I65="","",IFERROR($D$3 &amp; " kosten " &amp;INDEX(Lid!$B:$B,MATCH($E65,Lid!$A:$A,0)),""))</f>
        <v/>
      </c>
      <c r="L65" s="41" t="str">
        <f t="shared" si="34"/>
        <v/>
      </c>
      <c r="M65" s="41" t="str">
        <f t="shared" si="35"/>
        <v/>
      </c>
      <c r="N65" s="41" t="str">
        <f t="shared" si="36"/>
        <v/>
      </c>
      <c r="O65" s="31"/>
      <c r="P65" s="67"/>
      <c r="Q65" s="68"/>
      <c r="R65" s="69"/>
      <c r="S65" s="41">
        <f t="shared" si="37"/>
        <v>0</v>
      </c>
      <c r="T65" s="70"/>
      <c r="U65" s="68"/>
      <c r="V65" s="71"/>
      <c r="W65" s="41">
        <f t="shared" si="38"/>
        <v>0</v>
      </c>
      <c r="X65" s="70"/>
      <c r="Y65" s="68"/>
      <c r="Z65" s="71"/>
      <c r="AA65" s="41">
        <f t="shared" si="39"/>
        <v>0</v>
      </c>
      <c r="AB65" s="70"/>
      <c r="AC65" s="68"/>
      <c r="AD65" s="71"/>
      <c r="AE65" s="41">
        <f t="shared" si="40"/>
        <v>0</v>
      </c>
      <c r="AF65" s="70"/>
      <c r="AG65" s="68"/>
      <c r="AH65" s="71"/>
      <c r="AI65" s="41">
        <f t="shared" si="41"/>
        <v>0</v>
      </c>
      <c r="AJ65" s="70"/>
      <c r="AK65" s="68"/>
      <c r="AL65" s="71"/>
      <c r="AM65" s="41">
        <f t="shared" si="42"/>
        <v>0</v>
      </c>
      <c r="AN65" s="70"/>
      <c r="AO65" s="68"/>
      <c r="AP65" s="71"/>
      <c r="AQ65" s="41">
        <f t="shared" si="43"/>
        <v>0</v>
      </c>
      <c r="AR65" s="70"/>
      <c r="AS65" s="68"/>
      <c r="AT65" s="71"/>
      <c r="AU65" s="41">
        <f t="shared" si="44"/>
        <v>0</v>
      </c>
      <c r="AV65" s="70"/>
      <c r="AW65" s="68"/>
      <c r="AX65" s="71"/>
      <c r="AY65" s="41">
        <f t="shared" si="45"/>
        <v>0</v>
      </c>
      <c r="AZ65" s="70"/>
      <c r="BA65" s="68"/>
      <c r="BB65" s="71"/>
      <c r="BC65" s="41">
        <f t="shared" si="46"/>
        <v>0</v>
      </c>
      <c r="BD65" s="70"/>
      <c r="BE65" s="68"/>
      <c r="BF65" s="71"/>
      <c r="BG65" s="41">
        <f t="shared" si="47"/>
        <v>0</v>
      </c>
      <c r="BH65" s="70"/>
      <c r="BI65" s="68"/>
      <c r="BJ65" s="71"/>
      <c r="BK65" s="41">
        <f t="shared" si="48"/>
        <v>0</v>
      </c>
      <c r="BL65" s="70"/>
      <c r="BM65" s="68"/>
      <c r="BN65" s="71"/>
      <c r="BO65" s="41">
        <f t="shared" si="49"/>
        <v>0</v>
      </c>
      <c r="BP65" s="70"/>
      <c r="BQ65" s="68"/>
      <c r="BR65" s="71"/>
      <c r="BS65" s="41">
        <f t="shared" si="50"/>
        <v>0</v>
      </c>
    </row>
    <row r="66" spans="1:71" ht="15.75" customHeight="1" x14ac:dyDescent="0.25">
      <c r="A66" s="86">
        <f ca="1">COUNTIF(GBK!B:B,"=*"&amp;$B$48&amp;"*") -COUNTIF(B49:B65,"&gt;''")</f>
        <v>0</v>
      </c>
      <c r="B66" s="88" t="str">
        <f ca="1">IF( A66 = 0, "", "Another " &amp; A66 &amp; " results … ")</f>
        <v/>
      </c>
      <c r="C66" s="31"/>
      <c r="D66" s="37">
        <v>35</v>
      </c>
      <c r="E66" s="60"/>
      <c r="F66" s="135"/>
      <c r="G66" s="38" t="str">
        <f t="shared" si="31"/>
        <v/>
      </c>
      <c r="H66" s="39" t="str">
        <f t="array" ref="H66">IF(I66="","",IFERROR(INDEX(Lid!$F:$F,MATCH($E66,Lid!$A:$A,0)),""))</f>
        <v/>
      </c>
      <c r="I66" s="84" t="str">
        <f t="shared" si="32"/>
        <v/>
      </c>
      <c r="J66" s="38" t="str">
        <f t="shared" si="33"/>
        <v/>
      </c>
      <c r="K66" s="39" t="str">
        <f t="array" ref="K66">IF(I66="","",IFERROR($D$3 &amp; " kosten " &amp;INDEX(Lid!$B:$B,MATCH($E66,Lid!$A:$A,0)),""))</f>
        <v/>
      </c>
      <c r="L66" s="41" t="str">
        <f t="shared" si="34"/>
        <v/>
      </c>
      <c r="M66" s="41" t="str">
        <f t="shared" si="35"/>
        <v/>
      </c>
      <c r="N66" s="41" t="str">
        <f t="shared" si="36"/>
        <v/>
      </c>
      <c r="O66" s="31"/>
      <c r="P66" s="67"/>
      <c r="Q66" s="68"/>
      <c r="R66" s="69"/>
      <c r="S66" s="41">
        <f t="shared" si="37"/>
        <v>0</v>
      </c>
      <c r="T66" s="70"/>
      <c r="U66" s="68"/>
      <c r="V66" s="71"/>
      <c r="W66" s="41">
        <f t="shared" si="38"/>
        <v>0</v>
      </c>
      <c r="X66" s="70"/>
      <c r="Y66" s="68"/>
      <c r="Z66" s="71"/>
      <c r="AA66" s="41">
        <f t="shared" si="39"/>
        <v>0</v>
      </c>
      <c r="AB66" s="70"/>
      <c r="AC66" s="68"/>
      <c r="AD66" s="71"/>
      <c r="AE66" s="41">
        <f t="shared" si="40"/>
        <v>0</v>
      </c>
      <c r="AF66" s="70"/>
      <c r="AG66" s="68"/>
      <c r="AH66" s="71"/>
      <c r="AI66" s="41">
        <f t="shared" si="41"/>
        <v>0</v>
      </c>
      <c r="AJ66" s="70"/>
      <c r="AK66" s="68"/>
      <c r="AL66" s="71"/>
      <c r="AM66" s="41">
        <f t="shared" si="42"/>
        <v>0</v>
      </c>
      <c r="AN66" s="70"/>
      <c r="AO66" s="68"/>
      <c r="AP66" s="71"/>
      <c r="AQ66" s="41">
        <f t="shared" si="43"/>
        <v>0</v>
      </c>
      <c r="AR66" s="70"/>
      <c r="AS66" s="68"/>
      <c r="AT66" s="71"/>
      <c r="AU66" s="41">
        <f t="shared" si="44"/>
        <v>0</v>
      </c>
      <c r="AV66" s="70"/>
      <c r="AW66" s="68"/>
      <c r="AX66" s="71"/>
      <c r="AY66" s="41">
        <f t="shared" si="45"/>
        <v>0</v>
      </c>
      <c r="AZ66" s="70"/>
      <c r="BA66" s="68"/>
      <c r="BB66" s="71"/>
      <c r="BC66" s="41">
        <f t="shared" si="46"/>
        <v>0</v>
      </c>
      <c r="BD66" s="70"/>
      <c r="BE66" s="68"/>
      <c r="BF66" s="71"/>
      <c r="BG66" s="41">
        <f t="shared" si="47"/>
        <v>0</v>
      </c>
      <c r="BH66" s="70"/>
      <c r="BI66" s="68"/>
      <c r="BJ66" s="71"/>
      <c r="BK66" s="41">
        <f t="shared" si="48"/>
        <v>0</v>
      </c>
      <c r="BL66" s="70"/>
      <c r="BM66" s="68"/>
      <c r="BN66" s="71"/>
      <c r="BO66" s="41">
        <f t="shared" si="49"/>
        <v>0</v>
      </c>
      <c r="BP66" s="70"/>
      <c r="BQ66" s="68"/>
      <c r="BR66" s="71"/>
      <c r="BS66" s="41">
        <f t="shared" si="50"/>
        <v>0</v>
      </c>
    </row>
    <row r="67" spans="1:71" ht="15.75" customHeight="1" x14ac:dyDescent="0.25">
      <c r="A67" s="30"/>
      <c r="B67" s="31"/>
      <c r="C67" s="31"/>
      <c r="D67" s="37">
        <v>36</v>
      </c>
      <c r="E67" s="60"/>
      <c r="F67" s="31"/>
      <c r="G67" s="38" t="str">
        <f t="shared" si="31"/>
        <v/>
      </c>
      <c r="H67" s="39" t="str">
        <f t="array" ref="H67">IF(I67="","",IFERROR(INDEX(Lid!$F:$F,MATCH($E67,Lid!$A:$A,0)),""))</f>
        <v/>
      </c>
      <c r="I67" s="84" t="str">
        <f t="shared" si="32"/>
        <v/>
      </c>
      <c r="J67" s="38" t="str">
        <f t="shared" si="33"/>
        <v/>
      </c>
      <c r="K67" s="39" t="str">
        <f t="array" ref="K67">IF(I67="","",IFERROR($D$3 &amp; " kosten " &amp;INDEX(Lid!$B:$B,MATCH($E67,Lid!$A:$A,0)),""))</f>
        <v/>
      </c>
      <c r="L67" s="41" t="str">
        <f t="shared" si="34"/>
        <v/>
      </c>
      <c r="M67" s="41" t="str">
        <f t="shared" si="35"/>
        <v/>
      </c>
      <c r="N67" s="41" t="str">
        <f t="shared" si="36"/>
        <v/>
      </c>
      <c r="O67" s="31"/>
      <c r="P67" s="67"/>
      <c r="Q67" s="68"/>
      <c r="R67" s="69"/>
      <c r="S67" s="41">
        <f t="shared" si="37"/>
        <v>0</v>
      </c>
      <c r="T67" s="70"/>
      <c r="U67" s="68"/>
      <c r="V67" s="71"/>
      <c r="W67" s="41">
        <f t="shared" si="38"/>
        <v>0</v>
      </c>
      <c r="X67" s="70"/>
      <c r="Y67" s="68"/>
      <c r="Z67" s="71"/>
      <c r="AA67" s="41">
        <f t="shared" si="39"/>
        <v>0</v>
      </c>
      <c r="AB67" s="70"/>
      <c r="AC67" s="68"/>
      <c r="AD67" s="71"/>
      <c r="AE67" s="41">
        <f t="shared" si="40"/>
        <v>0</v>
      </c>
      <c r="AF67" s="70"/>
      <c r="AG67" s="68"/>
      <c r="AH67" s="71"/>
      <c r="AI67" s="41">
        <f t="shared" si="41"/>
        <v>0</v>
      </c>
      <c r="AJ67" s="70"/>
      <c r="AK67" s="68"/>
      <c r="AL67" s="71"/>
      <c r="AM67" s="41">
        <f t="shared" si="42"/>
        <v>0</v>
      </c>
      <c r="AN67" s="70"/>
      <c r="AO67" s="68"/>
      <c r="AP67" s="71"/>
      <c r="AQ67" s="41">
        <f t="shared" si="43"/>
        <v>0</v>
      </c>
      <c r="AR67" s="70"/>
      <c r="AS67" s="68"/>
      <c r="AT67" s="71"/>
      <c r="AU67" s="41">
        <f t="shared" si="44"/>
        <v>0</v>
      </c>
      <c r="AV67" s="70"/>
      <c r="AW67" s="68"/>
      <c r="AX67" s="71"/>
      <c r="AY67" s="41">
        <f t="shared" si="45"/>
        <v>0</v>
      </c>
      <c r="AZ67" s="70"/>
      <c r="BA67" s="68"/>
      <c r="BB67" s="71"/>
      <c r="BC67" s="41">
        <f t="shared" si="46"/>
        <v>0</v>
      </c>
      <c r="BD67" s="70"/>
      <c r="BE67" s="68"/>
      <c r="BF67" s="71"/>
      <c r="BG67" s="41">
        <f t="shared" si="47"/>
        <v>0</v>
      </c>
      <c r="BH67" s="70"/>
      <c r="BI67" s="68"/>
      <c r="BJ67" s="71"/>
      <c r="BK67" s="41">
        <f t="shared" si="48"/>
        <v>0</v>
      </c>
      <c r="BL67" s="70"/>
      <c r="BM67" s="68"/>
      <c r="BN67" s="71"/>
      <c r="BO67" s="41">
        <f t="shared" si="49"/>
        <v>0</v>
      </c>
      <c r="BP67" s="70"/>
      <c r="BQ67" s="68"/>
      <c r="BR67" s="71"/>
      <c r="BS67" s="41">
        <f t="shared" si="50"/>
        <v>0</v>
      </c>
    </row>
    <row r="68" spans="1:71" ht="15.75" customHeight="1" x14ac:dyDescent="0.25">
      <c r="A68" s="30"/>
      <c r="B68" s="31"/>
      <c r="C68" s="31"/>
      <c r="D68" s="37">
        <v>37</v>
      </c>
      <c r="E68" s="60"/>
      <c r="F68" s="31"/>
      <c r="G68" s="38" t="str">
        <f t="shared" si="31"/>
        <v/>
      </c>
      <c r="H68" s="39" t="str">
        <f t="array" ref="H68">IF(I68="","",IFERROR(INDEX(Lid!$F:$F,MATCH($E68,Lid!$A:$A,0)),""))</f>
        <v/>
      </c>
      <c r="I68" s="84" t="str">
        <f t="shared" si="32"/>
        <v/>
      </c>
      <c r="J68" s="38" t="str">
        <f t="shared" si="33"/>
        <v/>
      </c>
      <c r="K68" s="39" t="str">
        <f t="array" ref="K68">IF(I68="","",IFERROR($D$3 &amp; " kosten " &amp;INDEX(Lid!$B:$B,MATCH($E68,Lid!$A:$A,0)),""))</f>
        <v/>
      </c>
      <c r="L68" s="41" t="str">
        <f t="shared" si="34"/>
        <v/>
      </c>
      <c r="M68" s="41" t="str">
        <f t="shared" si="35"/>
        <v/>
      </c>
      <c r="N68" s="41" t="str">
        <f t="shared" si="36"/>
        <v/>
      </c>
      <c r="O68" s="31"/>
      <c r="P68" s="67"/>
      <c r="Q68" s="68"/>
      <c r="R68" s="69"/>
      <c r="S68" s="41">
        <f t="shared" si="37"/>
        <v>0</v>
      </c>
      <c r="T68" s="70"/>
      <c r="U68" s="68"/>
      <c r="V68" s="71"/>
      <c r="W68" s="41">
        <f t="shared" si="38"/>
        <v>0</v>
      </c>
      <c r="X68" s="70"/>
      <c r="Y68" s="68"/>
      <c r="Z68" s="71"/>
      <c r="AA68" s="41">
        <f t="shared" si="39"/>
        <v>0</v>
      </c>
      <c r="AB68" s="70"/>
      <c r="AC68" s="68"/>
      <c r="AD68" s="71"/>
      <c r="AE68" s="41">
        <f t="shared" si="40"/>
        <v>0</v>
      </c>
      <c r="AF68" s="70"/>
      <c r="AG68" s="68"/>
      <c r="AH68" s="71"/>
      <c r="AI68" s="41">
        <f t="shared" si="41"/>
        <v>0</v>
      </c>
      <c r="AJ68" s="70"/>
      <c r="AK68" s="68"/>
      <c r="AL68" s="71"/>
      <c r="AM68" s="41">
        <f t="shared" si="42"/>
        <v>0</v>
      </c>
      <c r="AN68" s="70"/>
      <c r="AO68" s="68"/>
      <c r="AP68" s="71"/>
      <c r="AQ68" s="41">
        <f t="shared" si="43"/>
        <v>0</v>
      </c>
      <c r="AR68" s="70"/>
      <c r="AS68" s="68"/>
      <c r="AT68" s="71"/>
      <c r="AU68" s="41">
        <f t="shared" si="44"/>
        <v>0</v>
      </c>
      <c r="AV68" s="70"/>
      <c r="AW68" s="68"/>
      <c r="AX68" s="71"/>
      <c r="AY68" s="41">
        <f t="shared" si="45"/>
        <v>0</v>
      </c>
      <c r="AZ68" s="70"/>
      <c r="BA68" s="68"/>
      <c r="BB68" s="71"/>
      <c r="BC68" s="41">
        <f t="shared" si="46"/>
        <v>0</v>
      </c>
      <c r="BD68" s="70"/>
      <c r="BE68" s="68"/>
      <c r="BF68" s="71"/>
      <c r="BG68" s="41">
        <f t="shared" si="47"/>
        <v>0</v>
      </c>
      <c r="BH68" s="70"/>
      <c r="BI68" s="68"/>
      <c r="BJ68" s="71"/>
      <c r="BK68" s="41">
        <f t="shared" si="48"/>
        <v>0</v>
      </c>
      <c r="BL68" s="70"/>
      <c r="BM68" s="68"/>
      <c r="BN68" s="71"/>
      <c r="BO68" s="41">
        <f t="shared" si="49"/>
        <v>0</v>
      </c>
      <c r="BP68" s="70"/>
      <c r="BQ68" s="68"/>
      <c r="BR68" s="71"/>
      <c r="BS68" s="41">
        <f t="shared" si="50"/>
        <v>0</v>
      </c>
    </row>
    <row r="69" spans="1:71" ht="15.75" customHeight="1" x14ac:dyDescent="0.25">
      <c r="A69" s="30"/>
      <c r="B69" s="31"/>
      <c r="C69" s="31"/>
      <c r="D69" s="37">
        <v>38</v>
      </c>
      <c r="E69" s="60"/>
      <c r="F69" s="31"/>
      <c r="G69" s="38" t="str">
        <f t="shared" si="31"/>
        <v/>
      </c>
      <c r="H69" s="39" t="str">
        <f t="array" ref="H69">IF(I69="","",IFERROR(INDEX(Lid!$F:$F,MATCH($E69,Lid!$A:$A,0)),""))</f>
        <v/>
      </c>
      <c r="I69" s="84" t="str">
        <f t="shared" si="32"/>
        <v/>
      </c>
      <c r="J69" s="38" t="str">
        <f t="shared" si="33"/>
        <v/>
      </c>
      <c r="K69" s="39" t="str">
        <f t="array" ref="K69">IF(I69="","",IFERROR($D$3 &amp; " kosten " &amp;INDEX(Lid!$B:$B,MATCH($E69,Lid!$A:$A,0)),""))</f>
        <v/>
      </c>
      <c r="L69" s="41" t="str">
        <f t="shared" si="34"/>
        <v/>
      </c>
      <c r="M69" s="41" t="str">
        <f t="shared" si="35"/>
        <v/>
      </c>
      <c r="N69" s="41" t="str">
        <f t="shared" si="36"/>
        <v/>
      </c>
      <c r="O69" s="31"/>
      <c r="P69" s="67"/>
      <c r="Q69" s="68"/>
      <c r="R69" s="69"/>
      <c r="S69" s="41">
        <f t="shared" si="37"/>
        <v>0</v>
      </c>
      <c r="T69" s="70"/>
      <c r="U69" s="68"/>
      <c r="V69" s="71"/>
      <c r="W69" s="41">
        <f t="shared" si="38"/>
        <v>0</v>
      </c>
      <c r="X69" s="70"/>
      <c r="Y69" s="68"/>
      <c r="Z69" s="71"/>
      <c r="AA69" s="41">
        <f t="shared" si="39"/>
        <v>0</v>
      </c>
      <c r="AB69" s="70"/>
      <c r="AC69" s="68"/>
      <c r="AD69" s="71"/>
      <c r="AE69" s="41">
        <f t="shared" si="40"/>
        <v>0</v>
      </c>
      <c r="AF69" s="70"/>
      <c r="AG69" s="68"/>
      <c r="AH69" s="71"/>
      <c r="AI69" s="41">
        <f t="shared" si="41"/>
        <v>0</v>
      </c>
      <c r="AJ69" s="70"/>
      <c r="AK69" s="68"/>
      <c r="AL69" s="71"/>
      <c r="AM69" s="41">
        <f t="shared" si="42"/>
        <v>0</v>
      </c>
      <c r="AN69" s="70"/>
      <c r="AO69" s="68"/>
      <c r="AP69" s="71"/>
      <c r="AQ69" s="41">
        <f t="shared" si="43"/>
        <v>0</v>
      </c>
      <c r="AR69" s="70"/>
      <c r="AS69" s="68"/>
      <c r="AT69" s="71"/>
      <c r="AU69" s="41">
        <f t="shared" si="44"/>
        <v>0</v>
      </c>
      <c r="AV69" s="70"/>
      <c r="AW69" s="68"/>
      <c r="AX69" s="71"/>
      <c r="AY69" s="41">
        <f t="shared" si="45"/>
        <v>0</v>
      </c>
      <c r="AZ69" s="70"/>
      <c r="BA69" s="68"/>
      <c r="BB69" s="71"/>
      <c r="BC69" s="41">
        <f t="shared" si="46"/>
        <v>0</v>
      </c>
      <c r="BD69" s="70"/>
      <c r="BE69" s="68"/>
      <c r="BF69" s="71"/>
      <c r="BG69" s="41">
        <f t="shared" si="47"/>
        <v>0</v>
      </c>
      <c r="BH69" s="70"/>
      <c r="BI69" s="68"/>
      <c r="BJ69" s="71"/>
      <c r="BK69" s="41">
        <f t="shared" si="48"/>
        <v>0</v>
      </c>
      <c r="BL69" s="70"/>
      <c r="BM69" s="68"/>
      <c r="BN69" s="71"/>
      <c r="BO69" s="41">
        <f t="shared" si="49"/>
        <v>0</v>
      </c>
      <c r="BP69" s="70"/>
      <c r="BQ69" s="68"/>
      <c r="BR69" s="71"/>
      <c r="BS69" s="41">
        <f t="shared" si="50"/>
        <v>0</v>
      </c>
    </row>
    <row r="70" spans="1:71" ht="15.75" customHeight="1" x14ac:dyDescent="0.25">
      <c r="A70" s="30"/>
      <c r="B70" s="31"/>
      <c r="C70" s="31"/>
      <c r="D70" s="37">
        <v>39</v>
      </c>
      <c r="E70" s="60"/>
      <c r="F70" s="31"/>
      <c r="G70" s="38" t="str">
        <f t="shared" si="31"/>
        <v/>
      </c>
      <c r="H70" s="39" t="str">
        <f t="array" ref="H70">IF(I70="","",IFERROR(INDEX(Lid!$F:$F,MATCH($E70,Lid!$A:$A,0)),""))</f>
        <v/>
      </c>
      <c r="I70" s="84" t="str">
        <f t="shared" si="32"/>
        <v/>
      </c>
      <c r="J70" s="38" t="str">
        <f t="shared" si="33"/>
        <v/>
      </c>
      <c r="K70" s="39" t="str">
        <f t="array" ref="K70">IF(I70="","",IFERROR($D$3 &amp; " kosten " &amp;INDEX(Lid!$B:$B,MATCH($E70,Lid!$A:$A,0)),""))</f>
        <v/>
      </c>
      <c r="L70" s="41" t="str">
        <f t="shared" si="34"/>
        <v/>
      </c>
      <c r="M70" s="41" t="str">
        <f t="shared" si="35"/>
        <v/>
      </c>
      <c r="N70" s="41" t="str">
        <f t="shared" si="36"/>
        <v/>
      </c>
      <c r="O70" s="31"/>
      <c r="P70" s="67"/>
      <c r="Q70" s="68"/>
      <c r="R70" s="69"/>
      <c r="S70" s="41">
        <f t="shared" si="37"/>
        <v>0</v>
      </c>
      <c r="T70" s="70"/>
      <c r="U70" s="68"/>
      <c r="V70" s="71"/>
      <c r="W70" s="41">
        <f t="shared" si="38"/>
        <v>0</v>
      </c>
      <c r="X70" s="70"/>
      <c r="Y70" s="68"/>
      <c r="Z70" s="71"/>
      <c r="AA70" s="41">
        <f t="shared" si="39"/>
        <v>0</v>
      </c>
      <c r="AB70" s="70"/>
      <c r="AC70" s="68"/>
      <c r="AD70" s="71"/>
      <c r="AE70" s="41">
        <f t="shared" si="40"/>
        <v>0</v>
      </c>
      <c r="AF70" s="70"/>
      <c r="AG70" s="68"/>
      <c r="AH70" s="71"/>
      <c r="AI70" s="41">
        <f t="shared" si="41"/>
        <v>0</v>
      </c>
      <c r="AJ70" s="70"/>
      <c r="AK70" s="68"/>
      <c r="AL70" s="71"/>
      <c r="AM70" s="41">
        <f t="shared" si="42"/>
        <v>0</v>
      </c>
      <c r="AN70" s="70"/>
      <c r="AO70" s="68"/>
      <c r="AP70" s="71"/>
      <c r="AQ70" s="41">
        <f t="shared" si="43"/>
        <v>0</v>
      </c>
      <c r="AR70" s="70"/>
      <c r="AS70" s="68"/>
      <c r="AT70" s="71"/>
      <c r="AU70" s="41">
        <f t="shared" si="44"/>
        <v>0</v>
      </c>
      <c r="AV70" s="70"/>
      <c r="AW70" s="68"/>
      <c r="AX70" s="71"/>
      <c r="AY70" s="41">
        <f t="shared" si="45"/>
        <v>0</v>
      </c>
      <c r="AZ70" s="70"/>
      <c r="BA70" s="68"/>
      <c r="BB70" s="71"/>
      <c r="BC70" s="41">
        <f t="shared" si="46"/>
        <v>0</v>
      </c>
      <c r="BD70" s="70"/>
      <c r="BE70" s="68"/>
      <c r="BF70" s="71"/>
      <c r="BG70" s="41">
        <f t="shared" si="47"/>
        <v>0</v>
      </c>
      <c r="BH70" s="70"/>
      <c r="BI70" s="68"/>
      <c r="BJ70" s="71"/>
      <c r="BK70" s="41">
        <f t="shared" si="48"/>
        <v>0</v>
      </c>
      <c r="BL70" s="70"/>
      <c r="BM70" s="68"/>
      <c r="BN70" s="71"/>
      <c r="BO70" s="41">
        <f t="shared" si="49"/>
        <v>0</v>
      </c>
      <c r="BP70" s="70"/>
      <c r="BQ70" s="68"/>
      <c r="BR70" s="71"/>
      <c r="BS70" s="41">
        <f t="shared" si="50"/>
        <v>0</v>
      </c>
    </row>
    <row r="71" spans="1:71" ht="15.75" customHeight="1" x14ac:dyDescent="0.25">
      <c r="A71" s="30"/>
      <c r="B71" s="31"/>
      <c r="C71" s="31"/>
      <c r="D71" s="37">
        <v>40</v>
      </c>
      <c r="E71" s="60"/>
      <c r="F71" s="31"/>
      <c r="G71" s="38" t="str">
        <f t="shared" si="31"/>
        <v/>
      </c>
      <c r="H71" s="39" t="str">
        <f t="array" ref="H71">IF(I71="","",IFERROR(INDEX(Lid!$F:$F,MATCH($E71,Lid!$A:$A,0)),""))</f>
        <v/>
      </c>
      <c r="I71" s="84" t="str">
        <f t="shared" si="32"/>
        <v/>
      </c>
      <c r="J71" s="38" t="str">
        <f t="shared" si="33"/>
        <v/>
      </c>
      <c r="K71" s="39" t="str">
        <f t="array" ref="K71">IF(I71="","",IFERROR($D$3 &amp; " kosten " &amp;INDEX(Lid!$B:$B,MATCH($E71,Lid!$A:$A,0)),""))</f>
        <v/>
      </c>
      <c r="L71" s="41" t="str">
        <f t="shared" si="34"/>
        <v/>
      </c>
      <c r="M71" s="41" t="str">
        <f t="shared" si="35"/>
        <v/>
      </c>
      <c r="N71" s="41" t="str">
        <f t="shared" si="36"/>
        <v/>
      </c>
      <c r="O71" s="31"/>
      <c r="P71" s="67"/>
      <c r="Q71" s="68"/>
      <c r="R71" s="69"/>
      <c r="S71" s="41">
        <f t="shared" si="37"/>
        <v>0</v>
      </c>
      <c r="T71" s="70"/>
      <c r="U71" s="68"/>
      <c r="V71" s="71"/>
      <c r="W71" s="41">
        <f t="shared" si="38"/>
        <v>0</v>
      </c>
      <c r="X71" s="70"/>
      <c r="Y71" s="68"/>
      <c r="Z71" s="71"/>
      <c r="AA71" s="41">
        <f t="shared" si="39"/>
        <v>0</v>
      </c>
      <c r="AB71" s="70"/>
      <c r="AC71" s="68"/>
      <c r="AD71" s="71"/>
      <c r="AE71" s="41">
        <f t="shared" si="40"/>
        <v>0</v>
      </c>
      <c r="AF71" s="70"/>
      <c r="AG71" s="68"/>
      <c r="AH71" s="71"/>
      <c r="AI71" s="41">
        <f t="shared" si="41"/>
        <v>0</v>
      </c>
      <c r="AJ71" s="70"/>
      <c r="AK71" s="68"/>
      <c r="AL71" s="71"/>
      <c r="AM71" s="41">
        <f t="shared" si="42"/>
        <v>0</v>
      </c>
      <c r="AN71" s="70"/>
      <c r="AO71" s="68"/>
      <c r="AP71" s="71"/>
      <c r="AQ71" s="41">
        <f t="shared" si="43"/>
        <v>0</v>
      </c>
      <c r="AR71" s="70"/>
      <c r="AS71" s="68"/>
      <c r="AT71" s="71"/>
      <c r="AU71" s="41">
        <f t="shared" si="44"/>
        <v>0</v>
      </c>
      <c r="AV71" s="70"/>
      <c r="AW71" s="68"/>
      <c r="AX71" s="71"/>
      <c r="AY71" s="41">
        <f t="shared" si="45"/>
        <v>0</v>
      </c>
      <c r="AZ71" s="70"/>
      <c r="BA71" s="68"/>
      <c r="BB71" s="71"/>
      <c r="BC71" s="41">
        <f t="shared" si="46"/>
        <v>0</v>
      </c>
      <c r="BD71" s="70"/>
      <c r="BE71" s="68"/>
      <c r="BF71" s="71"/>
      <c r="BG71" s="41">
        <f t="shared" si="47"/>
        <v>0</v>
      </c>
      <c r="BH71" s="70"/>
      <c r="BI71" s="68"/>
      <c r="BJ71" s="71"/>
      <c r="BK71" s="41">
        <f t="shared" si="48"/>
        <v>0</v>
      </c>
      <c r="BL71" s="70"/>
      <c r="BM71" s="68"/>
      <c r="BN71" s="71"/>
      <c r="BO71" s="41">
        <f t="shared" si="49"/>
        <v>0</v>
      </c>
      <c r="BP71" s="70"/>
      <c r="BQ71" s="68"/>
      <c r="BR71" s="71"/>
      <c r="BS71" s="41">
        <f t="shared" si="50"/>
        <v>0</v>
      </c>
    </row>
    <row r="72" spans="1:71" ht="15.75" customHeight="1" x14ac:dyDescent="0.25">
      <c r="A72" s="30"/>
      <c r="B72" s="31"/>
      <c r="C72" s="31"/>
      <c r="D72" s="37">
        <v>41</v>
      </c>
      <c r="E72" s="60"/>
      <c r="F72" s="31"/>
      <c r="G72" s="38" t="str">
        <f t="shared" si="31"/>
        <v/>
      </c>
      <c r="H72" s="39" t="str">
        <f t="array" ref="H72">IF(I72="","",IFERROR(INDEX(Lid!$F:$F,MATCH($E72,Lid!$A:$A,0)),""))</f>
        <v/>
      </c>
      <c r="I72" s="84" t="str">
        <f t="shared" si="32"/>
        <v/>
      </c>
      <c r="J72" s="38" t="str">
        <f t="shared" si="33"/>
        <v/>
      </c>
      <c r="K72" s="39" t="str">
        <f t="array" ref="K72">IF(I72="","",IFERROR($D$3 &amp; " kosten " &amp;INDEX(Lid!$B:$B,MATCH($E72,Lid!$A:$A,0)),""))</f>
        <v/>
      </c>
      <c r="L72" s="41" t="str">
        <f t="shared" si="34"/>
        <v/>
      </c>
      <c r="M72" s="41" t="str">
        <f t="shared" si="35"/>
        <v/>
      </c>
      <c r="N72" s="41" t="str">
        <f t="shared" si="36"/>
        <v/>
      </c>
      <c r="O72" s="31"/>
      <c r="P72" s="67"/>
      <c r="Q72" s="68"/>
      <c r="R72" s="69"/>
      <c r="S72" s="41">
        <f t="shared" si="37"/>
        <v>0</v>
      </c>
      <c r="T72" s="70"/>
      <c r="U72" s="68"/>
      <c r="V72" s="71"/>
      <c r="W72" s="41">
        <f t="shared" si="38"/>
        <v>0</v>
      </c>
      <c r="X72" s="70"/>
      <c r="Y72" s="68"/>
      <c r="Z72" s="71"/>
      <c r="AA72" s="41">
        <f t="shared" si="39"/>
        <v>0</v>
      </c>
      <c r="AB72" s="70"/>
      <c r="AC72" s="68"/>
      <c r="AD72" s="71"/>
      <c r="AE72" s="41">
        <f t="shared" si="40"/>
        <v>0</v>
      </c>
      <c r="AF72" s="70"/>
      <c r="AG72" s="68"/>
      <c r="AH72" s="71"/>
      <c r="AI72" s="41">
        <f t="shared" si="41"/>
        <v>0</v>
      </c>
      <c r="AJ72" s="70"/>
      <c r="AK72" s="68"/>
      <c r="AL72" s="71"/>
      <c r="AM72" s="41">
        <f t="shared" si="42"/>
        <v>0</v>
      </c>
      <c r="AN72" s="70"/>
      <c r="AO72" s="68"/>
      <c r="AP72" s="71"/>
      <c r="AQ72" s="41">
        <f t="shared" si="43"/>
        <v>0</v>
      </c>
      <c r="AR72" s="70"/>
      <c r="AS72" s="68"/>
      <c r="AT72" s="71"/>
      <c r="AU72" s="41">
        <f t="shared" si="44"/>
        <v>0</v>
      </c>
      <c r="AV72" s="70"/>
      <c r="AW72" s="68"/>
      <c r="AX72" s="71"/>
      <c r="AY72" s="41">
        <f t="shared" si="45"/>
        <v>0</v>
      </c>
      <c r="AZ72" s="70"/>
      <c r="BA72" s="68"/>
      <c r="BB72" s="71"/>
      <c r="BC72" s="41">
        <f t="shared" si="46"/>
        <v>0</v>
      </c>
      <c r="BD72" s="70"/>
      <c r="BE72" s="68"/>
      <c r="BF72" s="71"/>
      <c r="BG72" s="41">
        <f t="shared" si="47"/>
        <v>0</v>
      </c>
      <c r="BH72" s="70"/>
      <c r="BI72" s="68"/>
      <c r="BJ72" s="71"/>
      <c r="BK72" s="41">
        <f t="shared" si="48"/>
        <v>0</v>
      </c>
      <c r="BL72" s="70"/>
      <c r="BM72" s="68"/>
      <c r="BN72" s="71"/>
      <c r="BO72" s="41">
        <f t="shared" si="49"/>
        <v>0</v>
      </c>
      <c r="BP72" s="70"/>
      <c r="BQ72" s="68"/>
      <c r="BR72" s="71"/>
      <c r="BS72" s="41">
        <f t="shared" si="50"/>
        <v>0</v>
      </c>
    </row>
    <row r="73" spans="1:71" ht="15.75" customHeight="1" x14ac:dyDescent="0.25">
      <c r="A73" s="30"/>
      <c r="B73" s="31"/>
      <c r="C73" s="31"/>
      <c r="D73" s="37">
        <v>42</v>
      </c>
      <c r="E73" s="60"/>
      <c r="F73" s="31"/>
      <c r="G73" s="38" t="str">
        <f t="shared" si="31"/>
        <v/>
      </c>
      <c r="H73" s="39" t="str">
        <f t="array" ref="H73">IF(I73="","",IFERROR(INDEX(Lid!$F:$F,MATCH($E73,Lid!$A:$A,0)),""))</f>
        <v/>
      </c>
      <c r="I73" s="84" t="str">
        <f t="shared" si="32"/>
        <v/>
      </c>
      <c r="J73" s="38" t="str">
        <f t="shared" si="33"/>
        <v/>
      </c>
      <c r="K73" s="39" t="str">
        <f t="array" ref="K73">IF(I73="","",IFERROR($D$3 &amp; " kosten " &amp;INDEX(Lid!$B:$B,MATCH($E73,Lid!$A:$A,0)),""))</f>
        <v/>
      </c>
      <c r="L73" s="41" t="str">
        <f t="shared" si="34"/>
        <v/>
      </c>
      <c r="M73" s="41" t="str">
        <f t="shared" si="35"/>
        <v/>
      </c>
      <c r="N73" s="41" t="str">
        <f t="shared" si="36"/>
        <v/>
      </c>
      <c r="O73" s="31"/>
      <c r="P73" s="67"/>
      <c r="Q73" s="68"/>
      <c r="R73" s="69"/>
      <c r="S73" s="41">
        <f t="shared" si="37"/>
        <v>0</v>
      </c>
      <c r="T73" s="70"/>
      <c r="U73" s="68"/>
      <c r="V73" s="71"/>
      <c r="W73" s="41">
        <f t="shared" si="38"/>
        <v>0</v>
      </c>
      <c r="X73" s="70"/>
      <c r="Y73" s="68"/>
      <c r="Z73" s="71"/>
      <c r="AA73" s="41">
        <f t="shared" si="39"/>
        <v>0</v>
      </c>
      <c r="AB73" s="70"/>
      <c r="AC73" s="68"/>
      <c r="AD73" s="71"/>
      <c r="AE73" s="41">
        <f t="shared" si="40"/>
        <v>0</v>
      </c>
      <c r="AF73" s="70"/>
      <c r="AG73" s="68"/>
      <c r="AH73" s="71"/>
      <c r="AI73" s="41">
        <f t="shared" si="41"/>
        <v>0</v>
      </c>
      <c r="AJ73" s="70"/>
      <c r="AK73" s="68"/>
      <c r="AL73" s="71"/>
      <c r="AM73" s="41">
        <f t="shared" si="42"/>
        <v>0</v>
      </c>
      <c r="AN73" s="70"/>
      <c r="AO73" s="68"/>
      <c r="AP73" s="71"/>
      <c r="AQ73" s="41">
        <f t="shared" si="43"/>
        <v>0</v>
      </c>
      <c r="AR73" s="70"/>
      <c r="AS73" s="68"/>
      <c r="AT73" s="71"/>
      <c r="AU73" s="41">
        <f t="shared" si="44"/>
        <v>0</v>
      </c>
      <c r="AV73" s="70"/>
      <c r="AW73" s="68"/>
      <c r="AX73" s="71"/>
      <c r="AY73" s="41">
        <f t="shared" si="45"/>
        <v>0</v>
      </c>
      <c r="AZ73" s="70"/>
      <c r="BA73" s="68"/>
      <c r="BB73" s="71"/>
      <c r="BC73" s="41">
        <f t="shared" si="46"/>
        <v>0</v>
      </c>
      <c r="BD73" s="70"/>
      <c r="BE73" s="68"/>
      <c r="BF73" s="71"/>
      <c r="BG73" s="41">
        <f t="shared" si="47"/>
        <v>0</v>
      </c>
      <c r="BH73" s="70"/>
      <c r="BI73" s="68"/>
      <c r="BJ73" s="71"/>
      <c r="BK73" s="41">
        <f t="shared" si="48"/>
        <v>0</v>
      </c>
      <c r="BL73" s="70"/>
      <c r="BM73" s="68"/>
      <c r="BN73" s="71"/>
      <c r="BO73" s="41">
        <f t="shared" si="49"/>
        <v>0</v>
      </c>
      <c r="BP73" s="70"/>
      <c r="BQ73" s="68"/>
      <c r="BR73" s="71"/>
      <c r="BS73" s="41">
        <f t="shared" si="50"/>
        <v>0</v>
      </c>
    </row>
    <row r="74" spans="1:71" ht="15.75" customHeight="1" x14ac:dyDescent="0.25">
      <c r="A74" s="30"/>
      <c r="B74" s="31"/>
      <c r="C74" s="31"/>
      <c r="D74" s="37">
        <v>43</v>
      </c>
      <c r="E74" s="60"/>
      <c r="F74" s="31"/>
      <c r="G74" s="38" t="str">
        <f t="shared" si="31"/>
        <v/>
      </c>
      <c r="H74" s="39" t="str">
        <f t="array" ref="H74">IF(I74="","",IFERROR(INDEX(Lid!$F:$F,MATCH($E74,Lid!$A:$A,0)),""))</f>
        <v/>
      </c>
      <c r="I74" s="84" t="str">
        <f t="shared" si="32"/>
        <v/>
      </c>
      <c r="J74" s="38" t="str">
        <f t="shared" si="33"/>
        <v/>
      </c>
      <c r="K74" s="39" t="str">
        <f t="array" ref="K74">IF(I74="","",IFERROR($D$3 &amp; " kosten " &amp;INDEX(Lid!$B:$B,MATCH($E74,Lid!$A:$A,0)),""))</f>
        <v/>
      </c>
      <c r="L74" s="41" t="str">
        <f t="shared" si="34"/>
        <v/>
      </c>
      <c r="M74" s="41" t="str">
        <f t="shared" si="35"/>
        <v/>
      </c>
      <c r="N74" s="41" t="str">
        <f t="shared" si="36"/>
        <v/>
      </c>
      <c r="O74" s="31"/>
      <c r="P74" s="67"/>
      <c r="Q74" s="68"/>
      <c r="R74" s="69"/>
      <c r="S74" s="41">
        <f t="shared" si="37"/>
        <v>0</v>
      </c>
      <c r="T74" s="70"/>
      <c r="U74" s="68"/>
      <c r="V74" s="71"/>
      <c r="W74" s="41">
        <f t="shared" si="38"/>
        <v>0</v>
      </c>
      <c r="X74" s="70"/>
      <c r="Y74" s="68"/>
      <c r="Z74" s="71"/>
      <c r="AA74" s="41">
        <f t="shared" si="39"/>
        <v>0</v>
      </c>
      <c r="AB74" s="70"/>
      <c r="AC74" s="68"/>
      <c r="AD74" s="71"/>
      <c r="AE74" s="41">
        <f t="shared" si="40"/>
        <v>0</v>
      </c>
      <c r="AF74" s="70"/>
      <c r="AG74" s="68"/>
      <c r="AH74" s="71"/>
      <c r="AI74" s="41">
        <f t="shared" si="41"/>
        <v>0</v>
      </c>
      <c r="AJ74" s="70"/>
      <c r="AK74" s="68"/>
      <c r="AL74" s="71"/>
      <c r="AM74" s="41">
        <f t="shared" si="42"/>
        <v>0</v>
      </c>
      <c r="AN74" s="70"/>
      <c r="AO74" s="68"/>
      <c r="AP74" s="71"/>
      <c r="AQ74" s="41">
        <f t="shared" si="43"/>
        <v>0</v>
      </c>
      <c r="AR74" s="70"/>
      <c r="AS74" s="68"/>
      <c r="AT74" s="71"/>
      <c r="AU74" s="41">
        <f t="shared" si="44"/>
        <v>0</v>
      </c>
      <c r="AV74" s="70"/>
      <c r="AW74" s="68"/>
      <c r="AX74" s="71"/>
      <c r="AY74" s="41">
        <f t="shared" si="45"/>
        <v>0</v>
      </c>
      <c r="AZ74" s="70"/>
      <c r="BA74" s="68"/>
      <c r="BB74" s="71"/>
      <c r="BC74" s="41">
        <f t="shared" si="46"/>
        <v>0</v>
      </c>
      <c r="BD74" s="70"/>
      <c r="BE74" s="68"/>
      <c r="BF74" s="71"/>
      <c r="BG74" s="41">
        <f t="shared" si="47"/>
        <v>0</v>
      </c>
      <c r="BH74" s="70"/>
      <c r="BI74" s="68"/>
      <c r="BJ74" s="71"/>
      <c r="BK74" s="41">
        <f t="shared" si="48"/>
        <v>0</v>
      </c>
      <c r="BL74" s="70"/>
      <c r="BM74" s="68"/>
      <c r="BN74" s="71"/>
      <c r="BO74" s="41">
        <f t="shared" si="49"/>
        <v>0</v>
      </c>
      <c r="BP74" s="70"/>
      <c r="BQ74" s="68"/>
      <c r="BR74" s="71"/>
      <c r="BS74" s="41">
        <f t="shared" si="50"/>
        <v>0</v>
      </c>
    </row>
    <row r="75" spans="1:71" ht="15.75" customHeight="1" x14ac:dyDescent="0.25">
      <c r="A75" s="30"/>
      <c r="B75" s="31"/>
      <c r="C75" s="31"/>
      <c r="D75" s="37">
        <v>44</v>
      </c>
      <c r="E75" s="60"/>
      <c r="F75" s="31"/>
      <c r="G75" s="38" t="str">
        <f t="shared" si="31"/>
        <v/>
      </c>
      <c r="H75" s="39" t="str">
        <f t="array" ref="H75">IF(I75="","",IFERROR(INDEX(Lid!$F:$F,MATCH($E75,Lid!$A:$A,0)),""))</f>
        <v/>
      </c>
      <c r="I75" s="84" t="str">
        <f t="shared" si="32"/>
        <v/>
      </c>
      <c r="J75" s="38" t="str">
        <f t="shared" si="33"/>
        <v/>
      </c>
      <c r="K75" s="39" t="str">
        <f t="array" ref="K75">IF(I75="","",IFERROR($D$3 &amp; " kosten " &amp;INDEX(Lid!$B:$B,MATCH($E75,Lid!$A:$A,0)),""))</f>
        <v/>
      </c>
      <c r="L75" s="41" t="str">
        <f t="shared" si="34"/>
        <v/>
      </c>
      <c r="M75" s="41" t="str">
        <f t="shared" si="35"/>
        <v/>
      </c>
      <c r="N75" s="41" t="str">
        <f t="shared" si="36"/>
        <v/>
      </c>
      <c r="O75" s="31"/>
      <c r="P75" s="67"/>
      <c r="Q75" s="68"/>
      <c r="R75" s="69"/>
      <c r="S75" s="41">
        <f t="shared" si="37"/>
        <v>0</v>
      </c>
      <c r="T75" s="70"/>
      <c r="U75" s="68"/>
      <c r="V75" s="71"/>
      <c r="W75" s="41">
        <f t="shared" si="38"/>
        <v>0</v>
      </c>
      <c r="X75" s="70"/>
      <c r="Y75" s="68"/>
      <c r="Z75" s="71"/>
      <c r="AA75" s="41">
        <f t="shared" si="39"/>
        <v>0</v>
      </c>
      <c r="AB75" s="70"/>
      <c r="AC75" s="68"/>
      <c r="AD75" s="71"/>
      <c r="AE75" s="41">
        <f t="shared" si="40"/>
        <v>0</v>
      </c>
      <c r="AF75" s="70"/>
      <c r="AG75" s="68"/>
      <c r="AH75" s="71"/>
      <c r="AI75" s="41">
        <f t="shared" si="41"/>
        <v>0</v>
      </c>
      <c r="AJ75" s="70"/>
      <c r="AK75" s="68"/>
      <c r="AL75" s="71"/>
      <c r="AM75" s="41">
        <f t="shared" si="42"/>
        <v>0</v>
      </c>
      <c r="AN75" s="70"/>
      <c r="AO75" s="68"/>
      <c r="AP75" s="71"/>
      <c r="AQ75" s="41">
        <f t="shared" si="43"/>
        <v>0</v>
      </c>
      <c r="AR75" s="70"/>
      <c r="AS75" s="68"/>
      <c r="AT75" s="71"/>
      <c r="AU75" s="41">
        <f t="shared" si="44"/>
        <v>0</v>
      </c>
      <c r="AV75" s="70"/>
      <c r="AW75" s="68"/>
      <c r="AX75" s="71"/>
      <c r="AY75" s="41">
        <f t="shared" si="45"/>
        <v>0</v>
      </c>
      <c r="AZ75" s="70"/>
      <c r="BA75" s="68"/>
      <c r="BB75" s="71"/>
      <c r="BC75" s="41">
        <f t="shared" si="46"/>
        <v>0</v>
      </c>
      <c r="BD75" s="70"/>
      <c r="BE75" s="68"/>
      <c r="BF75" s="71"/>
      <c r="BG75" s="41">
        <f t="shared" si="47"/>
        <v>0</v>
      </c>
      <c r="BH75" s="70"/>
      <c r="BI75" s="68"/>
      <c r="BJ75" s="71"/>
      <c r="BK75" s="41">
        <f t="shared" si="48"/>
        <v>0</v>
      </c>
      <c r="BL75" s="70"/>
      <c r="BM75" s="68"/>
      <c r="BN75" s="71"/>
      <c r="BO75" s="41">
        <f t="shared" si="49"/>
        <v>0</v>
      </c>
      <c r="BP75" s="70"/>
      <c r="BQ75" s="68"/>
      <c r="BR75" s="71"/>
      <c r="BS75" s="41">
        <f t="shared" si="50"/>
        <v>0</v>
      </c>
    </row>
    <row r="76" spans="1:71" ht="15.75" customHeight="1" x14ac:dyDescent="0.25">
      <c r="A76" s="30"/>
      <c r="B76" s="31"/>
      <c r="C76" s="31"/>
      <c r="D76" s="37">
        <v>45</v>
      </c>
      <c r="E76" s="60"/>
      <c r="F76" s="31"/>
      <c r="G76" s="38" t="str">
        <f t="shared" si="31"/>
        <v/>
      </c>
      <c r="H76" s="39" t="str">
        <f t="array" ref="H76">IF(I76="","",IFERROR(INDEX(Lid!$F:$F,MATCH($E76,Lid!$A:$A,0)),""))</f>
        <v/>
      </c>
      <c r="I76" s="84" t="str">
        <f t="shared" si="32"/>
        <v/>
      </c>
      <c r="J76" s="38" t="str">
        <f t="shared" si="33"/>
        <v/>
      </c>
      <c r="K76" s="39" t="str">
        <f t="array" ref="K76">IF(I76="","",IFERROR($D$3 &amp; " kosten " &amp;INDEX(Lid!$B:$B,MATCH($E76,Lid!$A:$A,0)),""))</f>
        <v/>
      </c>
      <c r="L76" s="41" t="str">
        <f t="shared" si="34"/>
        <v/>
      </c>
      <c r="M76" s="41" t="str">
        <f t="shared" si="35"/>
        <v/>
      </c>
      <c r="N76" s="41" t="str">
        <f t="shared" si="36"/>
        <v/>
      </c>
      <c r="O76" s="31"/>
      <c r="P76" s="67"/>
      <c r="Q76" s="68"/>
      <c r="R76" s="69"/>
      <c r="S76" s="41">
        <f t="shared" si="37"/>
        <v>0</v>
      </c>
      <c r="T76" s="70"/>
      <c r="U76" s="68"/>
      <c r="V76" s="71"/>
      <c r="W76" s="41">
        <f t="shared" si="38"/>
        <v>0</v>
      </c>
      <c r="X76" s="70"/>
      <c r="Y76" s="68"/>
      <c r="Z76" s="71"/>
      <c r="AA76" s="41">
        <f t="shared" si="39"/>
        <v>0</v>
      </c>
      <c r="AB76" s="70"/>
      <c r="AC76" s="68"/>
      <c r="AD76" s="71"/>
      <c r="AE76" s="41">
        <f t="shared" si="40"/>
        <v>0</v>
      </c>
      <c r="AF76" s="70"/>
      <c r="AG76" s="68"/>
      <c r="AH76" s="71"/>
      <c r="AI76" s="41">
        <f t="shared" si="41"/>
        <v>0</v>
      </c>
      <c r="AJ76" s="70"/>
      <c r="AK76" s="68"/>
      <c r="AL76" s="71"/>
      <c r="AM76" s="41">
        <f t="shared" si="42"/>
        <v>0</v>
      </c>
      <c r="AN76" s="70"/>
      <c r="AO76" s="68"/>
      <c r="AP76" s="71"/>
      <c r="AQ76" s="41">
        <f t="shared" si="43"/>
        <v>0</v>
      </c>
      <c r="AR76" s="70"/>
      <c r="AS76" s="68"/>
      <c r="AT76" s="71"/>
      <c r="AU76" s="41">
        <f t="shared" si="44"/>
        <v>0</v>
      </c>
      <c r="AV76" s="70"/>
      <c r="AW76" s="68"/>
      <c r="AX76" s="71"/>
      <c r="AY76" s="41">
        <f t="shared" si="45"/>
        <v>0</v>
      </c>
      <c r="AZ76" s="70"/>
      <c r="BA76" s="68"/>
      <c r="BB76" s="71"/>
      <c r="BC76" s="41">
        <f t="shared" si="46"/>
        <v>0</v>
      </c>
      <c r="BD76" s="70"/>
      <c r="BE76" s="68"/>
      <c r="BF76" s="71"/>
      <c r="BG76" s="41">
        <f t="shared" si="47"/>
        <v>0</v>
      </c>
      <c r="BH76" s="70"/>
      <c r="BI76" s="68"/>
      <c r="BJ76" s="71"/>
      <c r="BK76" s="41">
        <f t="shared" si="48"/>
        <v>0</v>
      </c>
      <c r="BL76" s="70"/>
      <c r="BM76" s="68"/>
      <c r="BN76" s="71"/>
      <c r="BO76" s="41">
        <f t="shared" si="49"/>
        <v>0</v>
      </c>
      <c r="BP76" s="70"/>
      <c r="BQ76" s="68"/>
      <c r="BR76" s="71"/>
      <c r="BS76" s="41">
        <f t="shared" si="50"/>
        <v>0</v>
      </c>
    </row>
    <row r="77" spans="1:71" ht="15.75" customHeight="1" x14ac:dyDescent="0.25">
      <c r="A77" s="30"/>
      <c r="B77" s="31"/>
      <c r="C77" s="31"/>
      <c r="D77" s="37">
        <v>46</v>
      </c>
      <c r="E77" s="60"/>
      <c r="F77" s="31"/>
      <c r="G77" s="38" t="str">
        <f t="shared" si="31"/>
        <v/>
      </c>
      <c r="H77" s="39" t="str">
        <f t="array" ref="H77">IF(I77="","",IFERROR(INDEX(Lid!$F:$F,MATCH($E77,Lid!$A:$A,0)),""))</f>
        <v/>
      </c>
      <c r="I77" s="84" t="str">
        <f t="shared" si="32"/>
        <v/>
      </c>
      <c r="J77" s="38" t="str">
        <f t="shared" si="33"/>
        <v/>
      </c>
      <c r="K77" s="39" t="str">
        <f t="array" ref="K77">IF(I77="","",IFERROR($D$3 &amp; " kosten " &amp;INDEX(Lid!$B:$B,MATCH($E77,Lid!$A:$A,0)),""))</f>
        <v/>
      </c>
      <c r="L77" s="41" t="str">
        <f t="shared" si="34"/>
        <v/>
      </c>
      <c r="M77" s="41" t="str">
        <f t="shared" si="35"/>
        <v/>
      </c>
      <c r="N77" s="41" t="str">
        <f t="shared" si="36"/>
        <v/>
      </c>
      <c r="O77" s="31"/>
      <c r="P77" s="67"/>
      <c r="Q77" s="68"/>
      <c r="R77" s="69"/>
      <c r="S77" s="41">
        <f t="shared" si="37"/>
        <v>0</v>
      </c>
      <c r="T77" s="70"/>
      <c r="U77" s="68"/>
      <c r="V77" s="71"/>
      <c r="W77" s="41">
        <f t="shared" si="38"/>
        <v>0</v>
      </c>
      <c r="X77" s="70"/>
      <c r="Y77" s="68"/>
      <c r="Z77" s="71"/>
      <c r="AA77" s="41">
        <f t="shared" si="39"/>
        <v>0</v>
      </c>
      <c r="AB77" s="70"/>
      <c r="AC77" s="68"/>
      <c r="AD77" s="71"/>
      <c r="AE77" s="41">
        <f t="shared" si="40"/>
        <v>0</v>
      </c>
      <c r="AF77" s="70"/>
      <c r="AG77" s="68"/>
      <c r="AH77" s="71"/>
      <c r="AI77" s="41">
        <f t="shared" si="41"/>
        <v>0</v>
      </c>
      <c r="AJ77" s="70"/>
      <c r="AK77" s="68"/>
      <c r="AL77" s="71"/>
      <c r="AM77" s="41">
        <f t="shared" si="42"/>
        <v>0</v>
      </c>
      <c r="AN77" s="70"/>
      <c r="AO77" s="68"/>
      <c r="AP77" s="71"/>
      <c r="AQ77" s="41">
        <f t="shared" si="43"/>
        <v>0</v>
      </c>
      <c r="AR77" s="70"/>
      <c r="AS77" s="68"/>
      <c r="AT77" s="71"/>
      <c r="AU77" s="41">
        <f t="shared" si="44"/>
        <v>0</v>
      </c>
      <c r="AV77" s="70"/>
      <c r="AW77" s="68"/>
      <c r="AX77" s="71"/>
      <c r="AY77" s="41">
        <f t="shared" si="45"/>
        <v>0</v>
      </c>
      <c r="AZ77" s="70"/>
      <c r="BA77" s="68"/>
      <c r="BB77" s="71"/>
      <c r="BC77" s="41">
        <f t="shared" si="46"/>
        <v>0</v>
      </c>
      <c r="BD77" s="70"/>
      <c r="BE77" s="68"/>
      <c r="BF77" s="71"/>
      <c r="BG77" s="41">
        <f t="shared" si="47"/>
        <v>0</v>
      </c>
      <c r="BH77" s="70"/>
      <c r="BI77" s="68"/>
      <c r="BJ77" s="71"/>
      <c r="BK77" s="41">
        <f t="shared" si="48"/>
        <v>0</v>
      </c>
      <c r="BL77" s="70"/>
      <c r="BM77" s="68"/>
      <c r="BN77" s="71"/>
      <c r="BO77" s="41">
        <f t="shared" si="49"/>
        <v>0</v>
      </c>
      <c r="BP77" s="70"/>
      <c r="BQ77" s="68"/>
      <c r="BR77" s="71"/>
      <c r="BS77" s="41">
        <f t="shared" si="50"/>
        <v>0</v>
      </c>
    </row>
    <row r="78" spans="1:71" ht="15.75" customHeight="1" x14ac:dyDescent="0.25">
      <c r="A78" s="30"/>
      <c r="B78" s="31"/>
      <c r="C78" s="31"/>
      <c r="D78" s="37">
        <v>47</v>
      </c>
      <c r="E78" s="60"/>
      <c r="F78" s="31"/>
      <c r="G78" s="38" t="str">
        <f t="shared" si="31"/>
        <v/>
      </c>
      <c r="H78" s="39" t="str">
        <f t="array" ref="H78">IF(I78="","",IFERROR(INDEX(Lid!$F:$F,MATCH($E78,Lid!$A:$A,0)),""))</f>
        <v/>
      </c>
      <c r="I78" s="84" t="str">
        <f t="shared" si="32"/>
        <v/>
      </c>
      <c r="J78" s="38" t="str">
        <f t="shared" si="33"/>
        <v/>
      </c>
      <c r="K78" s="39" t="str">
        <f t="array" ref="K78">IF(I78="","",IFERROR($D$3 &amp; " kosten " &amp;INDEX(Lid!$B:$B,MATCH($E78,Lid!$A:$A,0)),""))</f>
        <v/>
      </c>
      <c r="L78" s="41" t="str">
        <f t="shared" si="34"/>
        <v/>
      </c>
      <c r="M78" s="41" t="str">
        <f t="shared" si="35"/>
        <v/>
      </c>
      <c r="N78" s="41" t="str">
        <f t="shared" si="36"/>
        <v/>
      </c>
      <c r="O78" s="31"/>
      <c r="P78" s="67"/>
      <c r="Q78" s="68"/>
      <c r="R78" s="69"/>
      <c r="S78" s="41">
        <f t="shared" si="37"/>
        <v>0</v>
      </c>
      <c r="T78" s="70"/>
      <c r="U78" s="68"/>
      <c r="V78" s="71"/>
      <c r="W78" s="41">
        <f t="shared" si="38"/>
        <v>0</v>
      </c>
      <c r="X78" s="70"/>
      <c r="Y78" s="68"/>
      <c r="Z78" s="71"/>
      <c r="AA78" s="41">
        <f t="shared" si="39"/>
        <v>0</v>
      </c>
      <c r="AB78" s="70"/>
      <c r="AC78" s="68"/>
      <c r="AD78" s="71"/>
      <c r="AE78" s="41">
        <f t="shared" si="40"/>
        <v>0</v>
      </c>
      <c r="AF78" s="70"/>
      <c r="AG78" s="68"/>
      <c r="AH78" s="71"/>
      <c r="AI78" s="41">
        <f t="shared" si="41"/>
        <v>0</v>
      </c>
      <c r="AJ78" s="70"/>
      <c r="AK78" s="68"/>
      <c r="AL78" s="71"/>
      <c r="AM78" s="41">
        <f t="shared" si="42"/>
        <v>0</v>
      </c>
      <c r="AN78" s="70"/>
      <c r="AO78" s="68"/>
      <c r="AP78" s="71"/>
      <c r="AQ78" s="41">
        <f t="shared" si="43"/>
        <v>0</v>
      </c>
      <c r="AR78" s="70"/>
      <c r="AS78" s="68"/>
      <c r="AT78" s="71"/>
      <c r="AU78" s="41">
        <f t="shared" si="44"/>
        <v>0</v>
      </c>
      <c r="AV78" s="70"/>
      <c r="AW78" s="68"/>
      <c r="AX78" s="71"/>
      <c r="AY78" s="41">
        <f t="shared" si="45"/>
        <v>0</v>
      </c>
      <c r="AZ78" s="70"/>
      <c r="BA78" s="68"/>
      <c r="BB78" s="71"/>
      <c r="BC78" s="41">
        <f t="shared" si="46"/>
        <v>0</v>
      </c>
      <c r="BD78" s="70"/>
      <c r="BE78" s="68"/>
      <c r="BF78" s="71"/>
      <c r="BG78" s="41">
        <f t="shared" si="47"/>
        <v>0</v>
      </c>
      <c r="BH78" s="70"/>
      <c r="BI78" s="68"/>
      <c r="BJ78" s="71"/>
      <c r="BK78" s="41">
        <f t="shared" si="48"/>
        <v>0</v>
      </c>
      <c r="BL78" s="70"/>
      <c r="BM78" s="68"/>
      <c r="BN78" s="71"/>
      <c r="BO78" s="41">
        <f t="shared" si="49"/>
        <v>0</v>
      </c>
      <c r="BP78" s="70"/>
      <c r="BQ78" s="68"/>
      <c r="BR78" s="71"/>
      <c r="BS78" s="41">
        <f t="shared" si="50"/>
        <v>0</v>
      </c>
    </row>
    <row r="79" spans="1:71" ht="15.75" customHeight="1" x14ac:dyDescent="0.25">
      <c r="A79" s="30"/>
      <c r="B79" s="31"/>
      <c r="C79" s="31"/>
      <c r="D79" s="37">
        <v>48</v>
      </c>
      <c r="E79" s="60"/>
      <c r="F79" s="31"/>
      <c r="G79" s="38" t="str">
        <f t="shared" si="31"/>
        <v/>
      </c>
      <c r="H79" s="39" t="str">
        <f t="array" ref="H79">IF(I79="","",IFERROR(INDEX(Lid!$F:$F,MATCH($E79,Lid!$A:$A,0)),""))</f>
        <v/>
      </c>
      <c r="I79" s="84" t="str">
        <f t="shared" si="32"/>
        <v/>
      </c>
      <c r="J79" s="38" t="str">
        <f t="shared" si="33"/>
        <v/>
      </c>
      <c r="K79" s="39" t="str">
        <f t="array" ref="K79">IF(I79="","",IFERROR($D$3 &amp; " kosten " &amp;INDEX(Lid!$B:$B,MATCH($E79,Lid!$A:$A,0)),""))</f>
        <v/>
      </c>
      <c r="L79" s="41" t="str">
        <f t="shared" si="34"/>
        <v/>
      </c>
      <c r="M79" s="41" t="str">
        <f t="shared" si="35"/>
        <v/>
      </c>
      <c r="N79" s="41" t="str">
        <f t="shared" si="36"/>
        <v/>
      </c>
      <c r="O79" s="31"/>
      <c r="P79" s="67"/>
      <c r="Q79" s="68"/>
      <c r="R79" s="69"/>
      <c r="S79" s="41">
        <f t="shared" si="37"/>
        <v>0</v>
      </c>
      <c r="T79" s="70"/>
      <c r="U79" s="68"/>
      <c r="V79" s="71"/>
      <c r="W79" s="41">
        <f t="shared" si="38"/>
        <v>0</v>
      </c>
      <c r="X79" s="70"/>
      <c r="Y79" s="68"/>
      <c r="Z79" s="71"/>
      <c r="AA79" s="41">
        <f t="shared" si="39"/>
        <v>0</v>
      </c>
      <c r="AB79" s="70"/>
      <c r="AC79" s="68"/>
      <c r="AD79" s="71"/>
      <c r="AE79" s="41">
        <f t="shared" si="40"/>
        <v>0</v>
      </c>
      <c r="AF79" s="70"/>
      <c r="AG79" s="68"/>
      <c r="AH79" s="71"/>
      <c r="AI79" s="41">
        <f t="shared" si="41"/>
        <v>0</v>
      </c>
      <c r="AJ79" s="70"/>
      <c r="AK79" s="68"/>
      <c r="AL79" s="71"/>
      <c r="AM79" s="41">
        <f t="shared" si="42"/>
        <v>0</v>
      </c>
      <c r="AN79" s="70"/>
      <c r="AO79" s="68"/>
      <c r="AP79" s="71"/>
      <c r="AQ79" s="41">
        <f t="shared" si="43"/>
        <v>0</v>
      </c>
      <c r="AR79" s="70"/>
      <c r="AS79" s="68"/>
      <c r="AT79" s="71"/>
      <c r="AU79" s="41">
        <f t="shared" si="44"/>
        <v>0</v>
      </c>
      <c r="AV79" s="70"/>
      <c r="AW79" s="68"/>
      <c r="AX79" s="71"/>
      <c r="AY79" s="41">
        <f t="shared" si="45"/>
        <v>0</v>
      </c>
      <c r="AZ79" s="70"/>
      <c r="BA79" s="68"/>
      <c r="BB79" s="71"/>
      <c r="BC79" s="41">
        <f t="shared" si="46"/>
        <v>0</v>
      </c>
      <c r="BD79" s="70"/>
      <c r="BE79" s="68"/>
      <c r="BF79" s="71"/>
      <c r="BG79" s="41">
        <f t="shared" si="47"/>
        <v>0</v>
      </c>
      <c r="BH79" s="70"/>
      <c r="BI79" s="68"/>
      <c r="BJ79" s="71"/>
      <c r="BK79" s="41">
        <f t="shared" si="48"/>
        <v>0</v>
      </c>
      <c r="BL79" s="70"/>
      <c r="BM79" s="68"/>
      <c r="BN79" s="71"/>
      <c r="BO79" s="41">
        <f t="shared" si="49"/>
        <v>0</v>
      </c>
      <c r="BP79" s="70"/>
      <c r="BQ79" s="68"/>
      <c r="BR79" s="71"/>
      <c r="BS79" s="41">
        <f t="shared" si="50"/>
        <v>0</v>
      </c>
    </row>
    <row r="80" spans="1:71" ht="15.75" customHeight="1" x14ac:dyDescent="0.25">
      <c r="A80" s="30"/>
      <c r="B80" s="31"/>
      <c r="C80" s="31"/>
      <c r="D80" s="37">
        <v>49</v>
      </c>
      <c r="E80" s="60"/>
      <c r="F80" s="31"/>
      <c r="G80" s="38" t="str">
        <f t="shared" si="31"/>
        <v/>
      </c>
      <c r="H80" s="39" t="str">
        <f t="array" ref="H80">IF(I80="","",IFERROR(INDEX(Lid!$F:$F,MATCH($E80,Lid!$A:$A,0)),""))</f>
        <v/>
      </c>
      <c r="I80" s="84" t="str">
        <f t="shared" si="32"/>
        <v/>
      </c>
      <c r="J80" s="38" t="str">
        <f t="shared" si="33"/>
        <v/>
      </c>
      <c r="K80" s="39" t="str">
        <f t="array" ref="K80">IF(I80="","",IFERROR($D$3 &amp; " kosten " &amp;INDEX(Lid!$B:$B,MATCH($E80,Lid!$A:$A,0)),""))</f>
        <v/>
      </c>
      <c r="L80" s="41" t="str">
        <f t="shared" si="34"/>
        <v/>
      </c>
      <c r="M80" s="41" t="str">
        <f t="shared" si="35"/>
        <v/>
      </c>
      <c r="N80" s="41" t="str">
        <f t="shared" si="36"/>
        <v/>
      </c>
      <c r="O80" s="31"/>
      <c r="P80" s="67"/>
      <c r="Q80" s="68"/>
      <c r="R80" s="69"/>
      <c r="S80" s="41">
        <f t="shared" si="37"/>
        <v>0</v>
      </c>
      <c r="T80" s="70"/>
      <c r="U80" s="68"/>
      <c r="V80" s="71"/>
      <c r="W80" s="41">
        <f t="shared" si="38"/>
        <v>0</v>
      </c>
      <c r="X80" s="70"/>
      <c r="Y80" s="68"/>
      <c r="Z80" s="71"/>
      <c r="AA80" s="41">
        <f t="shared" si="39"/>
        <v>0</v>
      </c>
      <c r="AB80" s="70"/>
      <c r="AC80" s="68"/>
      <c r="AD80" s="71"/>
      <c r="AE80" s="41">
        <f t="shared" si="40"/>
        <v>0</v>
      </c>
      <c r="AF80" s="70"/>
      <c r="AG80" s="68"/>
      <c r="AH80" s="71"/>
      <c r="AI80" s="41">
        <f t="shared" si="41"/>
        <v>0</v>
      </c>
      <c r="AJ80" s="70"/>
      <c r="AK80" s="68"/>
      <c r="AL80" s="71"/>
      <c r="AM80" s="41">
        <f t="shared" si="42"/>
        <v>0</v>
      </c>
      <c r="AN80" s="70"/>
      <c r="AO80" s="68"/>
      <c r="AP80" s="71"/>
      <c r="AQ80" s="41">
        <f t="shared" si="43"/>
        <v>0</v>
      </c>
      <c r="AR80" s="70"/>
      <c r="AS80" s="68"/>
      <c r="AT80" s="71"/>
      <c r="AU80" s="41">
        <f t="shared" si="44"/>
        <v>0</v>
      </c>
      <c r="AV80" s="70"/>
      <c r="AW80" s="68"/>
      <c r="AX80" s="71"/>
      <c r="AY80" s="41">
        <f t="shared" si="45"/>
        <v>0</v>
      </c>
      <c r="AZ80" s="70"/>
      <c r="BA80" s="68"/>
      <c r="BB80" s="71"/>
      <c r="BC80" s="41">
        <f t="shared" si="46"/>
        <v>0</v>
      </c>
      <c r="BD80" s="70"/>
      <c r="BE80" s="68"/>
      <c r="BF80" s="71"/>
      <c r="BG80" s="41">
        <f t="shared" si="47"/>
        <v>0</v>
      </c>
      <c r="BH80" s="70"/>
      <c r="BI80" s="68"/>
      <c r="BJ80" s="71"/>
      <c r="BK80" s="41">
        <f t="shared" si="48"/>
        <v>0</v>
      </c>
      <c r="BL80" s="70"/>
      <c r="BM80" s="68"/>
      <c r="BN80" s="71"/>
      <c r="BO80" s="41">
        <f t="shared" si="49"/>
        <v>0</v>
      </c>
      <c r="BP80" s="70"/>
      <c r="BQ80" s="68"/>
      <c r="BR80" s="71"/>
      <c r="BS80" s="41">
        <f t="shared" si="50"/>
        <v>0</v>
      </c>
    </row>
    <row r="81" spans="1:71" ht="15.75" customHeight="1" x14ac:dyDescent="0.25">
      <c r="A81" s="30"/>
      <c r="B81" s="31"/>
      <c r="C81" s="31"/>
      <c r="D81" s="37">
        <v>50</v>
      </c>
      <c r="E81" s="60"/>
      <c r="F81" s="31"/>
      <c r="G81" s="38" t="str">
        <f t="shared" si="31"/>
        <v/>
      </c>
      <c r="H81" s="39" t="str">
        <f t="array" ref="H81">IF(I81="","",IFERROR(INDEX(Lid!$F:$F,MATCH($E81,Lid!$A:$A,0)),""))</f>
        <v/>
      </c>
      <c r="I81" s="84" t="str">
        <f t="shared" si="32"/>
        <v/>
      </c>
      <c r="J81" s="38" t="str">
        <f t="shared" si="33"/>
        <v/>
      </c>
      <c r="K81" s="39" t="str">
        <f t="array" ref="K81">IF(I81="","",IFERROR($D$3 &amp; " kosten " &amp;INDEX(Lid!$B:$B,MATCH($E81,Lid!$A:$A,0)),""))</f>
        <v/>
      </c>
      <c r="L81" s="41" t="str">
        <f t="shared" si="34"/>
        <v/>
      </c>
      <c r="M81" s="41" t="str">
        <f t="shared" si="35"/>
        <v/>
      </c>
      <c r="N81" s="41" t="str">
        <f t="shared" si="36"/>
        <v/>
      </c>
      <c r="O81" s="31"/>
      <c r="P81" s="67"/>
      <c r="Q81" s="68"/>
      <c r="R81" s="69"/>
      <c r="S81" s="41">
        <f t="shared" si="37"/>
        <v>0</v>
      </c>
      <c r="T81" s="70"/>
      <c r="U81" s="68"/>
      <c r="V81" s="71"/>
      <c r="W81" s="41">
        <f t="shared" si="38"/>
        <v>0</v>
      </c>
      <c r="X81" s="70"/>
      <c r="Y81" s="68"/>
      <c r="Z81" s="71"/>
      <c r="AA81" s="41">
        <f t="shared" si="39"/>
        <v>0</v>
      </c>
      <c r="AB81" s="70"/>
      <c r="AC81" s="68"/>
      <c r="AD81" s="71"/>
      <c r="AE81" s="41">
        <f t="shared" si="40"/>
        <v>0</v>
      </c>
      <c r="AF81" s="70"/>
      <c r="AG81" s="68"/>
      <c r="AH81" s="71"/>
      <c r="AI81" s="41">
        <f t="shared" si="41"/>
        <v>0</v>
      </c>
      <c r="AJ81" s="70"/>
      <c r="AK81" s="68"/>
      <c r="AL81" s="71"/>
      <c r="AM81" s="41">
        <f t="shared" si="42"/>
        <v>0</v>
      </c>
      <c r="AN81" s="70"/>
      <c r="AO81" s="68"/>
      <c r="AP81" s="71"/>
      <c r="AQ81" s="41">
        <f t="shared" si="43"/>
        <v>0</v>
      </c>
      <c r="AR81" s="70"/>
      <c r="AS81" s="68"/>
      <c r="AT81" s="71"/>
      <c r="AU81" s="41">
        <f t="shared" si="44"/>
        <v>0</v>
      </c>
      <c r="AV81" s="70"/>
      <c r="AW81" s="68"/>
      <c r="AX81" s="71"/>
      <c r="AY81" s="41">
        <f t="shared" si="45"/>
        <v>0</v>
      </c>
      <c r="AZ81" s="70"/>
      <c r="BA81" s="68"/>
      <c r="BB81" s="71"/>
      <c r="BC81" s="41">
        <f t="shared" si="46"/>
        <v>0</v>
      </c>
      <c r="BD81" s="70"/>
      <c r="BE81" s="68"/>
      <c r="BF81" s="71"/>
      <c r="BG81" s="41">
        <f t="shared" si="47"/>
        <v>0</v>
      </c>
      <c r="BH81" s="70"/>
      <c r="BI81" s="68"/>
      <c r="BJ81" s="71"/>
      <c r="BK81" s="41">
        <f t="shared" si="48"/>
        <v>0</v>
      </c>
      <c r="BL81" s="70"/>
      <c r="BM81" s="68"/>
      <c r="BN81" s="71"/>
      <c r="BO81" s="41">
        <f t="shared" si="49"/>
        <v>0</v>
      </c>
      <c r="BP81" s="70"/>
      <c r="BQ81" s="68"/>
      <c r="BR81" s="71"/>
      <c r="BS81" s="41">
        <f t="shared" si="50"/>
        <v>0</v>
      </c>
    </row>
    <row r="82" spans="1:71" ht="15.75" customHeight="1" x14ac:dyDescent="0.25">
      <c r="A82" s="30"/>
      <c r="B82" s="31"/>
      <c r="C82" s="31"/>
      <c r="D82" s="37">
        <v>51</v>
      </c>
      <c r="E82" s="60"/>
      <c r="F82" s="31"/>
      <c r="G82" s="38" t="str">
        <f t="shared" si="31"/>
        <v/>
      </c>
      <c r="H82" s="39" t="str">
        <f t="array" ref="H82">IF(I82="","",IFERROR(INDEX(Lid!$F:$F,MATCH($E82,Lid!$A:$A,0)),""))</f>
        <v/>
      </c>
      <c r="I82" s="84" t="str">
        <f t="shared" si="32"/>
        <v/>
      </c>
      <c r="J82" s="38" t="str">
        <f t="shared" si="33"/>
        <v/>
      </c>
      <c r="K82" s="39" t="str">
        <f t="array" ref="K82">IF(I82="","",IFERROR($D$3 &amp; " kosten " &amp;INDEX(Lid!$B:$B,MATCH($E82,Lid!$A:$A,0)),""))</f>
        <v/>
      </c>
      <c r="L82" s="41" t="str">
        <f t="shared" si="34"/>
        <v/>
      </c>
      <c r="M82" s="41" t="str">
        <f t="shared" si="35"/>
        <v/>
      </c>
      <c r="N82" s="41" t="str">
        <f t="shared" si="36"/>
        <v/>
      </c>
      <c r="O82" s="31"/>
      <c r="P82" s="67"/>
      <c r="Q82" s="68"/>
      <c r="R82" s="69"/>
      <c r="S82" s="41">
        <f t="shared" si="37"/>
        <v>0</v>
      </c>
      <c r="T82" s="70"/>
      <c r="U82" s="68"/>
      <c r="V82" s="71"/>
      <c r="W82" s="41">
        <f t="shared" si="38"/>
        <v>0</v>
      </c>
      <c r="X82" s="70"/>
      <c r="Y82" s="68"/>
      <c r="Z82" s="71"/>
      <c r="AA82" s="41">
        <f t="shared" si="39"/>
        <v>0</v>
      </c>
      <c r="AB82" s="70"/>
      <c r="AC82" s="68"/>
      <c r="AD82" s="71"/>
      <c r="AE82" s="41">
        <f t="shared" si="40"/>
        <v>0</v>
      </c>
      <c r="AF82" s="70"/>
      <c r="AG82" s="68"/>
      <c r="AH82" s="71"/>
      <c r="AI82" s="41">
        <f t="shared" si="41"/>
        <v>0</v>
      </c>
      <c r="AJ82" s="70"/>
      <c r="AK82" s="68"/>
      <c r="AL82" s="71"/>
      <c r="AM82" s="41">
        <f t="shared" si="42"/>
        <v>0</v>
      </c>
      <c r="AN82" s="70"/>
      <c r="AO82" s="68"/>
      <c r="AP82" s="71"/>
      <c r="AQ82" s="41">
        <f t="shared" si="43"/>
        <v>0</v>
      </c>
      <c r="AR82" s="70"/>
      <c r="AS82" s="68"/>
      <c r="AT82" s="71"/>
      <c r="AU82" s="41">
        <f t="shared" si="44"/>
        <v>0</v>
      </c>
      <c r="AV82" s="70"/>
      <c r="AW82" s="68"/>
      <c r="AX82" s="71"/>
      <c r="AY82" s="41">
        <f t="shared" si="45"/>
        <v>0</v>
      </c>
      <c r="AZ82" s="70"/>
      <c r="BA82" s="68"/>
      <c r="BB82" s="71"/>
      <c r="BC82" s="41">
        <f t="shared" si="46"/>
        <v>0</v>
      </c>
      <c r="BD82" s="70"/>
      <c r="BE82" s="68"/>
      <c r="BF82" s="71"/>
      <c r="BG82" s="41">
        <f t="shared" si="47"/>
        <v>0</v>
      </c>
      <c r="BH82" s="70"/>
      <c r="BI82" s="68"/>
      <c r="BJ82" s="71"/>
      <c r="BK82" s="41">
        <f t="shared" si="48"/>
        <v>0</v>
      </c>
      <c r="BL82" s="70"/>
      <c r="BM82" s="68"/>
      <c r="BN82" s="71"/>
      <c r="BO82" s="41">
        <f t="shared" si="49"/>
        <v>0</v>
      </c>
      <c r="BP82" s="70"/>
      <c r="BQ82" s="68"/>
      <c r="BR82" s="71"/>
      <c r="BS82" s="41">
        <f t="shared" si="50"/>
        <v>0</v>
      </c>
    </row>
    <row r="83" spans="1:71" ht="15.75" customHeight="1" x14ac:dyDescent="0.25">
      <c r="A83" s="30"/>
      <c r="B83" s="31"/>
      <c r="C83" s="31"/>
      <c r="D83" s="37">
        <v>52</v>
      </c>
      <c r="E83" s="60"/>
      <c r="F83" s="31"/>
      <c r="G83" s="38" t="str">
        <f t="shared" si="31"/>
        <v/>
      </c>
      <c r="H83" s="39" t="str">
        <f t="array" ref="H83">IF(I83="","",IFERROR(INDEX(Lid!$F:$F,MATCH($E83,Lid!$A:$A,0)),""))</f>
        <v/>
      </c>
      <c r="I83" s="84" t="str">
        <f t="shared" si="32"/>
        <v/>
      </c>
      <c r="J83" s="38" t="str">
        <f t="shared" si="33"/>
        <v/>
      </c>
      <c r="K83" s="39" t="str">
        <f t="array" ref="K83">IF(I83="","",IFERROR($D$3 &amp; " kosten " &amp;INDEX(Lid!$B:$B,MATCH($E83,Lid!$A:$A,0)),""))</f>
        <v/>
      </c>
      <c r="L83" s="41" t="str">
        <f t="shared" si="34"/>
        <v/>
      </c>
      <c r="M83" s="41" t="str">
        <f t="shared" si="35"/>
        <v/>
      </c>
      <c r="N83" s="41" t="str">
        <f t="shared" si="36"/>
        <v/>
      </c>
      <c r="O83" s="31"/>
      <c r="P83" s="67"/>
      <c r="Q83" s="68"/>
      <c r="R83" s="69"/>
      <c r="S83" s="41">
        <f t="shared" si="37"/>
        <v>0</v>
      </c>
      <c r="T83" s="70"/>
      <c r="U83" s="68"/>
      <c r="V83" s="71"/>
      <c r="W83" s="41">
        <f t="shared" si="38"/>
        <v>0</v>
      </c>
      <c r="X83" s="70"/>
      <c r="Y83" s="68"/>
      <c r="Z83" s="71"/>
      <c r="AA83" s="41">
        <f t="shared" si="39"/>
        <v>0</v>
      </c>
      <c r="AB83" s="70"/>
      <c r="AC83" s="68"/>
      <c r="AD83" s="71"/>
      <c r="AE83" s="41">
        <f t="shared" si="40"/>
        <v>0</v>
      </c>
      <c r="AF83" s="70"/>
      <c r="AG83" s="68"/>
      <c r="AH83" s="71"/>
      <c r="AI83" s="41">
        <f t="shared" si="41"/>
        <v>0</v>
      </c>
      <c r="AJ83" s="70"/>
      <c r="AK83" s="68"/>
      <c r="AL83" s="71"/>
      <c r="AM83" s="41">
        <f t="shared" si="42"/>
        <v>0</v>
      </c>
      <c r="AN83" s="70"/>
      <c r="AO83" s="68"/>
      <c r="AP83" s="71"/>
      <c r="AQ83" s="41">
        <f t="shared" si="43"/>
        <v>0</v>
      </c>
      <c r="AR83" s="70"/>
      <c r="AS83" s="68"/>
      <c r="AT83" s="71"/>
      <c r="AU83" s="41">
        <f t="shared" si="44"/>
        <v>0</v>
      </c>
      <c r="AV83" s="70"/>
      <c r="AW83" s="68"/>
      <c r="AX83" s="71"/>
      <c r="AY83" s="41">
        <f t="shared" si="45"/>
        <v>0</v>
      </c>
      <c r="AZ83" s="70"/>
      <c r="BA83" s="68"/>
      <c r="BB83" s="71"/>
      <c r="BC83" s="41">
        <f t="shared" si="46"/>
        <v>0</v>
      </c>
      <c r="BD83" s="70"/>
      <c r="BE83" s="68"/>
      <c r="BF83" s="71"/>
      <c r="BG83" s="41">
        <f t="shared" si="47"/>
        <v>0</v>
      </c>
      <c r="BH83" s="70"/>
      <c r="BI83" s="68"/>
      <c r="BJ83" s="71"/>
      <c r="BK83" s="41">
        <f t="shared" si="48"/>
        <v>0</v>
      </c>
      <c r="BL83" s="70"/>
      <c r="BM83" s="68"/>
      <c r="BN83" s="71"/>
      <c r="BO83" s="41">
        <f t="shared" si="49"/>
        <v>0</v>
      </c>
      <c r="BP83" s="70"/>
      <c r="BQ83" s="68"/>
      <c r="BR83" s="71"/>
      <c r="BS83" s="41">
        <f t="shared" si="50"/>
        <v>0</v>
      </c>
    </row>
    <row r="84" spans="1:71" ht="15.75" customHeight="1" x14ac:dyDescent="0.25">
      <c r="A84" s="30"/>
      <c r="B84" s="31"/>
      <c r="C84" s="31"/>
      <c r="D84" s="37">
        <v>53</v>
      </c>
      <c r="E84" s="60"/>
      <c r="F84" s="31"/>
      <c r="G84" s="38" t="str">
        <f t="shared" si="31"/>
        <v/>
      </c>
      <c r="H84" s="39" t="str">
        <f t="array" ref="H84">IF(I84="","",IFERROR(INDEX(Lid!$F:$F,MATCH($E84,Lid!$A:$A,0)),""))</f>
        <v/>
      </c>
      <c r="I84" s="84" t="str">
        <f t="shared" si="32"/>
        <v/>
      </c>
      <c r="J84" s="38" t="str">
        <f t="shared" si="33"/>
        <v/>
      </c>
      <c r="K84" s="39" t="str">
        <f t="array" ref="K84">IF(I84="","",IFERROR($D$3 &amp; " kosten " &amp;INDEX(Lid!$B:$B,MATCH($E84,Lid!$A:$A,0)),""))</f>
        <v/>
      </c>
      <c r="L84" s="41" t="str">
        <f t="shared" si="34"/>
        <v/>
      </c>
      <c r="M84" s="41" t="str">
        <f t="shared" si="35"/>
        <v/>
      </c>
      <c r="N84" s="41" t="str">
        <f t="shared" si="36"/>
        <v/>
      </c>
      <c r="O84" s="31"/>
      <c r="P84" s="67"/>
      <c r="Q84" s="68"/>
      <c r="R84" s="69"/>
      <c r="S84" s="41">
        <f t="shared" si="37"/>
        <v>0</v>
      </c>
      <c r="T84" s="70"/>
      <c r="U84" s="68"/>
      <c r="V84" s="71"/>
      <c r="W84" s="41">
        <f t="shared" si="38"/>
        <v>0</v>
      </c>
      <c r="X84" s="70"/>
      <c r="Y84" s="68"/>
      <c r="Z84" s="71"/>
      <c r="AA84" s="41">
        <f t="shared" si="39"/>
        <v>0</v>
      </c>
      <c r="AB84" s="70"/>
      <c r="AC84" s="68"/>
      <c r="AD84" s="71"/>
      <c r="AE84" s="41">
        <f t="shared" si="40"/>
        <v>0</v>
      </c>
      <c r="AF84" s="70"/>
      <c r="AG84" s="68"/>
      <c r="AH84" s="71"/>
      <c r="AI84" s="41">
        <f t="shared" si="41"/>
        <v>0</v>
      </c>
      <c r="AJ84" s="70"/>
      <c r="AK84" s="68"/>
      <c r="AL84" s="71"/>
      <c r="AM84" s="41">
        <f t="shared" si="42"/>
        <v>0</v>
      </c>
      <c r="AN84" s="70"/>
      <c r="AO84" s="68"/>
      <c r="AP84" s="71"/>
      <c r="AQ84" s="41">
        <f t="shared" si="43"/>
        <v>0</v>
      </c>
      <c r="AR84" s="70"/>
      <c r="AS84" s="68"/>
      <c r="AT84" s="71"/>
      <c r="AU84" s="41">
        <f t="shared" si="44"/>
        <v>0</v>
      </c>
      <c r="AV84" s="70"/>
      <c r="AW84" s="68"/>
      <c r="AX84" s="71"/>
      <c r="AY84" s="41">
        <f t="shared" si="45"/>
        <v>0</v>
      </c>
      <c r="AZ84" s="70"/>
      <c r="BA84" s="68"/>
      <c r="BB84" s="71"/>
      <c r="BC84" s="41">
        <f t="shared" si="46"/>
        <v>0</v>
      </c>
      <c r="BD84" s="70"/>
      <c r="BE84" s="68"/>
      <c r="BF84" s="71"/>
      <c r="BG84" s="41">
        <f t="shared" si="47"/>
        <v>0</v>
      </c>
      <c r="BH84" s="70"/>
      <c r="BI84" s="68"/>
      <c r="BJ84" s="71"/>
      <c r="BK84" s="41">
        <f t="shared" si="48"/>
        <v>0</v>
      </c>
      <c r="BL84" s="70"/>
      <c r="BM84" s="68"/>
      <c r="BN84" s="71"/>
      <c r="BO84" s="41">
        <f t="shared" si="49"/>
        <v>0</v>
      </c>
      <c r="BP84" s="70"/>
      <c r="BQ84" s="68"/>
      <c r="BR84" s="71"/>
      <c r="BS84" s="41">
        <f t="shared" si="50"/>
        <v>0</v>
      </c>
    </row>
    <row r="85" spans="1:71" ht="15.75" customHeight="1" x14ac:dyDescent="0.25">
      <c r="A85" s="30"/>
      <c r="B85" s="31"/>
      <c r="C85" s="31"/>
      <c r="D85" s="37">
        <v>54</v>
      </c>
      <c r="E85" s="60"/>
      <c r="F85" s="31"/>
      <c r="G85" s="38" t="str">
        <f t="shared" si="31"/>
        <v/>
      </c>
      <c r="H85" s="39" t="str">
        <f t="array" ref="H85">IF(I85="","",IFERROR(INDEX(Lid!$F:$F,MATCH($E85,Lid!$A:$A,0)),""))</f>
        <v/>
      </c>
      <c r="I85" s="84" t="str">
        <f t="shared" si="32"/>
        <v/>
      </c>
      <c r="J85" s="38" t="str">
        <f t="shared" si="33"/>
        <v/>
      </c>
      <c r="K85" s="39" t="str">
        <f t="array" ref="K85">IF(I85="","",IFERROR($D$3 &amp; " kosten " &amp;INDEX(Lid!$B:$B,MATCH($E85,Lid!$A:$A,0)),""))</f>
        <v/>
      </c>
      <c r="L85" s="41" t="str">
        <f t="shared" si="34"/>
        <v/>
      </c>
      <c r="M85" s="41" t="str">
        <f t="shared" si="35"/>
        <v/>
      </c>
      <c r="N85" s="41" t="str">
        <f t="shared" si="36"/>
        <v/>
      </c>
      <c r="O85" s="31"/>
      <c r="P85" s="67"/>
      <c r="Q85" s="68"/>
      <c r="R85" s="69"/>
      <c r="S85" s="41">
        <f t="shared" si="37"/>
        <v>0</v>
      </c>
      <c r="T85" s="70"/>
      <c r="U85" s="68"/>
      <c r="V85" s="71"/>
      <c r="W85" s="41">
        <f t="shared" si="38"/>
        <v>0</v>
      </c>
      <c r="X85" s="70"/>
      <c r="Y85" s="68"/>
      <c r="Z85" s="71"/>
      <c r="AA85" s="41">
        <f t="shared" si="39"/>
        <v>0</v>
      </c>
      <c r="AB85" s="70"/>
      <c r="AC85" s="68"/>
      <c r="AD85" s="71"/>
      <c r="AE85" s="41">
        <f t="shared" si="40"/>
        <v>0</v>
      </c>
      <c r="AF85" s="70"/>
      <c r="AG85" s="68"/>
      <c r="AH85" s="71"/>
      <c r="AI85" s="41">
        <f t="shared" si="41"/>
        <v>0</v>
      </c>
      <c r="AJ85" s="70"/>
      <c r="AK85" s="68"/>
      <c r="AL85" s="71"/>
      <c r="AM85" s="41">
        <f t="shared" si="42"/>
        <v>0</v>
      </c>
      <c r="AN85" s="70"/>
      <c r="AO85" s="68"/>
      <c r="AP85" s="71"/>
      <c r="AQ85" s="41">
        <f t="shared" si="43"/>
        <v>0</v>
      </c>
      <c r="AR85" s="70"/>
      <c r="AS85" s="68"/>
      <c r="AT85" s="71"/>
      <c r="AU85" s="41">
        <f t="shared" si="44"/>
        <v>0</v>
      </c>
      <c r="AV85" s="70"/>
      <c r="AW85" s="68"/>
      <c r="AX85" s="71"/>
      <c r="AY85" s="41">
        <f t="shared" si="45"/>
        <v>0</v>
      </c>
      <c r="AZ85" s="70"/>
      <c r="BA85" s="68"/>
      <c r="BB85" s="71"/>
      <c r="BC85" s="41">
        <f t="shared" si="46"/>
        <v>0</v>
      </c>
      <c r="BD85" s="70"/>
      <c r="BE85" s="68"/>
      <c r="BF85" s="71"/>
      <c r="BG85" s="41">
        <f t="shared" si="47"/>
        <v>0</v>
      </c>
      <c r="BH85" s="70"/>
      <c r="BI85" s="68"/>
      <c r="BJ85" s="71"/>
      <c r="BK85" s="41">
        <f t="shared" si="48"/>
        <v>0</v>
      </c>
      <c r="BL85" s="70"/>
      <c r="BM85" s="68"/>
      <c r="BN85" s="71"/>
      <c r="BO85" s="41">
        <f t="shared" si="49"/>
        <v>0</v>
      </c>
      <c r="BP85" s="70"/>
      <c r="BQ85" s="68"/>
      <c r="BR85" s="71"/>
      <c r="BS85" s="41">
        <f t="shared" si="50"/>
        <v>0</v>
      </c>
    </row>
    <row r="86" spans="1:71" ht="15.75" customHeight="1" x14ac:dyDescent="0.25">
      <c r="A86" s="30"/>
      <c r="B86" s="31"/>
      <c r="C86" s="31"/>
      <c r="D86" s="37">
        <v>55</v>
      </c>
      <c r="E86" s="60"/>
      <c r="F86" s="31"/>
      <c r="G86" s="38" t="str">
        <f t="shared" si="31"/>
        <v/>
      </c>
      <c r="H86" s="39" t="str">
        <f t="array" ref="H86">IF(I86="","",IFERROR(INDEX(Lid!$F:$F,MATCH($E86,Lid!$A:$A,0)),""))</f>
        <v/>
      </c>
      <c r="I86" s="84" t="str">
        <f t="shared" si="32"/>
        <v/>
      </c>
      <c r="J86" s="38" t="str">
        <f t="shared" si="33"/>
        <v/>
      </c>
      <c r="K86" s="39" t="str">
        <f t="array" ref="K86">IF(I86="","",IFERROR($D$3 &amp; " kosten " &amp;INDEX(Lid!$B:$B,MATCH($E86,Lid!$A:$A,0)),""))</f>
        <v/>
      </c>
      <c r="L86" s="41" t="str">
        <f t="shared" si="34"/>
        <v/>
      </c>
      <c r="M86" s="41" t="str">
        <f t="shared" si="35"/>
        <v/>
      </c>
      <c r="N86" s="41" t="str">
        <f t="shared" si="36"/>
        <v/>
      </c>
      <c r="O86" s="31"/>
      <c r="P86" s="67"/>
      <c r="Q86" s="68"/>
      <c r="R86" s="69"/>
      <c r="S86" s="41">
        <f t="shared" si="37"/>
        <v>0</v>
      </c>
      <c r="T86" s="70"/>
      <c r="U86" s="68"/>
      <c r="V86" s="71"/>
      <c r="W86" s="41">
        <f t="shared" si="38"/>
        <v>0</v>
      </c>
      <c r="X86" s="70"/>
      <c r="Y86" s="68"/>
      <c r="Z86" s="71"/>
      <c r="AA86" s="41">
        <f t="shared" si="39"/>
        <v>0</v>
      </c>
      <c r="AB86" s="70"/>
      <c r="AC86" s="68"/>
      <c r="AD86" s="71"/>
      <c r="AE86" s="41">
        <f t="shared" si="40"/>
        <v>0</v>
      </c>
      <c r="AF86" s="70"/>
      <c r="AG86" s="68"/>
      <c r="AH86" s="71"/>
      <c r="AI86" s="41">
        <f t="shared" si="41"/>
        <v>0</v>
      </c>
      <c r="AJ86" s="70"/>
      <c r="AK86" s="68"/>
      <c r="AL86" s="71"/>
      <c r="AM86" s="41">
        <f t="shared" si="42"/>
        <v>0</v>
      </c>
      <c r="AN86" s="70"/>
      <c r="AO86" s="68"/>
      <c r="AP86" s="71"/>
      <c r="AQ86" s="41">
        <f t="shared" si="43"/>
        <v>0</v>
      </c>
      <c r="AR86" s="70"/>
      <c r="AS86" s="68"/>
      <c r="AT86" s="71"/>
      <c r="AU86" s="41">
        <f t="shared" si="44"/>
        <v>0</v>
      </c>
      <c r="AV86" s="70"/>
      <c r="AW86" s="68"/>
      <c r="AX86" s="71"/>
      <c r="AY86" s="41">
        <f t="shared" si="45"/>
        <v>0</v>
      </c>
      <c r="AZ86" s="70"/>
      <c r="BA86" s="68"/>
      <c r="BB86" s="71"/>
      <c r="BC86" s="41">
        <f t="shared" si="46"/>
        <v>0</v>
      </c>
      <c r="BD86" s="70"/>
      <c r="BE86" s="68"/>
      <c r="BF86" s="71"/>
      <c r="BG86" s="41">
        <f t="shared" si="47"/>
        <v>0</v>
      </c>
      <c r="BH86" s="70"/>
      <c r="BI86" s="68"/>
      <c r="BJ86" s="71"/>
      <c r="BK86" s="41">
        <f t="shared" si="48"/>
        <v>0</v>
      </c>
      <c r="BL86" s="70"/>
      <c r="BM86" s="68"/>
      <c r="BN86" s="71"/>
      <c r="BO86" s="41">
        <f t="shared" si="49"/>
        <v>0</v>
      </c>
      <c r="BP86" s="70"/>
      <c r="BQ86" s="68"/>
      <c r="BR86" s="71"/>
      <c r="BS86" s="41">
        <f t="shared" si="50"/>
        <v>0</v>
      </c>
    </row>
    <row r="87" spans="1:71" ht="15.75" customHeight="1" x14ac:dyDescent="0.25">
      <c r="A87" s="30"/>
      <c r="B87" s="31"/>
      <c r="C87" s="31"/>
      <c r="D87" s="37">
        <v>56</v>
      </c>
      <c r="E87" s="60"/>
      <c r="F87" s="31"/>
      <c r="G87" s="38" t="str">
        <f t="shared" si="31"/>
        <v/>
      </c>
      <c r="H87" s="39" t="str">
        <f t="array" ref="H87">IF(I87="","",IFERROR(INDEX(Lid!$F:$F,MATCH($E87,Lid!$A:$A,0)),""))</f>
        <v/>
      </c>
      <c r="I87" s="84" t="str">
        <f t="shared" si="32"/>
        <v/>
      </c>
      <c r="J87" s="38" t="str">
        <f t="shared" si="33"/>
        <v/>
      </c>
      <c r="K87" s="39" t="str">
        <f t="array" ref="K87">IF(I87="","",IFERROR($D$3 &amp; " kosten " &amp;INDEX(Lid!$B:$B,MATCH($E87,Lid!$A:$A,0)),""))</f>
        <v/>
      </c>
      <c r="L87" s="41" t="str">
        <f t="shared" si="34"/>
        <v/>
      </c>
      <c r="M87" s="41" t="str">
        <f t="shared" si="35"/>
        <v/>
      </c>
      <c r="N87" s="41" t="str">
        <f t="shared" si="36"/>
        <v/>
      </c>
      <c r="O87" s="31"/>
      <c r="P87" s="67"/>
      <c r="Q87" s="68"/>
      <c r="R87" s="69"/>
      <c r="S87" s="41">
        <f t="shared" si="37"/>
        <v>0</v>
      </c>
      <c r="T87" s="70"/>
      <c r="U87" s="68"/>
      <c r="V87" s="71"/>
      <c r="W87" s="41">
        <f t="shared" si="38"/>
        <v>0</v>
      </c>
      <c r="X87" s="70"/>
      <c r="Y87" s="68"/>
      <c r="Z87" s="71"/>
      <c r="AA87" s="41">
        <f t="shared" si="39"/>
        <v>0</v>
      </c>
      <c r="AB87" s="70"/>
      <c r="AC87" s="68"/>
      <c r="AD87" s="71"/>
      <c r="AE87" s="41">
        <f t="shared" si="40"/>
        <v>0</v>
      </c>
      <c r="AF87" s="70"/>
      <c r="AG87" s="68"/>
      <c r="AH87" s="71"/>
      <c r="AI87" s="41">
        <f t="shared" si="41"/>
        <v>0</v>
      </c>
      <c r="AJ87" s="70"/>
      <c r="AK87" s="68"/>
      <c r="AL87" s="71"/>
      <c r="AM87" s="41">
        <f t="shared" si="42"/>
        <v>0</v>
      </c>
      <c r="AN87" s="70"/>
      <c r="AO87" s="68"/>
      <c r="AP87" s="71"/>
      <c r="AQ87" s="41">
        <f t="shared" si="43"/>
        <v>0</v>
      </c>
      <c r="AR87" s="70"/>
      <c r="AS87" s="68"/>
      <c r="AT87" s="71"/>
      <c r="AU87" s="41">
        <f t="shared" si="44"/>
        <v>0</v>
      </c>
      <c r="AV87" s="70"/>
      <c r="AW87" s="68"/>
      <c r="AX87" s="71"/>
      <c r="AY87" s="41">
        <f t="shared" si="45"/>
        <v>0</v>
      </c>
      <c r="AZ87" s="70"/>
      <c r="BA87" s="68"/>
      <c r="BB87" s="71"/>
      <c r="BC87" s="41">
        <f t="shared" si="46"/>
        <v>0</v>
      </c>
      <c r="BD87" s="70"/>
      <c r="BE87" s="68"/>
      <c r="BF87" s="71"/>
      <c r="BG87" s="41">
        <f t="shared" si="47"/>
        <v>0</v>
      </c>
      <c r="BH87" s="70"/>
      <c r="BI87" s="68"/>
      <c r="BJ87" s="71"/>
      <c r="BK87" s="41">
        <f t="shared" si="48"/>
        <v>0</v>
      </c>
      <c r="BL87" s="70"/>
      <c r="BM87" s="68"/>
      <c r="BN87" s="71"/>
      <c r="BO87" s="41">
        <f t="shared" si="49"/>
        <v>0</v>
      </c>
      <c r="BP87" s="70"/>
      <c r="BQ87" s="68"/>
      <c r="BR87" s="71"/>
      <c r="BS87" s="41">
        <f t="shared" si="50"/>
        <v>0</v>
      </c>
    </row>
    <row r="88" spans="1:71" ht="15.75" customHeight="1" x14ac:dyDescent="0.25">
      <c r="A88" s="30"/>
      <c r="B88" s="31"/>
      <c r="C88" s="31"/>
      <c r="D88" s="37">
        <v>57</v>
      </c>
      <c r="E88" s="60"/>
      <c r="F88" s="31"/>
      <c r="G88" s="38" t="str">
        <f t="shared" si="31"/>
        <v/>
      </c>
      <c r="H88" s="39" t="str">
        <f t="array" ref="H88">IF(I88="","",IFERROR(INDEX(Lid!$F:$F,MATCH($E88,Lid!$A:$A,0)),""))</f>
        <v/>
      </c>
      <c r="I88" s="84" t="str">
        <f t="shared" si="32"/>
        <v/>
      </c>
      <c r="J88" s="38" t="str">
        <f t="shared" si="33"/>
        <v/>
      </c>
      <c r="K88" s="39" t="str">
        <f t="array" ref="K88">IF(I88="","",IFERROR($D$3 &amp; " kosten " &amp;INDEX(Lid!$B:$B,MATCH($E88,Lid!$A:$A,0)),""))</f>
        <v/>
      </c>
      <c r="L88" s="41" t="str">
        <f t="shared" si="34"/>
        <v/>
      </c>
      <c r="M88" s="41" t="str">
        <f t="shared" si="35"/>
        <v/>
      </c>
      <c r="N88" s="41" t="str">
        <f t="shared" si="36"/>
        <v/>
      </c>
      <c r="O88" s="31"/>
      <c r="P88" s="67"/>
      <c r="Q88" s="68"/>
      <c r="R88" s="69"/>
      <c r="S88" s="41">
        <f t="shared" si="37"/>
        <v>0</v>
      </c>
      <c r="T88" s="70"/>
      <c r="U88" s="68"/>
      <c r="V88" s="71"/>
      <c r="W88" s="41">
        <f t="shared" si="38"/>
        <v>0</v>
      </c>
      <c r="X88" s="70"/>
      <c r="Y88" s="68"/>
      <c r="Z88" s="71"/>
      <c r="AA88" s="41">
        <f t="shared" si="39"/>
        <v>0</v>
      </c>
      <c r="AB88" s="70"/>
      <c r="AC88" s="68"/>
      <c r="AD88" s="71"/>
      <c r="AE88" s="41">
        <f t="shared" si="40"/>
        <v>0</v>
      </c>
      <c r="AF88" s="70"/>
      <c r="AG88" s="68"/>
      <c r="AH88" s="71"/>
      <c r="AI88" s="41">
        <f t="shared" si="41"/>
        <v>0</v>
      </c>
      <c r="AJ88" s="70"/>
      <c r="AK88" s="68"/>
      <c r="AL88" s="71"/>
      <c r="AM88" s="41">
        <f t="shared" si="42"/>
        <v>0</v>
      </c>
      <c r="AN88" s="70"/>
      <c r="AO88" s="68"/>
      <c r="AP88" s="71"/>
      <c r="AQ88" s="41">
        <f t="shared" si="43"/>
        <v>0</v>
      </c>
      <c r="AR88" s="70"/>
      <c r="AS88" s="68"/>
      <c r="AT88" s="71"/>
      <c r="AU88" s="41">
        <f t="shared" si="44"/>
        <v>0</v>
      </c>
      <c r="AV88" s="70"/>
      <c r="AW88" s="68"/>
      <c r="AX88" s="71"/>
      <c r="AY88" s="41">
        <f t="shared" si="45"/>
        <v>0</v>
      </c>
      <c r="AZ88" s="70"/>
      <c r="BA88" s="68"/>
      <c r="BB88" s="71"/>
      <c r="BC88" s="41">
        <f t="shared" si="46"/>
        <v>0</v>
      </c>
      <c r="BD88" s="70"/>
      <c r="BE88" s="68"/>
      <c r="BF88" s="71"/>
      <c r="BG88" s="41">
        <f t="shared" si="47"/>
        <v>0</v>
      </c>
      <c r="BH88" s="70"/>
      <c r="BI88" s="68"/>
      <c r="BJ88" s="71"/>
      <c r="BK88" s="41">
        <f t="shared" si="48"/>
        <v>0</v>
      </c>
      <c r="BL88" s="70"/>
      <c r="BM88" s="68"/>
      <c r="BN88" s="71"/>
      <c r="BO88" s="41">
        <f t="shared" si="49"/>
        <v>0</v>
      </c>
      <c r="BP88" s="70"/>
      <c r="BQ88" s="68"/>
      <c r="BR88" s="71"/>
      <c r="BS88" s="41">
        <f t="shared" si="50"/>
        <v>0</v>
      </c>
    </row>
    <row r="89" spans="1:71" ht="15.75" customHeight="1" x14ac:dyDescent="0.25">
      <c r="A89" s="30"/>
      <c r="B89" s="31"/>
      <c r="C89" s="31"/>
      <c r="D89" s="37">
        <v>58</v>
      </c>
      <c r="E89" s="60"/>
      <c r="F89" s="31"/>
      <c r="G89" s="38" t="str">
        <f t="shared" si="31"/>
        <v/>
      </c>
      <c r="H89" s="39" t="str">
        <f t="array" ref="H89">IF(I89="","",IFERROR(INDEX(Lid!$F:$F,MATCH($E89,Lid!$A:$A,0)),""))</f>
        <v/>
      </c>
      <c r="I89" s="84" t="str">
        <f t="shared" si="32"/>
        <v/>
      </c>
      <c r="J89" s="38" t="str">
        <f t="shared" si="33"/>
        <v/>
      </c>
      <c r="K89" s="39" t="str">
        <f t="array" ref="K89">IF(I89="","",IFERROR($D$3 &amp; " kosten " &amp;INDEX(Lid!$B:$B,MATCH($E89,Lid!$A:$A,0)),""))</f>
        <v/>
      </c>
      <c r="L89" s="41" t="str">
        <f t="shared" si="34"/>
        <v/>
      </c>
      <c r="M89" s="41" t="str">
        <f t="shared" si="35"/>
        <v/>
      </c>
      <c r="N89" s="41" t="str">
        <f t="shared" si="36"/>
        <v/>
      </c>
      <c r="O89" s="31"/>
      <c r="P89" s="67"/>
      <c r="Q89" s="68"/>
      <c r="R89" s="69"/>
      <c r="S89" s="41">
        <f t="shared" si="37"/>
        <v>0</v>
      </c>
      <c r="T89" s="70"/>
      <c r="U89" s="68"/>
      <c r="V89" s="71"/>
      <c r="W89" s="41">
        <f t="shared" si="38"/>
        <v>0</v>
      </c>
      <c r="X89" s="70"/>
      <c r="Y89" s="68"/>
      <c r="Z89" s="71"/>
      <c r="AA89" s="41">
        <f t="shared" si="39"/>
        <v>0</v>
      </c>
      <c r="AB89" s="70"/>
      <c r="AC89" s="68"/>
      <c r="AD89" s="71"/>
      <c r="AE89" s="41">
        <f t="shared" si="40"/>
        <v>0</v>
      </c>
      <c r="AF89" s="70"/>
      <c r="AG89" s="68"/>
      <c r="AH89" s="71"/>
      <c r="AI89" s="41">
        <f t="shared" si="41"/>
        <v>0</v>
      </c>
      <c r="AJ89" s="70"/>
      <c r="AK89" s="68"/>
      <c r="AL89" s="71"/>
      <c r="AM89" s="41">
        <f t="shared" si="42"/>
        <v>0</v>
      </c>
      <c r="AN89" s="70"/>
      <c r="AO89" s="68"/>
      <c r="AP89" s="71"/>
      <c r="AQ89" s="41">
        <f t="shared" si="43"/>
        <v>0</v>
      </c>
      <c r="AR89" s="70"/>
      <c r="AS89" s="68"/>
      <c r="AT89" s="71"/>
      <c r="AU89" s="41">
        <f t="shared" si="44"/>
        <v>0</v>
      </c>
      <c r="AV89" s="70"/>
      <c r="AW89" s="68"/>
      <c r="AX89" s="71"/>
      <c r="AY89" s="41">
        <f t="shared" si="45"/>
        <v>0</v>
      </c>
      <c r="AZ89" s="70"/>
      <c r="BA89" s="68"/>
      <c r="BB89" s="71"/>
      <c r="BC89" s="41">
        <f t="shared" si="46"/>
        <v>0</v>
      </c>
      <c r="BD89" s="70"/>
      <c r="BE89" s="68"/>
      <c r="BF89" s="71"/>
      <c r="BG89" s="41">
        <f t="shared" si="47"/>
        <v>0</v>
      </c>
      <c r="BH89" s="70"/>
      <c r="BI89" s="68"/>
      <c r="BJ89" s="71"/>
      <c r="BK89" s="41">
        <f t="shared" si="48"/>
        <v>0</v>
      </c>
      <c r="BL89" s="70"/>
      <c r="BM89" s="68"/>
      <c r="BN89" s="71"/>
      <c r="BO89" s="41">
        <f t="shared" si="49"/>
        <v>0</v>
      </c>
      <c r="BP89" s="70"/>
      <c r="BQ89" s="68"/>
      <c r="BR89" s="71"/>
      <c r="BS89" s="41">
        <f t="shared" si="50"/>
        <v>0</v>
      </c>
    </row>
    <row r="90" spans="1:71" ht="15.75" customHeight="1" x14ac:dyDescent="0.25">
      <c r="A90" s="30"/>
      <c r="B90" s="31"/>
      <c r="C90" s="31"/>
      <c r="D90" s="37">
        <v>59</v>
      </c>
      <c r="E90" s="60"/>
      <c r="F90" s="31"/>
      <c r="G90" s="38" t="str">
        <f t="shared" si="31"/>
        <v/>
      </c>
      <c r="H90" s="39" t="str">
        <f t="array" ref="H90">IF(I90="","",IFERROR(INDEX(Lid!$F:$F,MATCH($E90,Lid!$A:$A,0)),""))</f>
        <v/>
      </c>
      <c r="I90" s="84" t="str">
        <f t="shared" si="32"/>
        <v/>
      </c>
      <c r="J90" s="38" t="str">
        <f t="shared" si="33"/>
        <v/>
      </c>
      <c r="K90" s="39" t="str">
        <f t="array" ref="K90">IF(I90="","",IFERROR($D$3 &amp; " kosten " &amp;INDEX(Lid!$B:$B,MATCH($E90,Lid!$A:$A,0)),""))</f>
        <v/>
      </c>
      <c r="L90" s="41" t="str">
        <f t="shared" si="34"/>
        <v/>
      </c>
      <c r="M90" s="41" t="str">
        <f t="shared" si="35"/>
        <v/>
      </c>
      <c r="N90" s="41" t="str">
        <f t="shared" si="36"/>
        <v/>
      </c>
      <c r="O90" s="31"/>
      <c r="P90" s="67"/>
      <c r="Q90" s="68"/>
      <c r="R90" s="69"/>
      <c r="S90" s="41">
        <f t="shared" si="37"/>
        <v>0</v>
      </c>
      <c r="T90" s="70"/>
      <c r="U90" s="68"/>
      <c r="V90" s="71"/>
      <c r="W90" s="41">
        <f t="shared" si="38"/>
        <v>0</v>
      </c>
      <c r="X90" s="70"/>
      <c r="Y90" s="68"/>
      <c r="Z90" s="71"/>
      <c r="AA90" s="41">
        <f t="shared" si="39"/>
        <v>0</v>
      </c>
      <c r="AB90" s="70"/>
      <c r="AC90" s="68"/>
      <c r="AD90" s="71"/>
      <c r="AE90" s="41">
        <f t="shared" si="40"/>
        <v>0</v>
      </c>
      <c r="AF90" s="70"/>
      <c r="AG90" s="68"/>
      <c r="AH90" s="71"/>
      <c r="AI90" s="41">
        <f t="shared" si="41"/>
        <v>0</v>
      </c>
      <c r="AJ90" s="70"/>
      <c r="AK90" s="68"/>
      <c r="AL90" s="71"/>
      <c r="AM90" s="41">
        <f t="shared" si="42"/>
        <v>0</v>
      </c>
      <c r="AN90" s="70"/>
      <c r="AO90" s="68"/>
      <c r="AP90" s="71"/>
      <c r="AQ90" s="41">
        <f t="shared" si="43"/>
        <v>0</v>
      </c>
      <c r="AR90" s="70"/>
      <c r="AS90" s="68"/>
      <c r="AT90" s="71"/>
      <c r="AU90" s="41">
        <f t="shared" si="44"/>
        <v>0</v>
      </c>
      <c r="AV90" s="70"/>
      <c r="AW90" s="68"/>
      <c r="AX90" s="71"/>
      <c r="AY90" s="41">
        <f t="shared" si="45"/>
        <v>0</v>
      </c>
      <c r="AZ90" s="70"/>
      <c r="BA90" s="68"/>
      <c r="BB90" s="71"/>
      <c r="BC90" s="41">
        <f t="shared" si="46"/>
        <v>0</v>
      </c>
      <c r="BD90" s="70"/>
      <c r="BE90" s="68"/>
      <c r="BF90" s="71"/>
      <c r="BG90" s="41">
        <f t="shared" si="47"/>
        <v>0</v>
      </c>
      <c r="BH90" s="70"/>
      <c r="BI90" s="68"/>
      <c r="BJ90" s="71"/>
      <c r="BK90" s="41">
        <f t="shared" si="48"/>
        <v>0</v>
      </c>
      <c r="BL90" s="70"/>
      <c r="BM90" s="68"/>
      <c r="BN90" s="71"/>
      <c r="BO90" s="41">
        <f t="shared" si="49"/>
        <v>0</v>
      </c>
      <c r="BP90" s="70"/>
      <c r="BQ90" s="68"/>
      <c r="BR90" s="71"/>
      <c r="BS90" s="41">
        <f t="shared" si="50"/>
        <v>0</v>
      </c>
    </row>
    <row r="91" spans="1:71" ht="15.75" customHeight="1" x14ac:dyDescent="0.25">
      <c r="A91" s="30"/>
      <c r="B91" s="31"/>
      <c r="C91" s="31"/>
      <c r="D91" s="37">
        <v>60</v>
      </c>
      <c r="E91" s="60"/>
      <c r="F91" s="31"/>
      <c r="G91" s="38" t="str">
        <f t="shared" si="31"/>
        <v/>
      </c>
      <c r="H91" s="39" t="str">
        <f t="array" ref="H91">IF(I91="","",IFERROR(INDEX(Lid!$F:$F,MATCH($E91,Lid!$A:$A,0)),""))</f>
        <v/>
      </c>
      <c r="I91" s="84" t="str">
        <f t="shared" si="32"/>
        <v/>
      </c>
      <c r="J91" s="38" t="str">
        <f t="shared" si="33"/>
        <v/>
      </c>
      <c r="K91" s="39" t="str">
        <f t="array" ref="K91">IF(I91="","",IFERROR($D$3 &amp; " kosten " &amp;INDEX(Lid!$B:$B,MATCH($E91,Lid!$A:$A,0)),""))</f>
        <v/>
      </c>
      <c r="L91" s="41" t="str">
        <f t="shared" si="34"/>
        <v/>
      </c>
      <c r="M91" s="41" t="str">
        <f t="shared" si="35"/>
        <v/>
      </c>
      <c r="N91" s="41" t="str">
        <f t="shared" si="36"/>
        <v/>
      </c>
      <c r="O91" s="31"/>
      <c r="P91" s="67"/>
      <c r="Q91" s="68"/>
      <c r="R91" s="69"/>
      <c r="S91" s="41">
        <f t="shared" si="37"/>
        <v>0</v>
      </c>
      <c r="T91" s="70"/>
      <c r="U91" s="68"/>
      <c r="V91" s="71"/>
      <c r="W91" s="41">
        <f t="shared" si="38"/>
        <v>0</v>
      </c>
      <c r="X91" s="70"/>
      <c r="Y91" s="68"/>
      <c r="Z91" s="71"/>
      <c r="AA91" s="41">
        <f t="shared" si="39"/>
        <v>0</v>
      </c>
      <c r="AB91" s="70"/>
      <c r="AC91" s="68"/>
      <c r="AD91" s="71"/>
      <c r="AE91" s="41">
        <f t="shared" si="40"/>
        <v>0</v>
      </c>
      <c r="AF91" s="70"/>
      <c r="AG91" s="68"/>
      <c r="AH91" s="71"/>
      <c r="AI91" s="41">
        <f t="shared" si="41"/>
        <v>0</v>
      </c>
      <c r="AJ91" s="70"/>
      <c r="AK91" s="68"/>
      <c r="AL91" s="71"/>
      <c r="AM91" s="41">
        <f t="shared" si="42"/>
        <v>0</v>
      </c>
      <c r="AN91" s="70"/>
      <c r="AO91" s="68"/>
      <c r="AP91" s="71"/>
      <c r="AQ91" s="41">
        <f t="shared" si="43"/>
        <v>0</v>
      </c>
      <c r="AR91" s="70"/>
      <c r="AS91" s="68"/>
      <c r="AT91" s="71"/>
      <c r="AU91" s="41">
        <f t="shared" si="44"/>
        <v>0</v>
      </c>
      <c r="AV91" s="70"/>
      <c r="AW91" s="68"/>
      <c r="AX91" s="71"/>
      <c r="AY91" s="41">
        <f t="shared" si="45"/>
        <v>0</v>
      </c>
      <c r="AZ91" s="70"/>
      <c r="BA91" s="68"/>
      <c r="BB91" s="71"/>
      <c r="BC91" s="41">
        <f t="shared" si="46"/>
        <v>0</v>
      </c>
      <c r="BD91" s="70"/>
      <c r="BE91" s="68"/>
      <c r="BF91" s="71"/>
      <c r="BG91" s="41">
        <f t="shared" si="47"/>
        <v>0</v>
      </c>
      <c r="BH91" s="70"/>
      <c r="BI91" s="68"/>
      <c r="BJ91" s="71"/>
      <c r="BK91" s="41">
        <f t="shared" si="48"/>
        <v>0</v>
      </c>
      <c r="BL91" s="70"/>
      <c r="BM91" s="68"/>
      <c r="BN91" s="71"/>
      <c r="BO91" s="41">
        <f t="shared" si="49"/>
        <v>0</v>
      </c>
      <c r="BP91" s="70"/>
      <c r="BQ91" s="68"/>
      <c r="BR91" s="71"/>
      <c r="BS91" s="41">
        <f t="shared" si="50"/>
        <v>0</v>
      </c>
    </row>
    <row r="92" spans="1:71" ht="15.75" customHeight="1" x14ac:dyDescent="0.25">
      <c r="A92" s="30"/>
      <c r="B92" s="31"/>
      <c r="C92" s="31"/>
      <c r="D92" s="37">
        <v>61</v>
      </c>
      <c r="E92" s="60"/>
      <c r="F92" s="31"/>
      <c r="G92" s="38" t="str">
        <f t="shared" si="31"/>
        <v/>
      </c>
      <c r="H92" s="39" t="str">
        <f t="array" ref="H92">IF(I92="","",IFERROR(INDEX(Lid!$F:$F,MATCH($E92,Lid!$A:$A,0)),""))</f>
        <v/>
      </c>
      <c r="I92" s="84" t="str">
        <f t="shared" si="32"/>
        <v/>
      </c>
      <c r="J92" s="38" t="str">
        <f t="shared" si="33"/>
        <v/>
      </c>
      <c r="K92" s="39" t="str">
        <f t="array" ref="K92">IF(I92="","",IFERROR($D$3 &amp; " kosten " &amp;INDEX(Lid!$B:$B,MATCH($E92,Lid!$A:$A,0)),""))</f>
        <v/>
      </c>
      <c r="L92" s="41" t="str">
        <f t="shared" si="34"/>
        <v/>
      </c>
      <c r="M92" s="41" t="str">
        <f t="shared" si="35"/>
        <v/>
      </c>
      <c r="N92" s="41" t="str">
        <f t="shared" si="36"/>
        <v/>
      </c>
      <c r="O92" s="31"/>
      <c r="P92" s="67"/>
      <c r="Q92" s="68"/>
      <c r="R92" s="69"/>
      <c r="S92" s="41">
        <f t="shared" si="37"/>
        <v>0</v>
      </c>
      <c r="T92" s="70"/>
      <c r="U92" s="68"/>
      <c r="V92" s="71"/>
      <c r="W92" s="41">
        <f t="shared" si="38"/>
        <v>0</v>
      </c>
      <c r="X92" s="70"/>
      <c r="Y92" s="68"/>
      <c r="Z92" s="71"/>
      <c r="AA92" s="41">
        <f t="shared" si="39"/>
        <v>0</v>
      </c>
      <c r="AB92" s="70"/>
      <c r="AC92" s="68"/>
      <c r="AD92" s="71"/>
      <c r="AE92" s="41">
        <f t="shared" si="40"/>
        <v>0</v>
      </c>
      <c r="AF92" s="70"/>
      <c r="AG92" s="68"/>
      <c r="AH92" s="71"/>
      <c r="AI92" s="41">
        <f t="shared" si="41"/>
        <v>0</v>
      </c>
      <c r="AJ92" s="70"/>
      <c r="AK92" s="68"/>
      <c r="AL92" s="71"/>
      <c r="AM92" s="41">
        <f t="shared" si="42"/>
        <v>0</v>
      </c>
      <c r="AN92" s="70"/>
      <c r="AO92" s="68"/>
      <c r="AP92" s="71"/>
      <c r="AQ92" s="41">
        <f t="shared" si="43"/>
        <v>0</v>
      </c>
      <c r="AR92" s="70"/>
      <c r="AS92" s="68"/>
      <c r="AT92" s="71"/>
      <c r="AU92" s="41">
        <f t="shared" si="44"/>
        <v>0</v>
      </c>
      <c r="AV92" s="70"/>
      <c r="AW92" s="68"/>
      <c r="AX92" s="71"/>
      <c r="AY92" s="41">
        <f t="shared" si="45"/>
        <v>0</v>
      </c>
      <c r="AZ92" s="70"/>
      <c r="BA92" s="68"/>
      <c r="BB92" s="71"/>
      <c r="BC92" s="41">
        <f t="shared" si="46"/>
        <v>0</v>
      </c>
      <c r="BD92" s="70"/>
      <c r="BE92" s="68"/>
      <c r="BF92" s="71"/>
      <c r="BG92" s="41">
        <f t="shared" si="47"/>
        <v>0</v>
      </c>
      <c r="BH92" s="70"/>
      <c r="BI92" s="68"/>
      <c r="BJ92" s="71"/>
      <c r="BK92" s="41">
        <f t="shared" si="48"/>
        <v>0</v>
      </c>
      <c r="BL92" s="70"/>
      <c r="BM92" s="68"/>
      <c r="BN92" s="71"/>
      <c r="BO92" s="41">
        <f t="shared" si="49"/>
        <v>0</v>
      </c>
      <c r="BP92" s="70"/>
      <c r="BQ92" s="68"/>
      <c r="BR92" s="71"/>
      <c r="BS92" s="41">
        <f t="shared" si="50"/>
        <v>0</v>
      </c>
    </row>
    <row r="93" spans="1:71" ht="15.75" customHeight="1" x14ac:dyDescent="0.25">
      <c r="A93" s="30"/>
      <c r="B93" s="31"/>
      <c r="C93" s="31"/>
      <c r="D93" s="37">
        <v>62</v>
      </c>
      <c r="E93" s="60"/>
      <c r="F93" s="31"/>
      <c r="G93" s="38" t="str">
        <f t="shared" si="31"/>
        <v/>
      </c>
      <c r="H93" s="39" t="str">
        <f t="array" ref="H93">IF(I93="","",IFERROR(INDEX(Lid!$F:$F,MATCH($E93,Lid!$A:$A,0)),""))</f>
        <v/>
      </c>
      <c r="I93" s="84" t="str">
        <f t="shared" si="32"/>
        <v/>
      </c>
      <c r="J93" s="38" t="str">
        <f t="shared" si="33"/>
        <v/>
      </c>
      <c r="K93" s="39" t="str">
        <f t="array" ref="K93">IF(I93="","",IFERROR($D$3 &amp; " kosten " &amp;INDEX(Lid!$B:$B,MATCH($E93,Lid!$A:$A,0)),""))</f>
        <v/>
      </c>
      <c r="L93" s="41" t="str">
        <f t="shared" si="34"/>
        <v/>
      </c>
      <c r="M93" s="41" t="str">
        <f t="shared" si="35"/>
        <v/>
      </c>
      <c r="N93" s="41" t="str">
        <f t="shared" si="36"/>
        <v/>
      </c>
      <c r="O93" s="31"/>
      <c r="P93" s="67"/>
      <c r="Q93" s="68"/>
      <c r="R93" s="69"/>
      <c r="S93" s="41">
        <f t="shared" si="37"/>
        <v>0</v>
      </c>
      <c r="T93" s="70"/>
      <c r="U93" s="68"/>
      <c r="V93" s="71"/>
      <c r="W93" s="41">
        <f t="shared" si="38"/>
        <v>0</v>
      </c>
      <c r="X93" s="70"/>
      <c r="Y93" s="68"/>
      <c r="Z93" s="71"/>
      <c r="AA93" s="41">
        <f t="shared" si="39"/>
        <v>0</v>
      </c>
      <c r="AB93" s="70"/>
      <c r="AC93" s="68"/>
      <c r="AD93" s="71"/>
      <c r="AE93" s="41">
        <f t="shared" si="40"/>
        <v>0</v>
      </c>
      <c r="AF93" s="70"/>
      <c r="AG93" s="68"/>
      <c r="AH93" s="71"/>
      <c r="AI93" s="41">
        <f t="shared" si="41"/>
        <v>0</v>
      </c>
      <c r="AJ93" s="70"/>
      <c r="AK93" s="68"/>
      <c r="AL93" s="71"/>
      <c r="AM93" s="41">
        <f t="shared" si="42"/>
        <v>0</v>
      </c>
      <c r="AN93" s="70"/>
      <c r="AO93" s="68"/>
      <c r="AP93" s="71"/>
      <c r="AQ93" s="41">
        <f t="shared" si="43"/>
        <v>0</v>
      </c>
      <c r="AR93" s="70"/>
      <c r="AS93" s="68"/>
      <c r="AT93" s="71"/>
      <c r="AU93" s="41">
        <f t="shared" si="44"/>
        <v>0</v>
      </c>
      <c r="AV93" s="70"/>
      <c r="AW93" s="68"/>
      <c r="AX93" s="71"/>
      <c r="AY93" s="41">
        <f t="shared" si="45"/>
        <v>0</v>
      </c>
      <c r="AZ93" s="70"/>
      <c r="BA93" s="68"/>
      <c r="BB93" s="71"/>
      <c r="BC93" s="41">
        <f t="shared" si="46"/>
        <v>0</v>
      </c>
      <c r="BD93" s="70"/>
      <c r="BE93" s="68"/>
      <c r="BF93" s="71"/>
      <c r="BG93" s="41">
        <f t="shared" si="47"/>
        <v>0</v>
      </c>
      <c r="BH93" s="70"/>
      <c r="BI93" s="68"/>
      <c r="BJ93" s="71"/>
      <c r="BK93" s="41">
        <f t="shared" si="48"/>
        <v>0</v>
      </c>
      <c r="BL93" s="70"/>
      <c r="BM93" s="68"/>
      <c r="BN93" s="71"/>
      <c r="BO93" s="41">
        <f t="shared" si="49"/>
        <v>0</v>
      </c>
      <c r="BP93" s="70"/>
      <c r="BQ93" s="68"/>
      <c r="BR93" s="71"/>
      <c r="BS93" s="41">
        <f t="shared" si="50"/>
        <v>0</v>
      </c>
    </row>
    <row r="94" spans="1:71" ht="15.75" customHeight="1" x14ac:dyDescent="0.25">
      <c r="A94" s="30"/>
      <c r="B94" s="31"/>
      <c r="C94" s="31"/>
      <c r="D94" s="37">
        <v>63</v>
      </c>
      <c r="E94" s="60"/>
      <c r="F94" s="31"/>
      <c r="G94" s="38" t="str">
        <f t="shared" si="31"/>
        <v/>
      </c>
      <c r="H94" s="39" t="str">
        <f t="array" ref="H94">IF(I94="","",IFERROR(INDEX(Lid!$F:$F,MATCH($E94,Lid!$A:$A,0)),""))</f>
        <v/>
      </c>
      <c r="I94" s="84" t="str">
        <f t="shared" si="32"/>
        <v/>
      </c>
      <c r="J94" s="38" t="str">
        <f t="shared" si="33"/>
        <v/>
      </c>
      <c r="K94" s="39" t="str">
        <f t="array" ref="K94">IF(I94="","",IFERROR($D$3 &amp; " kosten " &amp;INDEX(Lid!$B:$B,MATCH($E94,Lid!$A:$A,0)),""))</f>
        <v/>
      </c>
      <c r="L94" s="41" t="str">
        <f t="shared" si="34"/>
        <v/>
      </c>
      <c r="M94" s="41" t="str">
        <f t="shared" si="35"/>
        <v/>
      </c>
      <c r="N94" s="41" t="str">
        <f t="shared" si="36"/>
        <v/>
      </c>
      <c r="O94" s="31"/>
      <c r="P94" s="67"/>
      <c r="Q94" s="68"/>
      <c r="R94" s="69"/>
      <c r="S94" s="41">
        <f t="shared" si="37"/>
        <v>0</v>
      </c>
      <c r="T94" s="70"/>
      <c r="U94" s="68"/>
      <c r="V94" s="71"/>
      <c r="W94" s="41">
        <f t="shared" si="38"/>
        <v>0</v>
      </c>
      <c r="X94" s="70"/>
      <c r="Y94" s="68"/>
      <c r="Z94" s="71"/>
      <c r="AA94" s="41">
        <f t="shared" si="39"/>
        <v>0</v>
      </c>
      <c r="AB94" s="70"/>
      <c r="AC94" s="68"/>
      <c r="AD94" s="71"/>
      <c r="AE94" s="41">
        <f t="shared" si="40"/>
        <v>0</v>
      </c>
      <c r="AF94" s="70"/>
      <c r="AG94" s="68"/>
      <c r="AH94" s="71"/>
      <c r="AI94" s="41">
        <f t="shared" si="41"/>
        <v>0</v>
      </c>
      <c r="AJ94" s="70"/>
      <c r="AK94" s="68"/>
      <c r="AL94" s="71"/>
      <c r="AM94" s="41">
        <f t="shared" si="42"/>
        <v>0</v>
      </c>
      <c r="AN94" s="70"/>
      <c r="AO94" s="68"/>
      <c r="AP94" s="71"/>
      <c r="AQ94" s="41">
        <f t="shared" si="43"/>
        <v>0</v>
      </c>
      <c r="AR94" s="70"/>
      <c r="AS94" s="68"/>
      <c r="AT94" s="71"/>
      <c r="AU94" s="41">
        <f t="shared" si="44"/>
        <v>0</v>
      </c>
      <c r="AV94" s="70"/>
      <c r="AW94" s="68"/>
      <c r="AX94" s="71"/>
      <c r="AY94" s="41">
        <f t="shared" si="45"/>
        <v>0</v>
      </c>
      <c r="AZ94" s="70"/>
      <c r="BA94" s="68"/>
      <c r="BB94" s="71"/>
      <c r="BC94" s="41">
        <f t="shared" si="46"/>
        <v>0</v>
      </c>
      <c r="BD94" s="70"/>
      <c r="BE94" s="68"/>
      <c r="BF94" s="71"/>
      <c r="BG94" s="41">
        <f t="shared" si="47"/>
        <v>0</v>
      </c>
      <c r="BH94" s="70"/>
      <c r="BI94" s="68"/>
      <c r="BJ94" s="71"/>
      <c r="BK94" s="41">
        <f t="shared" si="48"/>
        <v>0</v>
      </c>
      <c r="BL94" s="70"/>
      <c r="BM94" s="68"/>
      <c r="BN94" s="71"/>
      <c r="BO94" s="41">
        <f t="shared" si="49"/>
        <v>0</v>
      </c>
      <c r="BP94" s="70"/>
      <c r="BQ94" s="68"/>
      <c r="BR94" s="71"/>
      <c r="BS94" s="41">
        <f t="shared" si="50"/>
        <v>0</v>
      </c>
    </row>
    <row r="95" spans="1:71" ht="15.75" customHeight="1" x14ac:dyDescent="0.25">
      <c r="A95" s="30"/>
      <c r="B95" s="31"/>
      <c r="C95" s="31"/>
      <c r="D95" s="37">
        <v>64</v>
      </c>
      <c r="E95" s="60"/>
      <c r="F95" s="31"/>
      <c r="G95" s="38" t="str">
        <f t="shared" si="31"/>
        <v/>
      </c>
      <c r="H95" s="39" t="str">
        <f t="array" ref="H95">IF(I95="","",IFERROR(INDEX(Lid!$F:$F,MATCH($E95,Lid!$A:$A,0)),""))</f>
        <v/>
      </c>
      <c r="I95" s="84" t="str">
        <f t="shared" si="32"/>
        <v/>
      </c>
      <c r="J95" s="38" t="str">
        <f t="shared" si="33"/>
        <v/>
      </c>
      <c r="K95" s="39" t="str">
        <f t="array" ref="K95">IF(I95="","",IFERROR($D$3 &amp; " kosten " &amp;INDEX(Lid!$B:$B,MATCH($E95,Lid!$A:$A,0)),""))</f>
        <v/>
      </c>
      <c r="L95" s="41" t="str">
        <f t="shared" si="34"/>
        <v/>
      </c>
      <c r="M95" s="41" t="str">
        <f t="shared" si="35"/>
        <v/>
      </c>
      <c r="N95" s="41" t="str">
        <f t="shared" si="36"/>
        <v/>
      </c>
      <c r="O95" s="31"/>
      <c r="P95" s="67"/>
      <c r="Q95" s="68"/>
      <c r="R95" s="69"/>
      <c r="S95" s="41">
        <f t="shared" si="37"/>
        <v>0</v>
      </c>
      <c r="T95" s="70"/>
      <c r="U95" s="68"/>
      <c r="V95" s="71"/>
      <c r="W95" s="41">
        <f t="shared" si="38"/>
        <v>0</v>
      </c>
      <c r="X95" s="70"/>
      <c r="Y95" s="68"/>
      <c r="Z95" s="71"/>
      <c r="AA95" s="41">
        <f t="shared" si="39"/>
        <v>0</v>
      </c>
      <c r="AB95" s="70"/>
      <c r="AC95" s="68"/>
      <c r="AD95" s="71"/>
      <c r="AE95" s="41">
        <f t="shared" si="40"/>
        <v>0</v>
      </c>
      <c r="AF95" s="70"/>
      <c r="AG95" s="68"/>
      <c r="AH95" s="71"/>
      <c r="AI95" s="41">
        <f t="shared" si="41"/>
        <v>0</v>
      </c>
      <c r="AJ95" s="70"/>
      <c r="AK95" s="68"/>
      <c r="AL95" s="71"/>
      <c r="AM95" s="41">
        <f t="shared" si="42"/>
        <v>0</v>
      </c>
      <c r="AN95" s="70"/>
      <c r="AO95" s="68"/>
      <c r="AP95" s="71"/>
      <c r="AQ95" s="41">
        <f t="shared" si="43"/>
        <v>0</v>
      </c>
      <c r="AR95" s="70"/>
      <c r="AS95" s="68"/>
      <c r="AT95" s="71"/>
      <c r="AU95" s="41">
        <f t="shared" si="44"/>
        <v>0</v>
      </c>
      <c r="AV95" s="70"/>
      <c r="AW95" s="68"/>
      <c r="AX95" s="71"/>
      <c r="AY95" s="41">
        <f t="shared" si="45"/>
        <v>0</v>
      </c>
      <c r="AZ95" s="70"/>
      <c r="BA95" s="68"/>
      <c r="BB95" s="71"/>
      <c r="BC95" s="41">
        <f t="shared" si="46"/>
        <v>0</v>
      </c>
      <c r="BD95" s="70"/>
      <c r="BE95" s="68"/>
      <c r="BF95" s="71"/>
      <c r="BG95" s="41">
        <f t="shared" si="47"/>
        <v>0</v>
      </c>
      <c r="BH95" s="70"/>
      <c r="BI95" s="68"/>
      <c r="BJ95" s="71"/>
      <c r="BK95" s="41">
        <f t="shared" si="48"/>
        <v>0</v>
      </c>
      <c r="BL95" s="70"/>
      <c r="BM95" s="68"/>
      <c r="BN95" s="71"/>
      <c r="BO95" s="41">
        <f t="shared" si="49"/>
        <v>0</v>
      </c>
      <c r="BP95" s="70"/>
      <c r="BQ95" s="68"/>
      <c r="BR95" s="71"/>
      <c r="BS95" s="41">
        <f t="shared" si="50"/>
        <v>0</v>
      </c>
    </row>
    <row r="96" spans="1:71" ht="15.75" customHeight="1" x14ac:dyDescent="0.25">
      <c r="A96" s="30"/>
      <c r="B96" s="31"/>
      <c r="C96" s="31"/>
      <c r="D96" s="37">
        <v>65</v>
      </c>
      <c r="E96" s="60"/>
      <c r="F96" s="31"/>
      <c r="G96" s="38" t="str">
        <f t="shared" si="31"/>
        <v/>
      </c>
      <c r="H96" s="39" t="str">
        <f t="array" ref="H96">IF(I96="","",IFERROR(INDEX(Lid!$F:$F,MATCH($E96,Lid!$A:$A,0)),""))</f>
        <v/>
      </c>
      <c r="I96" s="84" t="str">
        <f t="shared" si="32"/>
        <v/>
      </c>
      <c r="J96" s="38" t="str">
        <f t="shared" si="33"/>
        <v/>
      </c>
      <c r="K96" s="39" t="str">
        <f t="array" ref="K96">IF(I96="","",IFERROR($D$3 &amp; " kosten " &amp;INDEX(Lid!$B:$B,MATCH($E96,Lid!$A:$A,0)),""))</f>
        <v/>
      </c>
      <c r="L96" s="41" t="str">
        <f t="shared" si="34"/>
        <v/>
      </c>
      <c r="M96" s="41" t="str">
        <f t="shared" si="35"/>
        <v/>
      </c>
      <c r="N96" s="41" t="str">
        <f t="shared" si="36"/>
        <v/>
      </c>
      <c r="O96" s="31"/>
      <c r="P96" s="67"/>
      <c r="Q96" s="68"/>
      <c r="R96" s="69"/>
      <c r="S96" s="41">
        <f t="shared" si="37"/>
        <v>0</v>
      </c>
      <c r="T96" s="70"/>
      <c r="U96" s="68"/>
      <c r="V96" s="71"/>
      <c r="W96" s="41">
        <f t="shared" si="38"/>
        <v>0</v>
      </c>
      <c r="X96" s="70"/>
      <c r="Y96" s="68"/>
      <c r="Z96" s="71"/>
      <c r="AA96" s="41">
        <f t="shared" si="39"/>
        <v>0</v>
      </c>
      <c r="AB96" s="70"/>
      <c r="AC96" s="68"/>
      <c r="AD96" s="71"/>
      <c r="AE96" s="41">
        <f t="shared" si="40"/>
        <v>0</v>
      </c>
      <c r="AF96" s="70"/>
      <c r="AG96" s="68"/>
      <c r="AH96" s="71"/>
      <c r="AI96" s="41">
        <f t="shared" si="41"/>
        <v>0</v>
      </c>
      <c r="AJ96" s="70"/>
      <c r="AK96" s="68"/>
      <c r="AL96" s="71"/>
      <c r="AM96" s="41">
        <f t="shared" si="42"/>
        <v>0</v>
      </c>
      <c r="AN96" s="70"/>
      <c r="AO96" s="68"/>
      <c r="AP96" s="71"/>
      <c r="AQ96" s="41">
        <f t="shared" si="43"/>
        <v>0</v>
      </c>
      <c r="AR96" s="70"/>
      <c r="AS96" s="68"/>
      <c r="AT96" s="71"/>
      <c r="AU96" s="41">
        <f t="shared" si="44"/>
        <v>0</v>
      </c>
      <c r="AV96" s="70"/>
      <c r="AW96" s="68"/>
      <c r="AX96" s="71"/>
      <c r="AY96" s="41">
        <f t="shared" si="45"/>
        <v>0</v>
      </c>
      <c r="AZ96" s="70"/>
      <c r="BA96" s="68"/>
      <c r="BB96" s="71"/>
      <c r="BC96" s="41">
        <f t="shared" si="46"/>
        <v>0</v>
      </c>
      <c r="BD96" s="70"/>
      <c r="BE96" s="68"/>
      <c r="BF96" s="71"/>
      <c r="BG96" s="41">
        <f t="shared" si="47"/>
        <v>0</v>
      </c>
      <c r="BH96" s="70"/>
      <c r="BI96" s="68"/>
      <c r="BJ96" s="71"/>
      <c r="BK96" s="41">
        <f t="shared" si="48"/>
        <v>0</v>
      </c>
      <c r="BL96" s="70"/>
      <c r="BM96" s="68"/>
      <c r="BN96" s="71"/>
      <c r="BO96" s="41">
        <f t="shared" si="49"/>
        <v>0</v>
      </c>
      <c r="BP96" s="70"/>
      <c r="BQ96" s="68"/>
      <c r="BR96" s="71"/>
      <c r="BS96" s="41">
        <f t="shared" si="50"/>
        <v>0</v>
      </c>
    </row>
    <row r="97" spans="1:71" ht="15.75" customHeight="1" x14ac:dyDescent="0.25">
      <c r="A97" s="30"/>
      <c r="B97" s="31"/>
      <c r="C97" s="31"/>
      <c r="D97" s="37">
        <v>66</v>
      </c>
      <c r="E97" s="60"/>
      <c r="F97" s="31"/>
      <c r="G97" s="38" t="str">
        <f t="shared" si="31"/>
        <v/>
      </c>
      <c r="H97" s="39" t="str">
        <f t="array" ref="H97">IF(I97="","",IFERROR(INDEX(Lid!$F:$F,MATCH($E97,Lid!$A:$A,0)),""))</f>
        <v/>
      </c>
      <c r="I97" s="84" t="str">
        <f t="shared" si="32"/>
        <v/>
      </c>
      <c r="J97" s="38" t="str">
        <f t="shared" si="33"/>
        <v/>
      </c>
      <c r="K97" s="39" t="str">
        <f t="array" ref="K97">IF(I97="","",IFERROR($D$3 &amp; " kosten " &amp;INDEX(Lid!$B:$B,MATCH($E97,Lid!$A:$A,0)),""))</f>
        <v/>
      </c>
      <c r="L97" s="41" t="str">
        <f t="shared" si="34"/>
        <v/>
      </c>
      <c r="M97" s="41" t="str">
        <f t="shared" si="35"/>
        <v/>
      </c>
      <c r="N97" s="41" t="str">
        <f t="shared" si="36"/>
        <v/>
      </c>
      <c r="O97" s="31"/>
      <c r="P97" s="67"/>
      <c r="Q97" s="68"/>
      <c r="R97" s="69"/>
      <c r="S97" s="41">
        <f t="shared" si="37"/>
        <v>0</v>
      </c>
      <c r="T97" s="70"/>
      <c r="U97" s="68"/>
      <c r="V97" s="71"/>
      <c r="W97" s="41">
        <f t="shared" si="38"/>
        <v>0</v>
      </c>
      <c r="X97" s="70"/>
      <c r="Y97" s="68"/>
      <c r="Z97" s="71"/>
      <c r="AA97" s="41">
        <f t="shared" si="39"/>
        <v>0</v>
      </c>
      <c r="AB97" s="70"/>
      <c r="AC97" s="68"/>
      <c r="AD97" s="71"/>
      <c r="AE97" s="41">
        <f t="shared" si="40"/>
        <v>0</v>
      </c>
      <c r="AF97" s="70"/>
      <c r="AG97" s="68"/>
      <c r="AH97" s="71"/>
      <c r="AI97" s="41">
        <f t="shared" si="41"/>
        <v>0</v>
      </c>
      <c r="AJ97" s="70"/>
      <c r="AK97" s="68"/>
      <c r="AL97" s="71"/>
      <c r="AM97" s="41">
        <f t="shared" si="42"/>
        <v>0</v>
      </c>
      <c r="AN97" s="70"/>
      <c r="AO97" s="68"/>
      <c r="AP97" s="71"/>
      <c r="AQ97" s="41">
        <f t="shared" si="43"/>
        <v>0</v>
      </c>
      <c r="AR97" s="70"/>
      <c r="AS97" s="68"/>
      <c r="AT97" s="71"/>
      <c r="AU97" s="41">
        <f t="shared" si="44"/>
        <v>0</v>
      </c>
      <c r="AV97" s="70"/>
      <c r="AW97" s="68"/>
      <c r="AX97" s="71"/>
      <c r="AY97" s="41">
        <f t="shared" si="45"/>
        <v>0</v>
      </c>
      <c r="AZ97" s="70"/>
      <c r="BA97" s="68"/>
      <c r="BB97" s="71"/>
      <c r="BC97" s="41">
        <f t="shared" si="46"/>
        <v>0</v>
      </c>
      <c r="BD97" s="70"/>
      <c r="BE97" s="68"/>
      <c r="BF97" s="71"/>
      <c r="BG97" s="41">
        <f t="shared" si="47"/>
        <v>0</v>
      </c>
      <c r="BH97" s="70"/>
      <c r="BI97" s="68"/>
      <c r="BJ97" s="71"/>
      <c r="BK97" s="41">
        <f t="shared" si="48"/>
        <v>0</v>
      </c>
      <c r="BL97" s="70"/>
      <c r="BM97" s="68"/>
      <c r="BN97" s="71"/>
      <c r="BO97" s="41">
        <f t="shared" si="49"/>
        <v>0</v>
      </c>
      <c r="BP97" s="70"/>
      <c r="BQ97" s="68"/>
      <c r="BR97" s="71"/>
      <c r="BS97" s="41">
        <f t="shared" si="50"/>
        <v>0</v>
      </c>
    </row>
    <row r="98" spans="1:71" ht="15.75" customHeight="1" x14ac:dyDescent="0.25">
      <c r="A98" s="30"/>
      <c r="B98" s="31"/>
      <c r="C98" s="31"/>
      <c r="D98" s="37">
        <v>67</v>
      </c>
      <c r="E98" s="60"/>
      <c r="F98" s="31"/>
      <c r="G98" s="38" t="str">
        <f t="shared" si="31"/>
        <v/>
      </c>
      <c r="H98" s="39" t="str">
        <f t="array" ref="H98">IF(I98="","",IFERROR(INDEX(Lid!$F:$F,MATCH($E98,Lid!$A:$A,0)),""))</f>
        <v/>
      </c>
      <c r="I98" s="84" t="str">
        <f t="shared" si="32"/>
        <v/>
      </c>
      <c r="J98" s="38" t="str">
        <f t="shared" si="33"/>
        <v/>
      </c>
      <c r="K98" s="39" t="str">
        <f t="array" ref="K98">IF(I98="","",IFERROR($D$3 &amp; " kosten " &amp;INDEX(Lid!$B:$B,MATCH($E98,Lid!$A:$A,0)),""))</f>
        <v/>
      </c>
      <c r="L98" s="41" t="str">
        <f t="shared" si="34"/>
        <v/>
      </c>
      <c r="M98" s="41" t="str">
        <f t="shared" si="35"/>
        <v/>
      </c>
      <c r="N98" s="41" t="str">
        <f t="shared" si="36"/>
        <v/>
      </c>
      <c r="O98" s="31"/>
      <c r="P98" s="67"/>
      <c r="Q98" s="68"/>
      <c r="R98" s="69"/>
      <c r="S98" s="41">
        <f t="shared" si="37"/>
        <v>0</v>
      </c>
      <c r="T98" s="70"/>
      <c r="U98" s="68"/>
      <c r="V98" s="71"/>
      <c r="W98" s="41">
        <f t="shared" si="38"/>
        <v>0</v>
      </c>
      <c r="X98" s="70"/>
      <c r="Y98" s="68"/>
      <c r="Z98" s="71"/>
      <c r="AA98" s="41">
        <f t="shared" si="39"/>
        <v>0</v>
      </c>
      <c r="AB98" s="70"/>
      <c r="AC98" s="68"/>
      <c r="AD98" s="71"/>
      <c r="AE98" s="41">
        <f t="shared" si="40"/>
        <v>0</v>
      </c>
      <c r="AF98" s="70"/>
      <c r="AG98" s="68"/>
      <c r="AH98" s="71"/>
      <c r="AI98" s="41">
        <f t="shared" si="41"/>
        <v>0</v>
      </c>
      <c r="AJ98" s="70"/>
      <c r="AK98" s="68"/>
      <c r="AL98" s="71"/>
      <c r="AM98" s="41">
        <f t="shared" si="42"/>
        <v>0</v>
      </c>
      <c r="AN98" s="70"/>
      <c r="AO98" s="68"/>
      <c r="AP98" s="71"/>
      <c r="AQ98" s="41">
        <f t="shared" si="43"/>
        <v>0</v>
      </c>
      <c r="AR98" s="70"/>
      <c r="AS98" s="68"/>
      <c r="AT98" s="71"/>
      <c r="AU98" s="41">
        <f t="shared" si="44"/>
        <v>0</v>
      </c>
      <c r="AV98" s="70"/>
      <c r="AW98" s="68"/>
      <c r="AX98" s="71"/>
      <c r="AY98" s="41">
        <f t="shared" si="45"/>
        <v>0</v>
      </c>
      <c r="AZ98" s="70"/>
      <c r="BA98" s="68"/>
      <c r="BB98" s="71"/>
      <c r="BC98" s="41">
        <f t="shared" si="46"/>
        <v>0</v>
      </c>
      <c r="BD98" s="70"/>
      <c r="BE98" s="68"/>
      <c r="BF98" s="71"/>
      <c r="BG98" s="41">
        <f t="shared" si="47"/>
        <v>0</v>
      </c>
      <c r="BH98" s="70"/>
      <c r="BI98" s="68"/>
      <c r="BJ98" s="71"/>
      <c r="BK98" s="41">
        <f t="shared" si="48"/>
        <v>0</v>
      </c>
      <c r="BL98" s="70"/>
      <c r="BM98" s="68"/>
      <c r="BN98" s="71"/>
      <c r="BO98" s="41">
        <f t="shared" si="49"/>
        <v>0</v>
      </c>
      <c r="BP98" s="70"/>
      <c r="BQ98" s="68"/>
      <c r="BR98" s="71"/>
      <c r="BS98" s="41">
        <f t="shared" si="50"/>
        <v>0</v>
      </c>
    </row>
    <row r="99" spans="1:71" ht="15.75" customHeight="1" x14ac:dyDescent="0.25">
      <c r="A99" s="30"/>
      <c r="B99" s="31"/>
      <c r="C99" s="31"/>
      <c r="D99" s="37">
        <v>68</v>
      </c>
      <c r="E99" s="60"/>
      <c r="F99" s="31"/>
      <c r="G99" s="38" t="str">
        <f t="shared" si="31"/>
        <v/>
      </c>
      <c r="H99" s="39" t="str">
        <f t="array" ref="H99">IF(I99="","",IFERROR(INDEX(Lid!$F:$F,MATCH($E99,Lid!$A:$A,0)),""))</f>
        <v/>
      </c>
      <c r="I99" s="84" t="str">
        <f t="shared" si="32"/>
        <v/>
      </c>
      <c r="J99" s="38" t="str">
        <f t="shared" si="33"/>
        <v/>
      </c>
      <c r="K99" s="39" t="str">
        <f t="array" ref="K99">IF(I99="","",IFERROR($D$3 &amp; " kosten " &amp;INDEX(Lid!$B:$B,MATCH($E99,Lid!$A:$A,0)),""))</f>
        <v/>
      </c>
      <c r="L99" s="41" t="str">
        <f t="shared" si="34"/>
        <v/>
      </c>
      <c r="M99" s="41" t="str">
        <f t="shared" si="35"/>
        <v/>
      </c>
      <c r="N99" s="41" t="str">
        <f t="shared" si="36"/>
        <v/>
      </c>
      <c r="O99" s="31"/>
      <c r="P99" s="67"/>
      <c r="Q99" s="68"/>
      <c r="R99" s="69"/>
      <c r="S99" s="41">
        <f t="shared" si="37"/>
        <v>0</v>
      </c>
      <c r="T99" s="70"/>
      <c r="U99" s="68"/>
      <c r="V99" s="71"/>
      <c r="W99" s="41">
        <f t="shared" si="38"/>
        <v>0</v>
      </c>
      <c r="X99" s="70"/>
      <c r="Y99" s="68"/>
      <c r="Z99" s="71"/>
      <c r="AA99" s="41">
        <f t="shared" si="39"/>
        <v>0</v>
      </c>
      <c r="AB99" s="70"/>
      <c r="AC99" s="68"/>
      <c r="AD99" s="71"/>
      <c r="AE99" s="41">
        <f t="shared" si="40"/>
        <v>0</v>
      </c>
      <c r="AF99" s="70"/>
      <c r="AG99" s="68"/>
      <c r="AH99" s="71"/>
      <c r="AI99" s="41">
        <f t="shared" si="41"/>
        <v>0</v>
      </c>
      <c r="AJ99" s="70"/>
      <c r="AK99" s="68"/>
      <c r="AL99" s="71"/>
      <c r="AM99" s="41">
        <f t="shared" si="42"/>
        <v>0</v>
      </c>
      <c r="AN99" s="70"/>
      <c r="AO99" s="68"/>
      <c r="AP99" s="71"/>
      <c r="AQ99" s="41">
        <f t="shared" si="43"/>
        <v>0</v>
      </c>
      <c r="AR99" s="70"/>
      <c r="AS99" s="68"/>
      <c r="AT99" s="71"/>
      <c r="AU99" s="41">
        <f t="shared" si="44"/>
        <v>0</v>
      </c>
      <c r="AV99" s="70"/>
      <c r="AW99" s="68"/>
      <c r="AX99" s="71"/>
      <c r="AY99" s="41">
        <f t="shared" si="45"/>
        <v>0</v>
      </c>
      <c r="AZ99" s="70"/>
      <c r="BA99" s="68"/>
      <c r="BB99" s="71"/>
      <c r="BC99" s="41">
        <f t="shared" si="46"/>
        <v>0</v>
      </c>
      <c r="BD99" s="70"/>
      <c r="BE99" s="68"/>
      <c r="BF99" s="71"/>
      <c r="BG99" s="41">
        <f t="shared" si="47"/>
        <v>0</v>
      </c>
      <c r="BH99" s="70"/>
      <c r="BI99" s="68"/>
      <c r="BJ99" s="71"/>
      <c r="BK99" s="41">
        <f t="shared" si="48"/>
        <v>0</v>
      </c>
      <c r="BL99" s="70"/>
      <c r="BM99" s="68"/>
      <c r="BN99" s="71"/>
      <c r="BO99" s="41">
        <f t="shared" si="49"/>
        <v>0</v>
      </c>
      <c r="BP99" s="70"/>
      <c r="BQ99" s="68"/>
      <c r="BR99" s="71"/>
      <c r="BS99" s="41">
        <f t="shared" si="50"/>
        <v>0</v>
      </c>
    </row>
    <row r="100" spans="1:71" ht="15.75" customHeight="1" x14ac:dyDescent="0.25">
      <c r="A100" s="30"/>
      <c r="B100" s="31"/>
      <c r="C100" s="31"/>
      <c r="D100" s="37">
        <v>69</v>
      </c>
      <c r="E100" s="60"/>
      <c r="F100" s="31"/>
      <c r="G100" s="38" t="str">
        <f t="shared" si="31"/>
        <v/>
      </c>
      <c r="H100" s="39" t="str">
        <f t="array" ref="H100">IF(I100="","",IFERROR(INDEX(Lid!$F:$F,MATCH($E100,Lid!$A:$A,0)),""))</f>
        <v/>
      </c>
      <c r="I100" s="84" t="str">
        <f t="shared" si="32"/>
        <v/>
      </c>
      <c r="J100" s="38" t="str">
        <f t="shared" si="33"/>
        <v/>
      </c>
      <c r="K100" s="39" t="str">
        <f t="array" ref="K100">IF(I100="","",IFERROR($D$3 &amp; " kosten " &amp;INDEX(Lid!$B:$B,MATCH($E100,Lid!$A:$A,0)),""))</f>
        <v/>
      </c>
      <c r="L100" s="41" t="str">
        <f t="shared" si="34"/>
        <v/>
      </c>
      <c r="M100" s="41" t="str">
        <f t="shared" si="35"/>
        <v/>
      </c>
      <c r="N100" s="41" t="str">
        <f t="shared" si="36"/>
        <v/>
      </c>
      <c r="O100" s="31"/>
      <c r="P100" s="67"/>
      <c r="Q100" s="68"/>
      <c r="R100" s="69"/>
      <c r="S100" s="41">
        <f t="shared" si="37"/>
        <v>0</v>
      </c>
      <c r="T100" s="70"/>
      <c r="U100" s="68"/>
      <c r="V100" s="71"/>
      <c r="W100" s="41">
        <f t="shared" si="38"/>
        <v>0</v>
      </c>
      <c r="X100" s="70"/>
      <c r="Y100" s="68"/>
      <c r="Z100" s="71"/>
      <c r="AA100" s="41">
        <f t="shared" si="39"/>
        <v>0</v>
      </c>
      <c r="AB100" s="70"/>
      <c r="AC100" s="68"/>
      <c r="AD100" s="71"/>
      <c r="AE100" s="41">
        <f t="shared" si="40"/>
        <v>0</v>
      </c>
      <c r="AF100" s="70"/>
      <c r="AG100" s="68"/>
      <c r="AH100" s="71"/>
      <c r="AI100" s="41">
        <f t="shared" si="41"/>
        <v>0</v>
      </c>
      <c r="AJ100" s="70"/>
      <c r="AK100" s="68"/>
      <c r="AL100" s="71"/>
      <c r="AM100" s="41">
        <f t="shared" si="42"/>
        <v>0</v>
      </c>
      <c r="AN100" s="70"/>
      <c r="AO100" s="68"/>
      <c r="AP100" s="71"/>
      <c r="AQ100" s="41">
        <f t="shared" si="43"/>
        <v>0</v>
      </c>
      <c r="AR100" s="70"/>
      <c r="AS100" s="68"/>
      <c r="AT100" s="71"/>
      <c r="AU100" s="41">
        <f t="shared" si="44"/>
        <v>0</v>
      </c>
      <c r="AV100" s="70"/>
      <c r="AW100" s="68"/>
      <c r="AX100" s="71"/>
      <c r="AY100" s="41">
        <f t="shared" si="45"/>
        <v>0</v>
      </c>
      <c r="AZ100" s="70"/>
      <c r="BA100" s="68"/>
      <c r="BB100" s="71"/>
      <c r="BC100" s="41">
        <f t="shared" si="46"/>
        <v>0</v>
      </c>
      <c r="BD100" s="70"/>
      <c r="BE100" s="68"/>
      <c r="BF100" s="71"/>
      <c r="BG100" s="41">
        <f t="shared" si="47"/>
        <v>0</v>
      </c>
      <c r="BH100" s="70"/>
      <c r="BI100" s="68"/>
      <c r="BJ100" s="71"/>
      <c r="BK100" s="41">
        <f t="shared" si="48"/>
        <v>0</v>
      </c>
      <c r="BL100" s="70"/>
      <c r="BM100" s="68"/>
      <c r="BN100" s="71"/>
      <c r="BO100" s="41">
        <f t="shared" si="49"/>
        <v>0</v>
      </c>
      <c r="BP100" s="70"/>
      <c r="BQ100" s="68"/>
      <c r="BR100" s="71"/>
      <c r="BS100" s="41">
        <f t="shared" si="50"/>
        <v>0</v>
      </c>
    </row>
    <row r="101" spans="1:71" ht="15.75" customHeight="1" x14ac:dyDescent="0.25">
      <c r="A101" s="30"/>
      <c r="B101" s="31"/>
      <c r="C101" s="31"/>
      <c r="D101" s="37">
        <v>70</v>
      </c>
      <c r="E101" s="60"/>
      <c r="F101" s="31"/>
      <c r="G101" s="38" t="str">
        <f t="shared" si="31"/>
        <v/>
      </c>
      <c r="H101" s="39" t="str">
        <f t="array" ref="H101">IF(I101="","",IFERROR(INDEX(Lid!$F:$F,MATCH($E101,Lid!$A:$A,0)),""))</f>
        <v/>
      </c>
      <c r="I101" s="84" t="str">
        <f t="shared" si="32"/>
        <v/>
      </c>
      <c r="J101" s="38" t="str">
        <f t="shared" si="33"/>
        <v/>
      </c>
      <c r="K101" s="39" t="str">
        <f t="array" ref="K101">IF(I101="","",IFERROR($D$3 &amp; " kosten " &amp;INDEX(Lid!$B:$B,MATCH($E101,Lid!$A:$A,0)),""))</f>
        <v/>
      </c>
      <c r="L101" s="41" t="str">
        <f t="shared" si="34"/>
        <v/>
      </c>
      <c r="M101" s="41" t="str">
        <f t="shared" si="35"/>
        <v/>
      </c>
      <c r="N101" s="41" t="str">
        <f t="shared" si="36"/>
        <v/>
      </c>
      <c r="O101" s="31"/>
      <c r="P101" s="67"/>
      <c r="Q101" s="68"/>
      <c r="R101" s="69"/>
      <c r="S101" s="41">
        <f t="shared" si="37"/>
        <v>0</v>
      </c>
      <c r="T101" s="70"/>
      <c r="U101" s="68"/>
      <c r="V101" s="71"/>
      <c r="W101" s="41">
        <f t="shared" si="38"/>
        <v>0</v>
      </c>
      <c r="X101" s="70"/>
      <c r="Y101" s="68"/>
      <c r="Z101" s="71"/>
      <c r="AA101" s="41">
        <f t="shared" si="39"/>
        <v>0</v>
      </c>
      <c r="AB101" s="70"/>
      <c r="AC101" s="68"/>
      <c r="AD101" s="71"/>
      <c r="AE101" s="41">
        <f t="shared" si="40"/>
        <v>0</v>
      </c>
      <c r="AF101" s="70"/>
      <c r="AG101" s="68"/>
      <c r="AH101" s="71"/>
      <c r="AI101" s="41">
        <f t="shared" si="41"/>
        <v>0</v>
      </c>
      <c r="AJ101" s="70"/>
      <c r="AK101" s="68"/>
      <c r="AL101" s="71"/>
      <c r="AM101" s="41">
        <f t="shared" si="42"/>
        <v>0</v>
      </c>
      <c r="AN101" s="70"/>
      <c r="AO101" s="68"/>
      <c r="AP101" s="71"/>
      <c r="AQ101" s="41">
        <f t="shared" si="43"/>
        <v>0</v>
      </c>
      <c r="AR101" s="70"/>
      <c r="AS101" s="68"/>
      <c r="AT101" s="71"/>
      <c r="AU101" s="41">
        <f t="shared" si="44"/>
        <v>0</v>
      </c>
      <c r="AV101" s="70"/>
      <c r="AW101" s="68"/>
      <c r="AX101" s="71"/>
      <c r="AY101" s="41">
        <f t="shared" si="45"/>
        <v>0</v>
      </c>
      <c r="AZ101" s="70"/>
      <c r="BA101" s="68"/>
      <c r="BB101" s="71"/>
      <c r="BC101" s="41">
        <f t="shared" si="46"/>
        <v>0</v>
      </c>
      <c r="BD101" s="70"/>
      <c r="BE101" s="68"/>
      <c r="BF101" s="71"/>
      <c r="BG101" s="41">
        <f t="shared" si="47"/>
        <v>0</v>
      </c>
      <c r="BH101" s="70"/>
      <c r="BI101" s="68"/>
      <c r="BJ101" s="71"/>
      <c r="BK101" s="41">
        <f t="shared" si="48"/>
        <v>0</v>
      </c>
      <c r="BL101" s="70"/>
      <c r="BM101" s="68"/>
      <c r="BN101" s="71"/>
      <c r="BO101" s="41">
        <f t="shared" si="49"/>
        <v>0</v>
      </c>
      <c r="BP101" s="70"/>
      <c r="BQ101" s="68"/>
      <c r="BR101" s="71"/>
      <c r="BS101" s="41">
        <f t="shared" si="50"/>
        <v>0</v>
      </c>
    </row>
    <row r="102" spans="1:71" ht="15.75" customHeight="1" x14ac:dyDescent="0.25">
      <c r="A102" s="30"/>
      <c r="B102" s="31"/>
      <c r="C102" s="31"/>
      <c r="D102" s="37">
        <v>71</v>
      </c>
      <c r="E102" s="60"/>
      <c r="F102" s="31"/>
      <c r="G102" s="38" t="str">
        <f t="shared" si="31"/>
        <v/>
      </c>
      <c r="H102" s="39" t="str">
        <f t="array" ref="H102">IF(I102="","",IFERROR(INDEX(Lid!$F:$F,MATCH($E102,Lid!$A:$A,0)),""))</f>
        <v/>
      </c>
      <c r="I102" s="84" t="str">
        <f t="shared" si="32"/>
        <v/>
      </c>
      <c r="J102" s="38" t="str">
        <f t="shared" si="33"/>
        <v/>
      </c>
      <c r="K102" s="39" t="str">
        <f t="array" ref="K102">IF(I102="","",IFERROR($D$3 &amp; " kosten " &amp;INDEX(Lid!$B:$B,MATCH($E102,Lid!$A:$A,0)),""))</f>
        <v/>
      </c>
      <c r="L102" s="41" t="str">
        <f t="shared" si="34"/>
        <v/>
      </c>
      <c r="M102" s="41" t="str">
        <f t="shared" si="35"/>
        <v/>
      </c>
      <c r="N102" s="41" t="str">
        <f t="shared" si="36"/>
        <v/>
      </c>
      <c r="O102" s="31"/>
      <c r="P102" s="67"/>
      <c r="Q102" s="68"/>
      <c r="R102" s="69"/>
      <c r="S102" s="41">
        <f t="shared" si="37"/>
        <v>0</v>
      </c>
      <c r="T102" s="70"/>
      <c r="U102" s="68"/>
      <c r="V102" s="71"/>
      <c r="W102" s="41">
        <f t="shared" si="38"/>
        <v>0</v>
      </c>
      <c r="X102" s="70"/>
      <c r="Y102" s="68"/>
      <c r="Z102" s="71"/>
      <c r="AA102" s="41">
        <f t="shared" si="39"/>
        <v>0</v>
      </c>
      <c r="AB102" s="70"/>
      <c r="AC102" s="68"/>
      <c r="AD102" s="71"/>
      <c r="AE102" s="41">
        <f t="shared" si="40"/>
        <v>0</v>
      </c>
      <c r="AF102" s="70"/>
      <c r="AG102" s="68"/>
      <c r="AH102" s="71"/>
      <c r="AI102" s="41">
        <f t="shared" si="41"/>
        <v>0</v>
      </c>
      <c r="AJ102" s="70"/>
      <c r="AK102" s="68"/>
      <c r="AL102" s="71"/>
      <c r="AM102" s="41">
        <f t="shared" si="42"/>
        <v>0</v>
      </c>
      <c r="AN102" s="70"/>
      <c r="AO102" s="68"/>
      <c r="AP102" s="71"/>
      <c r="AQ102" s="41">
        <f t="shared" si="43"/>
        <v>0</v>
      </c>
      <c r="AR102" s="70"/>
      <c r="AS102" s="68"/>
      <c r="AT102" s="71"/>
      <c r="AU102" s="41">
        <f t="shared" si="44"/>
        <v>0</v>
      </c>
      <c r="AV102" s="70"/>
      <c r="AW102" s="68"/>
      <c r="AX102" s="71"/>
      <c r="AY102" s="41">
        <f t="shared" si="45"/>
        <v>0</v>
      </c>
      <c r="AZ102" s="70"/>
      <c r="BA102" s="68"/>
      <c r="BB102" s="71"/>
      <c r="BC102" s="41">
        <f t="shared" si="46"/>
        <v>0</v>
      </c>
      <c r="BD102" s="70"/>
      <c r="BE102" s="68"/>
      <c r="BF102" s="71"/>
      <c r="BG102" s="41">
        <f t="shared" si="47"/>
        <v>0</v>
      </c>
      <c r="BH102" s="70"/>
      <c r="BI102" s="68"/>
      <c r="BJ102" s="71"/>
      <c r="BK102" s="41">
        <f t="shared" si="48"/>
        <v>0</v>
      </c>
      <c r="BL102" s="70"/>
      <c r="BM102" s="68"/>
      <c r="BN102" s="71"/>
      <c r="BO102" s="41">
        <f t="shared" si="49"/>
        <v>0</v>
      </c>
      <c r="BP102" s="70"/>
      <c r="BQ102" s="68"/>
      <c r="BR102" s="71"/>
      <c r="BS102" s="41">
        <f t="shared" si="50"/>
        <v>0</v>
      </c>
    </row>
    <row r="103" spans="1:71" ht="15.75" customHeight="1" x14ac:dyDescent="0.25">
      <c r="A103" s="30"/>
      <c r="B103" s="31"/>
      <c r="C103" s="31"/>
      <c r="D103" s="37">
        <v>72</v>
      </c>
      <c r="E103" s="60"/>
      <c r="F103" s="31"/>
      <c r="G103" s="38" t="str">
        <f t="shared" si="31"/>
        <v/>
      </c>
      <c r="H103" s="39" t="str">
        <f t="array" ref="H103">IF(I103="","",IFERROR(INDEX(Lid!$F:$F,MATCH($E103,Lid!$A:$A,0)),""))</f>
        <v/>
      </c>
      <c r="I103" s="84" t="str">
        <f t="shared" si="32"/>
        <v/>
      </c>
      <c r="J103" s="38" t="str">
        <f t="shared" si="33"/>
        <v/>
      </c>
      <c r="K103" s="39" t="str">
        <f t="array" ref="K103">IF(I103="","",IFERROR($D$3 &amp; " kosten " &amp;INDEX(Lid!$B:$B,MATCH($E103,Lid!$A:$A,0)),""))</f>
        <v/>
      </c>
      <c r="L103" s="41" t="str">
        <f t="shared" si="34"/>
        <v/>
      </c>
      <c r="M103" s="41" t="str">
        <f t="shared" si="35"/>
        <v/>
      </c>
      <c r="N103" s="41" t="str">
        <f t="shared" si="36"/>
        <v/>
      </c>
      <c r="O103" s="31"/>
      <c r="P103" s="67"/>
      <c r="Q103" s="68"/>
      <c r="R103" s="69"/>
      <c r="S103" s="41">
        <f t="shared" si="37"/>
        <v>0</v>
      </c>
      <c r="T103" s="70"/>
      <c r="U103" s="68"/>
      <c r="V103" s="71"/>
      <c r="W103" s="41">
        <f t="shared" si="38"/>
        <v>0</v>
      </c>
      <c r="X103" s="70"/>
      <c r="Y103" s="68"/>
      <c r="Z103" s="71"/>
      <c r="AA103" s="41">
        <f t="shared" si="39"/>
        <v>0</v>
      </c>
      <c r="AB103" s="70"/>
      <c r="AC103" s="68"/>
      <c r="AD103" s="71"/>
      <c r="AE103" s="41">
        <f t="shared" si="40"/>
        <v>0</v>
      </c>
      <c r="AF103" s="70"/>
      <c r="AG103" s="68"/>
      <c r="AH103" s="71"/>
      <c r="AI103" s="41">
        <f t="shared" si="41"/>
        <v>0</v>
      </c>
      <c r="AJ103" s="70"/>
      <c r="AK103" s="68"/>
      <c r="AL103" s="71"/>
      <c r="AM103" s="41">
        <f t="shared" si="42"/>
        <v>0</v>
      </c>
      <c r="AN103" s="70"/>
      <c r="AO103" s="68"/>
      <c r="AP103" s="71"/>
      <c r="AQ103" s="41">
        <f t="shared" si="43"/>
        <v>0</v>
      </c>
      <c r="AR103" s="70"/>
      <c r="AS103" s="68"/>
      <c r="AT103" s="71"/>
      <c r="AU103" s="41">
        <f t="shared" si="44"/>
        <v>0</v>
      </c>
      <c r="AV103" s="70"/>
      <c r="AW103" s="68"/>
      <c r="AX103" s="71"/>
      <c r="AY103" s="41">
        <f t="shared" si="45"/>
        <v>0</v>
      </c>
      <c r="AZ103" s="70"/>
      <c r="BA103" s="68"/>
      <c r="BB103" s="71"/>
      <c r="BC103" s="41">
        <f t="shared" si="46"/>
        <v>0</v>
      </c>
      <c r="BD103" s="70"/>
      <c r="BE103" s="68"/>
      <c r="BF103" s="71"/>
      <c r="BG103" s="41">
        <f t="shared" si="47"/>
        <v>0</v>
      </c>
      <c r="BH103" s="70"/>
      <c r="BI103" s="68"/>
      <c r="BJ103" s="71"/>
      <c r="BK103" s="41">
        <f t="shared" si="48"/>
        <v>0</v>
      </c>
      <c r="BL103" s="70"/>
      <c r="BM103" s="68"/>
      <c r="BN103" s="71"/>
      <c r="BO103" s="41">
        <f t="shared" si="49"/>
        <v>0</v>
      </c>
      <c r="BP103" s="70"/>
      <c r="BQ103" s="68"/>
      <c r="BR103" s="71"/>
      <c r="BS103" s="41">
        <f t="shared" si="50"/>
        <v>0</v>
      </c>
    </row>
    <row r="104" spans="1:71" ht="15.75" customHeight="1" x14ac:dyDescent="0.25">
      <c r="A104" s="30"/>
      <c r="B104" s="31"/>
      <c r="C104" s="31"/>
      <c r="D104" s="37">
        <v>73</v>
      </c>
      <c r="E104" s="60"/>
      <c r="F104" s="31"/>
      <c r="G104" s="38" t="str">
        <f t="shared" si="31"/>
        <v/>
      </c>
      <c r="H104" s="39" t="str">
        <f t="array" ref="H104">IF(I104="","",IFERROR(INDEX(Lid!$F:$F,MATCH($E104,Lid!$A:$A,0)),""))</f>
        <v/>
      </c>
      <c r="I104" s="84" t="str">
        <f t="shared" si="32"/>
        <v/>
      </c>
      <c r="J104" s="38" t="str">
        <f t="shared" si="33"/>
        <v/>
      </c>
      <c r="K104" s="39" t="str">
        <f t="array" ref="K104">IF(I104="","",IFERROR($D$3 &amp; " kosten " &amp;INDEX(Lid!$B:$B,MATCH($E104,Lid!$A:$A,0)),""))</f>
        <v/>
      </c>
      <c r="L104" s="41" t="str">
        <f t="shared" si="34"/>
        <v/>
      </c>
      <c r="M104" s="41" t="str">
        <f t="shared" si="35"/>
        <v/>
      </c>
      <c r="N104" s="41" t="str">
        <f t="shared" si="36"/>
        <v/>
      </c>
      <c r="O104" s="31"/>
      <c r="P104" s="67"/>
      <c r="Q104" s="68"/>
      <c r="R104" s="69"/>
      <c r="S104" s="41">
        <f t="shared" si="37"/>
        <v>0</v>
      </c>
      <c r="T104" s="70"/>
      <c r="U104" s="68"/>
      <c r="V104" s="71"/>
      <c r="W104" s="41">
        <f t="shared" si="38"/>
        <v>0</v>
      </c>
      <c r="X104" s="70"/>
      <c r="Y104" s="68"/>
      <c r="Z104" s="71"/>
      <c r="AA104" s="41">
        <f t="shared" si="39"/>
        <v>0</v>
      </c>
      <c r="AB104" s="70"/>
      <c r="AC104" s="68"/>
      <c r="AD104" s="71"/>
      <c r="AE104" s="41">
        <f t="shared" si="40"/>
        <v>0</v>
      </c>
      <c r="AF104" s="70"/>
      <c r="AG104" s="68"/>
      <c r="AH104" s="71"/>
      <c r="AI104" s="41">
        <f t="shared" si="41"/>
        <v>0</v>
      </c>
      <c r="AJ104" s="70"/>
      <c r="AK104" s="68"/>
      <c r="AL104" s="71"/>
      <c r="AM104" s="41">
        <f t="shared" si="42"/>
        <v>0</v>
      </c>
      <c r="AN104" s="70"/>
      <c r="AO104" s="68"/>
      <c r="AP104" s="71"/>
      <c r="AQ104" s="41">
        <f t="shared" si="43"/>
        <v>0</v>
      </c>
      <c r="AR104" s="70"/>
      <c r="AS104" s="68"/>
      <c r="AT104" s="71"/>
      <c r="AU104" s="41">
        <f t="shared" si="44"/>
        <v>0</v>
      </c>
      <c r="AV104" s="70"/>
      <c r="AW104" s="68"/>
      <c r="AX104" s="71"/>
      <c r="AY104" s="41">
        <f t="shared" si="45"/>
        <v>0</v>
      </c>
      <c r="AZ104" s="70"/>
      <c r="BA104" s="68"/>
      <c r="BB104" s="71"/>
      <c r="BC104" s="41">
        <f t="shared" si="46"/>
        <v>0</v>
      </c>
      <c r="BD104" s="70"/>
      <c r="BE104" s="68"/>
      <c r="BF104" s="71"/>
      <c r="BG104" s="41">
        <f t="shared" si="47"/>
        <v>0</v>
      </c>
      <c r="BH104" s="70"/>
      <c r="BI104" s="68"/>
      <c r="BJ104" s="71"/>
      <c r="BK104" s="41">
        <f t="shared" si="48"/>
        <v>0</v>
      </c>
      <c r="BL104" s="70"/>
      <c r="BM104" s="68"/>
      <c r="BN104" s="71"/>
      <c r="BO104" s="41">
        <f t="shared" si="49"/>
        <v>0</v>
      </c>
      <c r="BP104" s="70"/>
      <c r="BQ104" s="68"/>
      <c r="BR104" s="71"/>
      <c r="BS104" s="41">
        <f t="shared" si="50"/>
        <v>0</v>
      </c>
    </row>
    <row r="105" spans="1:71" ht="15.75" customHeight="1" x14ac:dyDescent="0.25">
      <c r="A105" s="30"/>
      <c r="B105" s="31"/>
      <c r="C105" s="31"/>
      <c r="D105" s="37">
        <v>74</v>
      </c>
      <c r="E105" s="60"/>
      <c r="F105" s="31"/>
      <c r="G105" s="38" t="str">
        <f t="shared" si="31"/>
        <v/>
      </c>
      <c r="H105" s="39" t="str">
        <f t="array" ref="H105">IF(I105="","",IFERROR(INDEX(Lid!$F:$F,MATCH($E105,Lid!$A:$A,0)),""))</f>
        <v/>
      </c>
      <c r="I105" s="84" t="str">
        <f t="shared" si="32"/>
        <v/>
      </c>
      <c r="J105" s="38" t="str">
        <f t="shared" si="33"/>
        <v/>
      </c>
      <c r="K105" s="39" t="str">
        <f t="array" ref="K105">IF(I105="","",IFERROR($D$3 &amp; " kosten " &amp;INDEX(Lid!$B:$B,MATCH($E105,Lid!$A:$A,0)),""))</f>
        <v/>
      </c>
      <c r="L105" s="41" t="str">
        <f t="shared" si="34"/>
        <v/>
      </c>
      <c r="M105" s="41" t="str">
        <f t="shared" si="35"/>
        <v/>
      </c>
      <c r="N105" s="41" t="str">
        <f t="shared" si="36"/>
        <v/>
      </c>
      <c r="O105" s="31"/>
      <c r="P105" s="67"/>
      <c r="Q105" s="68"/>
      <c r="R105" s="69"/>
      <c r="S105" s="41">
        <f t="shared" si="37"/>
        <v>0</v>
      </c>
      <c r="T105" s="70"/>
      <c r="U105" s="68"/>
      <c r="V105" s="71"/>
      <c r="W105" s="41">
        <f t="shared" si="38"/>
        <v>0</v>
      </c>
      <c r="X105" s="70"/>
      <c r="Y105" s="68"/>
      <c r="Z105" s="71"/>
      <c r="AA105" s="41">
        <f t="shared" si="39"/>
        <v>0</v>
      </c>
      <c r="AB105" s="70"/>
      <c r="AC105" s="68"/>
      <c r="AD105" s="71"/>
      <c r="AE105" s="41">
        <f t="shared" si="40"/>
        <v>0</v>
      </c>
      <c r="AF105" s="70"/>
      <c r="AG105" s="68"/>
      <c r="AH105" s="71"/>
      <c r="AI105" s="41">
        <f t="shared" si="41"/>
        <v>0</v>
      </c>
      <c r="AJ105" s="70"/>
      <c r="AK105" s="68"/>
      <c r="AL105" s="71"/>
      <c r="AM105" s="41">
        <f t="shared" si="42"/>
        <v>0</v>
      </c>
      <c r="AN105" s="70"/>
      <c r="AO105" s="68"/>
      <c r="AP105" s="71"/>
      <c r="AQ105" s="41">
        <f t="shared" si="43"/>
        <v>0</v>
      </c>
      <c r="AR105" s="70"/>
      <c r="AS105" s="68"/>
      <c r="AT105" s="71"/>
      <c r="AU105" s="41">
        <f t="shared" si="44"/>
        <v>0</v>
      </c>
      <c r="AV105" s="70"/>
      <c r="AW105" s="68"/>
      <c r="AX105" s="71"/>
      <c r="AY105" s="41">
        <f t="shared" si="45"/>
        <v>0</v>
      </c>
      <c r="AZ105" s="70"/>
      <c r="BA105" s="68"/>
      <c r="BB105" s="71"/>
      <c r="BC105" s="41">
        <f t="shared" si="46"/>
        <v>0</v>
      </c>
      <c r="BD105" s="70"/>
      <c r="BE105" s="68"/>
      <c r="BF105" s="71"/>
      <c r="BG105" s="41">
        <f t="shared" si="47"/>
        <v>0</v>
      </c>
      <c r="BH105" s="70"/>
      <c r="BI105" s="68"/>
      <c r="BJ105" s="71"/>
      <c r="BK105" s="41">
        <f t="shared" si="48"/>
        <v>0</v>
      </c>
      <c r="BL105" s="70"/>
      <c r="BM105" s="68"/>
      <c r="BN105" s="71"/>
      <c r="BO105" s="41">
        <f t="shared" si="49"/>
        <v>0</v>
      </c>
      <c r="BP105" s="70"/>
      <c r="BQ105" s="68"/>
      <c r="BR105" s="71"/>
      <c r="BS105" s="41">
        <f t="shared" si="50"/>
        <v>0</v>
      </c>
    </row>
    <row r="106" spans="1:71" ht="15.75" customHeight="1" x14ac:dyDescent="0.25">
      <c r="A106" s="30"/>
      <c r="B106" s="31"/>
      <c r="C106" s="31"/>
      <c r="D106" s="37">
        <v>75</v>
      </c>
      <c r="E106" s="60"/>
      <c r="F106" s="31"/>
      <c r="G106" s="38" t="str">
        <f t="shared" si="31"/>
        <v/>
      </c>
      <c r="H106" s="39" t="str">
        <f t="array" ref="H106">IF(I106="","",IFERROR(INDEX(Lid!$F:$F,MATCH($E106,Lid!$A:$A,0)),""))</f>
        <v/>
      </c>
      <c r="I106" s="84" t="str">
        <f t="shared" si="32"/>
        <v/>
      </c>
      <c r="J106" s="38" t="str">
        <f t="shared" si="33"/>
        <v/>
      </c>
      <c r="K106" s="39" t="str">
        <f t="array" ref="K106">IF(I106="","",IFERROR($D$3 &amp; " kosten " &amp;INDEX(Lid!$B:$B,MATCH($E106,Lid!$A:$A,0)),""))</f>
        <v/>
      </c>
      <c r="L106" s="41" t="str">
        <f t="shared" si="34"/>
        <v/>
      </c>
      <c r="M106" s="41" t="str">
        <f t="shared" si="35"/>
        <v/>
      </c>
      <c r="N106" s="41" t="str">
        <f t="shared" si="36"/>
        <v/>
      </c>
      <c r="O106" s="31"/>
      <c r="P106" s="67"/>
      <c r="Q106" s="68"/>
      <c r="R106" s="69"/>
      <c r="S106" s="41">
        <f t="shared" si="37"/>
        <v>0</v>
      </c>
      <c r="T106" s="70"/>
      <c r="U106" s="68"/>
      <c r="V106" s="71"/>
      <c r="W106" s="41">
        <f t="shared" si="38"/>
        <v>0</v>
      </c>
      <c r="X106" s="70"/>
      <c r="Y106" s="68"/>
      <c r="Z106" s="71"/>
      <c r="AA106" s="41">
        <f t="shared" si="39"/>
        <v>0</v>
      </c>
      <c r="AB106" s="70"/>
      <c r="AC106" s="68"/>
      <c r="AD106" s="71"/>
      <c r="AE106" s="41">
        <f t="shared" si="40"/>
        <v>0</v>
      </c>
      <c r="AF106" s="70"/>
      <c r="AG106" s="68"/>
      <c r="AH106" s="71"/>
      <c r="AI106" s="41">
        <f t="shared" si="41"/>
        <v>0</v>
      </c>
      <c r="AJ106" s="70"/>
      <c r="AK106" s="68"/>
      <c r="AL106" s="71"/>
      <c r="AM106" s="41">
        <f t="shared" si="42"/>
        <v>0</v>
      </c>
      <c r="AN106" s="70"/>
      <c r="AO106" s="68"/>
      <c r="AP106" s="71"/>
      <c r="AQ106" s="41">
        <f t="shared" si="43"/>
        <v>0</v>
      </c>
      <c r="AR106" s="70"/>
      <c r="AS106" s="68"/>
      <c r="AT106" s="71"/>
      <c r="AU106" s="41">
        <f t="shared" si="44"/>
        <v>0</v>
      </c>
      <c r="AV106" s="70"/>
      <c r="AW106" s="68"/>
      <c r="AX106" s="71"/>
      <c r="AY106" s="41">
        <f t="shared" si="45"/>
        <v>0</v>
      </c>
      <c r="AZ106" s="70"/>
      <c r="BA106" s="68"/>
      <c r="BB106" s="71"/>
      <c r="BC106" s="41">
        <f t="shared" si="46"/>
        <v>0</v>
      </c>
      <c r="BD106" s="70"/>
      <c r="BE106" s="68"/>
      <c r="BF106" s="71"/>
      <c r="BG106" s="41">
        <f t="shared" si="47"/>
        <v>0</v>
      </c>
      <c r="BH106" s="70"/>
      <c r="BI106" s="68"/>
      <c r="BJ106" s="71"/>
      <c r="BK106" s="41">
        <f t="shared" si="48"/>
        <v>0</v>
      </c>
      <c r="BL106" s="70"/>
      <c r="BM106" s="68"/>
      <c r="BN106" s="71"/>
      <c r="BO106" s="41">
        <f t="shared" si="49"/>
        <v>0</v>
      </c>
      <c r="BP106" s="70"/>
      <c r="BQ106" s="68"/>
      <c r="BR106" s="71"/>
      <c r="BS106" s="41">
        <f t="shared" si="50"/>
        <v>0</v>
      </c>
    </row>
    <row r="107" spans="1:71" ht="15.75" customHeight="1" x14ac:dyDescent="0.25">
      <c r="A107" s="30"/>
      <c r="B107" s="31"/>
      <c r="C107" s="31"/>
      <c r="D107" s="37">
        <v>76</v>
      </c>
      <c r="E107" s="60"/>
      <c r="F107" s="31"/>
      <c r="G107" s="38" t="str">
        <f t="shared" si="31"/>
        <v/>
      </c>
      <c r="H107" s="39" t="str">
        <f t="array" ref="H107">IF(I107="","",IFERROR(INDEX(Lid!$F:$F,MATCH($E107,Lid!$A:$A,0)),""))</f>
        <v/>
      </c>
      <c r="I107" s="84" t="str">
        <f t="shared" si="32"/>
        <v/>
      </c>
      <c r="J107" s="38" t="str">
        <f t="shared" si="33"/>
        <v/>
      </c>
      <c r="K107" s="39" t="str">
        <f t="array" ref="K107">IF(I107="","",IFERROR($D$3 &amp; " kosten " &amp;INDEX(Lid!$B:$B,MATCH($E107,Lid!$A:$A,0)),""))</f>
        <v/>
      </c>
      <c r="L107" s="41" t="str">
        <f t="shared" si="34"/>
        <v/>
      </c>
      <c r="M107" s="41" t="str">
        <f t="shared" si="35"/>
        <v/>
      </c>
      <c r="N107" s="41" t="str">
        <f t="shared" si="36"/>
        <v/>
      </c>
      <c r="O107" s="31"/>
      <c r="P107" s="67"/>
      <c r="Q107" s="68"/>
      <c r="R107" s="69"/>
      <c r="S107" s="41">
        <f t="shared" si="37"/>
        <v>0</v>
      </c>
      <c r="T107" s="70"/>
      <c r="U107" s="68"/>
      <c r="V107" s="71"/>
      <c r="W107" s="41">
        <f t="shared" si="38"/>
        <v>0</v>
      </c>
      <c r="X107" s="70"/>
      <c r="Y107" s="68"/>
      <c r="Z107" s="71"/>
      <c r="AA107" s="41">
        <f t="shared" si="39"/>
        <v>0</v>
      </c>
      <c r="AB107" s="70"/>
      <c r="AC107" s="68"/>
      <c r="AD107" s="71"/>
      <c r="AE107" s="41">
        <f t="shared" si="40"/>
        <v>0</v>
      </c>
      <c r="AF107" s="70"/>
      <c r="AG107" s="68"/>
      <c r="AH107" s="71"/>
      <c r="AI107" s="41">
        <f t="shared" si="41"/>
        <v>0</v>
      </c>
      <c r="AJ107" s="70"/>
      <c r="AK107" s="68"/>
      <c r="AL107" s="71"/>
      <c r="AM107" s="41">
        <f t="shared" si="42"/>
        <v>0</v>
      </c>
      <c r="AN107" s="70"/>
      <c r="AO107" s="68"/>
      <c r="AP107" s="71"/>
      <c r="AQ107" s="41">
        <f t="shared" si="43"/>
        <v>0</v>
      </c>
      <c r="AR107" s="70"/>
      <c r="AS107" s="68"/>
      <c r="AT107" s="71"/>
      <c r="AU107" s="41">
        <f t="shared" si="44"/>
        <v>0</v>
      </c>
      <c r="AV107" s="70"/>
      <c r="AW107" s="68"/>
      <c r="AX107" s="71"/>
      <c r="AY107" s="41">
        <f t="shared" si="45"/>
        <v>0</v>
      </c>
      <c r="AZ107" s="70"/>
      <c r="BA107" s="68"/>
      <c r="BB107" s="71"/>
      <c r="BC107" s="41">
        <f t="shared" si="46"/>
        <v>0</v>
      </c>
      <c r="BD107" s="70"/>
      <c r="BE107" s="68"/>
      <c r="BF107" s="71"/>
      <c r="BG107" s="41">
        <f t="shared" si="47"/>
        <v>0</v>
      </c>
      <c r="BH107" s="70"/>
      <c r="BI107" s="68"/>
      <c r="BJ107" s="71"/>
      <c r="BK107" s="41">
        <f t="shared" si="48"/>
        <v>0</v>
      </c>
      <c r="BL107" s="70"/>
      <c r="BM107" s="68"/>
      <c r="BN107" s="71"/>
      <c r="BO107" s="41">
        <f t="shared" si="49"/>
        <v>0</v>
      </c>
      <c r="BP107" s="70"/>
      <c r="BQ107" s="68"/>
      <c r="BR107" s="71"/>
      <c r="BS107" s="41">
        <f t="shared" si="50"/>
        <v>0</v>
      </c>
    </row>
    <row r="108" spans="1:71" ht="15.75" customHeight="1" x14ac:dyDescent="0.25">
      <c r="A108" s="30"/>
      <c r="B108" s="31"/>
      <c r="C108" s="31"/>
      <c r="D108" s="37">
        <v>77</v>
      </c>
      <c r="E108" s="60"/>
      <c r="F108" s="31"/>
      <c r="G108" s="38" t="str">
        <f t="shared" si="31"/>
        <v/>
      </c>
      <c r="H108" s="39" t="str">
        <f t="array" ref="H108">IF(I108="","",IFERROR(INDEX(Lid!$F:$F,MATCH($E108,Lid!$A:$A,0)),""))</f>
        <v/>
      </c>
      <c r="I108" s="84" t="str">
        <f t="shared" si="32"/>
        <v/>
      </c>
      <c r="J108" s="38" t="str">
        <f t="shared" si="33"/>
        <v/>
      </c>
      <c r="K108" s="39" t="str">
        <f t="array" ref="K108">IF(I108="","",IFERROR($D$3 &amp; " kosten " &amp;INDEX(Lid!$B:$B,MATCH($E108,Lid!$A:$A,0)),""))</f>
        <v/>
      </c>
      <c r="L108" s="41" t="str">
        <f t="shared" si="34"/>
        <v/>
      </c>
      <c r="M108" s="41" t="str">
        <f t="shared" si="35"/>
        <v/>
      </c>
      <c r="N108" s="41" t="str">
        <f t="shared" si="36"/>
        <v/>
      </c>
      <c r="O108" s="31"/>
      <c r="P108" s="67"/>
      <c r="Q108" s="68"/>
      <c r="R108" s="69"/>
      <c r="S108" s="41">
        <f t="shared" si="37"/>
        <v>0</v>
      </c>
      <c r="T108" s="70"/>
      <c r="U108" s="68"/>
      <c r="V108" s="71"/>
      <c r="W108" s="41">
        <f t="shared" si="38"/>
        <v>0</v>
      </c>
      <c r="X108" s="70"/>
      <c r="Y108" s="68"/>
      <c r="Z108" s="71"/>
      <c r="AA108" s="41">
        <f t="shared" si="39"/>
        <v>0</v>
      </c>
      <c r="AB108" s="70"/>
      <c r="AC108" s="68"/>
      <c r="AD108" s="71"/>
      <c r="AE108" s="41">
        <f t="shared" si="40"/>
        <v>0</v>
      </c>
      <c r="AF108" s="70"/>
      <c r="AG108" s="68"/>
      <c r="AH108" s="71"/>
      <c r="AI108" s="41">
        <f t="shared" si="41"/>
        <v>0</v>
      </c>
      <c r="AJ108" s="70"/>
      <c r="AK108" s="68"/>
      <c r="AL108" s="71"/>
      <c r="AM108" s="41">
        <f t="shared" si="42"/>
        <v>0</v>
      </c>
      <c r="AN108" s="70"/>
      <c r="AO108" s="68"/>
      <c r="AP108" s="71"/>
      <c r="AQ108" s="41">
        <f t="shared" si="43"/>
        <v>0</v>
      </c>
      <c r="AR108" s="70"/>
      <c r="AS108" s="68"/>
      <c r="AT108" s="71"/>
      <c r="AU108" s="41">
        <f t="shared" si="44"/>
        <v>0</v>
      </c>
      <c r="AV108" s="70"/>
      <c r="AW108" s="68"/>
      <c r="AX108" s="71"/>
      <c r="AY108" s="41">
        <f t="shared" si="45"/>
        <v>0</v>
      </c>
      <c r="AZ108" s="70"/>
      <c r="BA108" s="68"/>
      <c r="BB108" s="71"/>
      <c r="BC108" s="41">
        <f t="shared" si="46"/>
        <v>0</v>
      </c>
      <c r="BD108" s="70"/>
      <c r="BE108" s="68"/>
      <c r="BF108" s="71"/>
      <c r="BG108" s="41">
        <f t="shared" si="47"/>
        <v>0</v>
      </c>
      <c r="BH108" s="70"/>
      <c r="BI108" s="68"/>
      <c r="BJ108" s="71"/>
      <c r="BK108" s="41">
        <f t="shared" si="48"/>
        <v>0</v>
      </c>
      <c r="BL108" s="70"/>
      <c r="BM108" s="68"/>
      <c r="BN108" s="71"/>
      <c r="BO108" s="41">
        <f t="shared" si="49"/>
        <v>0</v>
      </c>
      <c r="BP108" s="70"/>
      <c r="BQ108" s="68"/>
      <c r="BR108" s="71"/>
      <c r="BS108" s="41">
        <f t="shared" si="50"/>
        <v>0</v>
      </c>
    </row>
    <row r="109" spans="1:71" ht="15.75" customHeight="1" x14ac:dyDescent="0.25">
      <c r="A109" s="30"/>
      <c r="B109" s="31"/>
      <c r="C109" s="31"/>
      <c r="D109" s="37">
        <v>78</v>
      </c>
      <c r="E109" s="60"/>
      <c r="F109" s="31"/>
      <c r="G109" s="38" t="str">
        <f t="shared" si="31"/>
        <v/>
      </c>
      <c r="H109" s="39" t="str">
        <f t="array" ref="H109">IF(I109="","",IFERROR(INDEX(Lid!$F:$F,MATCH($E109,Lid!$A:$A,0)),""))</f>
        <v/>
      </c>
      <c r="I109" s="84" t="str">
        <f t="shared" si="32"/>
        <v/>
      </c>
      <c r="J109" s="38" t="str">
        <f t="shared" si="33"/>
        <v/>
      </c>
      <c r="K109" s="39" t="str">
        <f t="array" ref="K109">IF(I109="","",IFERROR($D$3 &amp; " kosten " &amp;INDEX(Lid!$B:$B,MATCH($E109,Lid!$A:$A,0)),""))</f>
        <v/>
      </c>
      <c r="L109" s="41" t="str">
        <f t="shared" si="34"/>
        <v/>
      </c>
      <c r="M109" s="41" t="str">
        <f t="shared" si="35"/>
        <v/>
      </c>
      <c r="N109" s="41" t="str">
        <f t="shared" si="36"/>
        <v/>
      </c>
      <c r="O109" s="31"/>
      <c r="P109" s="67"/>
      <c r="Q109" s="68"/>
      <c r="R109" s="69"/>
      <c r="S109" s="41">
        <f t="shared" si="37"/>
        <v>0</v>
      </c>
      <c r="T109" s="70"/>
      <c r="U109" s="68"/>
      <c r="V109" s="71"/>
      <c r="W109" s="41">
        <f t="shared" si="38"/>
        <v>0</v>
      </c>
      <c r="X109" s="70"/>
      <c r="Y109" s="68"/>
      <c r="Z109" s="71"/>
      <c r="AA109" s="41">
        <f t="shared" si="39"/>
        <v>0</v>
      </c>
      <c r="AB109" s="70"/>
      <c r="AC109" s="68"/>
      <c r="AD109" s="71"/>
      <c r="AE109" s="41">
        <f t="shared" si="40"/>
        <v>0</v>
      </c>
      <c r="AF109" s="70"/>
      <c r="AG109" s="68"/>
      <c r="AH109" s="71"/>
      <c r="AI109" s="41">
        <f t="shared" si="41"/>
        <v>0</v>
      </c>
      <c r="AJ109" s="70"/>
      <c r="AK109" s="68"/>
      <c r="AL109" s="71"/>
      <c r="AM109" s="41">
        <f t="shared" si="42"/>
        <v>0</v>
      </c>
      <c r="AN109" s="70"/>
      <c r="AO109" s="68"/>
      <c r="AP109" s="71"/>
      <c r="AQ109" s="41">
        <f t="shared" si="43"/>
        <v>0</v>
      </c>
      <c r="AR109" s="70"/>
      <c r="AS109" s="68"/>
      <c r="AT109" s="71"/>
      <c r="AU109" s="41">
        <f t="shared" si="44"/>
        <v>0</v>
      </c>
      <c r="AV109" s="70"/>
      <c r="AW109" s="68"/>
      <c r="AX109" s="71"/>
      <c r="AY109" s="41">
        <f t="shared" si="45"/>
        <v>0</v>
      </c>
      <c r="AZ109" s="70"/>
      <c r="BA109" s="68"/>
      <c r="BB109" s="71"/>
      <c r="BC109" s="41">
        <f t="shared" si="46"/>
        <v>0</v>
      </c>
      <c r="BD109" s="70"/>
      <c r="BE109" s="68"/>
      <c r="BF109" s="71"/>
      <c r="BG109" s="41">
        <f t="shared" si="47"/>
        <v>0</v>
      </c>
      <c r="BH109" s="70"/>
      <c r="BI109" s="68"/>
      <c r="BJ109" s="71"/>
      <c r="BK109" s="41">
        <f t="shared" si="48"/>
        <v>0</v>
      </c>
      <c r="BL109" s="70"/>
      <c r="BM109" s="68"/>
      <c r="BN109" s="71"/>
      <c r="BO109" s="41">
        <f t="shared" si="49"/>
        <v>0</v>
      </c>
      <c r="BP109" s="70"/>
      <c r="BQ109" s="68"/>
      <c r="BR109" s="71"/>
      <c r="BS109" s="41">
        <f t="shared" si="50"/>
        <v>0</v>
      </c>
    </row>
    <row r="110" spans="1:71" ht="15.75" customHeight="1" x14ac:dyDescent="0.25">
      <c r="A110" s="30"/>
      <c r="B110" s="31"/>
      <c r="C110" s="31"/>
      <c r="D110" s="37">
        <v>79</v>
      </c>
      <c r="E110" s="60"/>
      <c r="F110" s="31"/>
      <c r="G110" s="38" t="str">
        <f t="shared" si="31"/>
        <v/>
      </c>
      <c r="H110" s="39" t="str">
        <f t="array" ref="H110">IF(I110="","",IFERROR(INDEX(Lid!$F:$F,MATCH($E110,Lid!$A:$A,0)),""))</f>
        <v/>
      </c>
      <c r="I110" s="84" t="str">
        <f t="shared" si="32"/>
        <v/>
      </c>
      <c r="J110" s="38" t="str">
        <f t="shared" si="33"/>
        <v/>
      </c>
      <c r="K110" s="39" t="str">
        <f t="array" ref="K110">IF(I110="","",IFERROR($D$3 &amp; " kosten " &amp;INDEX(Lid!$B:$B,MATCH($E110,Lid!$A:$A,0)),""))</f>
        <v/>
      </c>
      <c r="L110" s="41" t="str">
        <f t="shared" si="34"/>
        <v/>
      </c>
      <c r="M110" s="41" t="str">
        <f t="shared" si="35"/>
        <v/>
      </c>
      <c r="N110" s="41" t="str">
        <f t="shared" si="36"/>
        <v/>
      </c>
      <c r="O110" s="31"/>
      <c r="P110" s="67"/>
      <c r="Q110" s="68"/>
      <c r="R110" s="69"/>
      <c r="S110" s="41">
        <f t="shared" si="37"/>
        <v>0</v>
      </c>
      <c r="T110" s="70"/>
      <c r="U110" s="68"/>
      <c r="V110" s="71"/>
      <c r="W110" s="41">
        <f t="shared" si="38"/>
        <v>0</v>
      </c>
      <c r="X110" s="70"/>
      <c r="Y110" s="68"/>
      <c r="Z110" s="71"/>
      <c r="AA110" s="41">
        <f t="shared" si="39"/>
        <v>0</v>
      </c>
      <c r="AB110" s="70"/>
      <c r="AC110" s="68"/>
      <c r="AD110" s="71"/>
      <c r="AE110" s="41">
        <f t="shared" si="40"/>
        <v>0</v>
      </c>
      <c r="AF110" s="70"/>
      <c r="AG110" s="68"/>
      <c r="AH110" s="71"/>
      <c r="AI110" s="41">
        <f t="shared" si="41"/>
        <v>0</v>
      </c>
      <c r="AJ110" s="70"/>
      <c r="AK110" s="68"/>
      <c r="AL110" s="71"/>
      <c r="AM110" s="41">
        <f t="shared" si="42"/>
        <v>0</v>
      </c>
      <c r="AN110" s="70"/>
      <c r="AO110" s="68"/>
      <c r="AP110" s="71"/>
      <c r="AQ110" s="41">
        <f t="shared" si="43"/>
        <v>0</v>
      </c>
      <c r="AR110" s="70"/>
      <c r="AS110" s="68"/>
      <c r="AT110" s="71"/>
      <c r="AU110" s="41">
        <f t="shared" si="44"/>
        <v>0</v>
      </c>
      <c r="AV110" s="70"/>
      <c r="AW110" s="68"/>
      <c r="AX110" s="71"/>
      <c r="AY110" s="41">
        <f t="shared" si="45"/>
        <v>0</v>
      </c>
      <c r="AZ110" s="70"/>
      <c r="BA110" s="68"/>
      <c r="BB110" s="71"/>
      <c r="BC110" s="41">
        <f t="shared" si="46"/>
        <v>0</v>
      </c>
      <c r="BD110" s="70"/>
      <c r="BE110" s="68"/>
      <c r="BF110" s="71"/>
      <c r="BG110" s="41">
        <f t="shared" si="47"/>
        <v>0</v>
      </c>
      <c r="BH110" s="70"/>
      <c r="BI110" s="68"/>
      <c r="BJ110" s="71"/>
      <c r="BK110" s="41">
        <f t="shared" si="48"/>
        <v>0</v>
      </c>
      <c r="BL110" s="70"/>
      <c r="BM110" s="68"/>
      <c r="BN110" s="71"/>
      <c r="BO110" s="41">
        <f t="shared" si="49"/>
        <v>0</v>
      </c>
      <c r="BP110" s="70"/>
      <c r="BQ110" s="68"/>
      <c r="BR110" s="71"/>
      <c r="BS110" s="41">
        <f t="shared" si="50"/>
        <v>0</v>
      </c>
    </row>
    <row r="111" spans="1:71" ht="15.75" customHeight="1" x14ac:dyDescent="0.25">
      <c r="A111" s="30"/>
      <c r="B111" s="31"/>
      <c r="C111" s="31"/>
      <c r="D111" s="37">
        <v>80</v>
      </c>
      <c r="E111" s="60"/>
      <c r="F111" s="31"/>
      <c r="G111" s="38" t="str">
        <f t="shared" si="31"/>
        <v/>
      </c>
      <c r="H111" s="39" t="str">
        <f t="array" ref="H111">IF(I111="","",IFERROR(INDEX(Lid!$F:$F,MATCH($E111,Lid!$A:$A,0)),""))</f>
        <v/>
      </c>
      <c r="I111" s="84" t="str">
        <f t="shared" si="32"/>
        <v/>
      </c>
      <c r="J111" s="38" t="str">
        <f t="shared" si="33"/>
        <v/>
      </c>
      <c r="K111" s="39" t="str">
        <f t="array" ref="K111">IF(I111="","",IFERROR($D$3 &amp; " kosten " &amp;INDEX(Lid!$B:$B,MATCH($E111,Lid!$A:$A,0)),""))</f>
        <v/>
      </c>
      <c r="L111" s="41" t="str">
        <f t="shared" si="34"/>
        <v/>
      </c>
      <c r="M111" s="41" t="str">
        <f t="shared" si="35"/>
        <v/>
      </c>
      <c r="N111" s="41" t="str">
        <f t="shared" si="36"/>
        <v/>
      </c>
      <c r="O111" s="31"/>
      <c r="P111" s="67"/>
      <c r="Q111" s="68"/>
      <c r="R111" s="69"/>
      <c r="S111" s="41">
        <f t="shared" si="37"/>
        <v>0</v>
      </c>
      <c r="T111" s="70"/>
      <c r="U111" s="68"/>
      <c r="V111" s="71"/>
      <c r="W111" s="41">
        <f t="shared" si="38"/>
        <v>0</v>
      </c>
      <c r="X111" s="70"/>
      <c r="Y111" s="68"/>
      <c r="Z111" s="71"/>
      <c r="AA111" s="41">
        <f t="shared" si="39"/>
        <v>0</v>
      </c>
      <c r="AB111" s="70"/>
      <c r="AC111" s="68"/>
      <c r="AD111" s="71"/>
      <c r="AE111" s="41">
        <f t="shared" si="40"/>
        <v>0</v>
      </c>
      <c r="AF111" s="70"/>
      <c r="AG111" s="68"/>
      <c r="AH111" s="71"/>
      <c r="AI111" s="41">
        <f t="shared" si="41"/>
        <v>0</v>
      </c>
      <c r="AJ111" s="70"/>
      <c r="AK111" s="68"/>
      <c r="AL111" s="71"/>
      <c r="AM111" s="41">
        <f t="shared" si="42"/>
        <v>0</v>
      </c>
      <c r="AN111" s="70"/>
      <c r="AO111" s="68"/>
      <c r="AP111" s="71"/>
      <c r="AQ111" s="41">
        <f t="shared" si="43"/>
        <v>0</v>
      </c>
      <c r="AR111" s="70"/>
      <c r="AS111" s="68"/>
      <c r="AT111" s="71"/>
      <c r="AU111" s="41">
        <f t="shared" si="44"/>
        <v>0</v>
      </c>
      <c r="AV111" s="70"/>
      <c r="AW111" s="68"/>
      <c r="AX111" s="71"/>
      <c r="AY111" s="41">
        <f t="shared" si="45"/>
        <v>0</v>
      </c>
      <c r="AZ111" s="70"/>
      <c r="BA111" s="68"/>
      <c r="BB111" s="71"/>
      <c r="BC111" s="41">
        <f t="shared" si="46"/>
        <v>0</v>
      </c>
      <c r="BD111" s="70"/>
      <c r="BE111" s="68"/>
      <c r="BF111" s="71"/>
      <c r="BG111" s="41">
        <f t="shared" si="47"/>
        <v>0</v>
      </c>
      <c r="BH111" s="70"/>
      <c r="BI111" s="68"/>
      <c r="BJ111" s="71"/>
      <c r="BK111" s="41">
        <f t="shared" si="48"/>
        <v>0</v>
      </c>
      <c r="BL111" s="70"/>
      <c r="BM111" s="68"/>
      <c r="BN111" s="71"/>
      <c r="BO111" s="41">
        <f t="shared" si="49"/>
        <v>0</v>
      </c>
      <c r="BP111" s="70"/>
      <c r="BQ111" s="68"/>
      <c r="BR111" s="71"/>
      <c r="BS111" s="41">
        <f t="shared" si="50"/>
        <v>0</v>
      </c>
    </row>
    <row r="112" spans="1:71" ht="15.75" customHeight="1" x14ac:dyDescent="0.25">
      <c r="A112" s="30"/>
      <c r="B112" s="31"/>
      <c r="C112" s="31"/>
      <c r="D112" s="37">
        <v>81</v>
      </c>
      <c r="E112" s="60"/>
      <c r="F112" s="31"/>
      <c r="G112" s="38" t="str">
        <f t="shared" si="31"/>
        <v/>
      </c>
      <c r="H112" s="39" t="str">
        <f t="array" ref="H112">IF(I112="","",IFERROR(INDEX(Lid!$F:$F,MATCH($E112,Lid!$A:$A,0)),""))</f>
        <v/>
      </c>
      <c r="I112" s="84" t="str">
        <f t="shared" si="32"/>
        <v/>
      </c>
      <c r="J112" s="38" t="str">
        <f t="shared" si="33"/>
        <v/>
      </c>
      <c r="K112" s="39" t="str">
        <f t="array" ref="K112">IF(I112="","",IFERROR($D$3 &amp; " kosten " &amp;INDEX(Lid!$B:$B,MATCH($E112,Lid!$A:$A,0)),""))</f>
        <v/>
      </c>
      <c r="L112" s="41" t="str">
        <f t="shared" si="34"/>
        <v/>
      </c>
      <c r="M112" s="41" t="str">
        <f t="shared" si="35"/>
        <v/>
      </c>
      <c r="N112" s="41" t="str">
        <f t="shared" si="36"/>
        <v/>
      </c>
      <c r="O112" s="31"/>
      <c r="P112" s="67"/>
      <c r="Q112" s="68"/>
      <c r="R112" s="69"/>
      <c r="S112" s="41">
        <f t="shared" si="37"/>
        <v>0</v>
      </c>
      <c r="T112" s="70"/>
      <c r="U112" s="68"/>
      <c r="V112" s="71"/>
      <c r="W112" s="41">
        <f t="shared" si="38"/>
        <v>0</v>
      </c>
      <c r="X112" s="70"/>
      <c r="Y112" s="68"/>
      <c r="Z112" s="71"/>
      <c r="AA112" s="41">
        <f t="shared" si="39"/>
        <v>0</v>
      </c>
      <c r="AB112" s="70"/>
      <c r="AC112" s="68"/>
      <c r="AD112" s="71"/>
      <c r="AE112" s="41">
        <f t="shared" si="40"/>
        <v>0</v>
      </c>
      <c r="AF112" s="70"/>
      <c r="AG112" s="68"/>
      <c r="AH112" s="71"/>
      <c r="AI112" s="41">
        <f t="shared" si="41"/>
        <v>0</v>
      </c>
      <c r="AJ112" s="70"/>
      <c r="AK112" s="68"/>
      <c r="AL112" s="71"/>
      <c r="AM112" s="41">
        <f t="shared" si="42"/>
        <v>0</v>
      </c>
      <c r="AN112" s="70"/>
      <c r="AO112" s="68"/>
      <c r="AP112" s="71"/>
      <c r="AQ112" s="41">
        <f t="shared" si="43"/>
        <v>0</v>
      </c>
      <c r="AR112" s="70"/>
      <c r="AS112" s="68"/>
      <c r="AT112" s="71"/>
      <c r="AU112" s="41">
        <f t="shared" si="44"/>
        <v>0</v>
      </c>
      <c r="AV112" s="70"/>
      <c r="AW112" s="68"/>
      <c r="AX112" s="71"/>
      <c r="AY112" s="41">
        <f t="shared" si="45"/>
        <v>0</v>
      </c>
      <c r="AZ112" s="70"/>
      <c r="BA112" s="68"/>
      <c r="BB112" s="71"/>
      <c r="BC112" s="41">
        <f t="shared" si="46"/>
        <v>0</v>
      </c>
      <c r="BD112" s="70"/>
      <c r="BE112" s="68"/>
      <c r="BF112" s="71"/>
      <c r="BG112" s="41">
        <f t="shared" si="47"/>
        <v>0</v>
      </c>
      <c r="BH112" s="70"/>
      <c r="BI112" s="68"/>
      <c r="BJ112" s="71"/>
      <c r="BK112" s="41">
        <f t="shared" si="48"/>
        <v>0</v>
      </c>
      <c r="BL112" s="70"/>
      <c r="BM112" s="68"/>
      <c r="BN112" s="71"/>
      <c r="BO112" s="41">
        <f t="shared" si="49"/>
        <v>0</v>
      </c>
      <c r="BP112" s="70"/>
      <c r="BQ112" s="68"/>
      <c r="BR112" s="71"/>
      <c r="BS112" s="41">
        <f t="shared" si="50"/>
        <v>0</v>
      </c>
    </row>
    <row r="113" spans="1:71" ht="15.75" customHeight="1" x14ac:dyDescent="0.25">
      <c r="A113" s="30"/>
      <c r="B113" s="31"/>
      <c r="C113" s="31"/>
      <c r="D113" s="37">
        <v>82</v>
      </c>
      <c r="E113" s="60"/>
      <c r="F113" s="31"/>
      <c r="G113" s="38" t="str">
        <f t="shared" si="31"/>
        <v/>
      </c>
      <c r="H113" s="39" t="str">
        <f t="array" ref="H113">IF(I113="","",IFERROR(INDEX(Lid!$F:$F,MATCH($E113,Lid!$A:$A,0)),""))</f>
        <v/>
      </c>
      <c r="I113" s="84" t="str">
        <f t="shared" si="32"/>
        <v/>
      </c>
      <c r="J113" s="38" t="str">
        <f t="shared" si="33"/>
        <v/>
      </c>
      <c r="K113" s="39" t="str">
        <f t="array" ref="K113">IF(I113="","",IFERROR($D$3 &amp; " kosten " &amp;INDEX(Lid!$B:$B,MATCH($E113,Lid!$A:$A,0)),""))</f>
        <v/>
      </c>
      <c r="L113" s="41" t="str">
        <f t="shared" si="34"/>
        <v/>
      </c>
      <c r="M113" s="41" t="str">
        <f t="shared" si="35"/>
        <v/>
      </c>
      <c r="N113" s="41" t="str">
        <f t="shared" si="36"/>
        <v/>
      </c>
      <c r="O113" s="31"/>
      <c r="P113" s="67"/>
      <c r="Q113" s="68"/>
      <c r="R113" s="69"/>
      <c r="S113" s="41">
        <f t="shared" si="37"/>
        <v>0</v>
      </c>
      <c r="T113" s="70"/>
      <c r="U113" s="68"/>
      <c r="V113" s="71"/>
      <c r="W113" s="41">
        <f t="shared" si="38"/>
        <v>0</v>
      </c>
      <c r="X113" s="70"/>
      <c r="Y113" s="68"/>
      <c r="Z113" s="71"/>
      <c r="AA113" s="41">
        <f t="shared" si="39"/>
        <v>0</v>
      </c>
      <c r="AB113" s="70"/>
      <c r="AC113" s="68"/>
      <c r="AD113" s="71"/>
      <c r="AE113" s="41">
        <f t="shared" si="40"/>
        <v>0</v>
      </c>
      <c r="AF113" s="70"/>
      <c r="AG113" s="68"/>
      <c r="AH113" s="71"/>
      <c r="AI113" s="41">
        <f t="shared" si="41"/>
        <v>0</v>
      </c>
      <c r="AJ113" s="70"/>
      <c r="AK113" s="68"/>
      <c r="AL113" s="71"/>
      <c r="AM113" s="41">
        <f t="shared" si="42"/>
        <v>0</v>
      </c>
      <c r="AN113" s="70"/>
      <c r="AO113" s="68"/>
      <c r="AP113" s="71"/>
      <c r="AQ113" s="41">
        <f t="shared" si="43"/>
        <v>0</v>
      </c>
      <c r="AR113" s="70"/>
      <c r="AS113" s="68"/>
      <c r="AT113" s="71"/>
      <c r="AU113" s="41">
        <f t="shared" si="44"/>
        <v>0</v>
      </c>
      <c r="AV113" s="70"/>
      <c r="AW113" s="68"/>
      <c r="AX113" s="71"/>
      <c r="AY113" s="41">
        <f t="shared" si="45"/>
        <v>0</v>
      </c>
      <c r="AZ113" s="70"/>
      <c r="BA113" s="68"/>
      <c r="BB113" s="71"/>
      <c r="BC113" s="41">
        <f t="shared" si="46"/>
        <v>0</v>
      </c>
      <c r="BD113" s="70"/>
      <c r="BE113" s="68"/>
      <c r="BF113" s="71"/>
      <c r="BG113" s="41">
        <f t="shared" si="47"/>
        <v>0</v>
      </c>
      <c r="BH113" s="70"/>
      <c r="BI113" s="68"/>
      <c r="BJ113" s="71"/>
      <c r="BK113" s="41">
        <f t="shared" si="48"/>
        <v>0</v>
      </c>
      <c r="BL113" s="70"/>
      <c r="BM113" s="68"/>
      <c r="BN113" s="71"/>
      <c r="BO113" s="41">
        <f t="shared" si="49"/>
        <v>0</v>
      </c>
      <c r="BP113" s="70"/>
      <c r="BQ113" s="68"/>
      <c r="BR113" s="71"/>
      <c r="BS113" s="41">
        <f t="shared" si="50"/>
        <v>0</v>
      </c>
    </row>
    <row r="114" spans="1:71" ht="15.75" customHeight="1" x14ac:dyDescent="0.25">
      <c r="A114" s="30"/>
      <c r="B114" s="31"/>
      <c r="C114" s="31"/>
      <c r="D114" s="37">
        <v>83</v>
      </c>
      <c r="E114" s="60"/>
      <c r="F114" s="31"/>
      <c r="G114" s="38" t="str">
        <f t="shared" si="31"/>
        <v/>
      </c>
      <c r="H114" s="39" t="str">
        <f t="array" ref="H114">IF(I114="","",IFERROR(INDEX(Lid!$F:$F,MATCH($E114,Lid!$A:$A,0)),""))</f>
        <v/>
      </c>
      <c r="I114" s="84" t="str">
        <f t="shared" si="32"/>
        <v/>
      </c>
      <c r="J114" s="38" t="str">
        <f t="shared" si="33"/>
        <v/>
      </c>
      <c r="K114" s="39" t="str">
        <f t="array" ref="K114">IF(I114="","",IFERROR($D$3 &amp; " kosten " &amp;INDEX(Lid!$B:$B,MATCH($E114,Lid!$A:$A,0)),""))</f>
        <v/>
      </c>
      <c r="L114" s="41" t="str">
        <f t="shared" si="34"/>
        <v/>
      </c>
      <c r="M114" s="41" t="str">
        <f t="shared" si="35"/>
        <v/>
      </c>
      <c r="N114" s="41" t="str">
        <f t="shared" si="36"/>
        <v/>
      </c>
      <c r="O114" s="31"/>
      <c r="P114" s="67"/>
      <c r="Q114" s="68"/>
      <c r="R114" s="69"/>
      <c r="S114" s="41">
        <f t="shared" si="37"/>
        <v>0</v>
      </c>
      <c r="T114" s="70"/>
      <c r="U114" s="68"/>
      <c r="V114" s="71"/>
      <c r="W114" s="41">
        <f t="shared" si="38"/>
        <v>0</v>
      </c>
      <c r="X114" s="70"/>
      <c r="Y114" s="68"/>
      <c r="Z114" s="71"/>
      <c r="AA114" s="41">
        <f t="shared" si="39"/>
        <v>0</v>
      </c>
      <c r="AB114" s="70"/>
      <c r="AC114" s="68"/>
      <c r="AD114" s="71"/>
      <c r="AE114" s="41">
        <f t="shared" si="40"/>
        <v>0</v>
      </c>
      <c r="AF114" s="70"/>
      <c r="AG114" s="68"/>
      <c r="AH114" s="71"/>
      <c r="AI114" s="41">
        <f t="shared" si="41"/>
        <v>0</v>
      </c>
      <c r="AJ114" s="70"/>
      <c r="AK114" s="68"/>
      <c r="AL114" s="71"/>
      <c r="AM114" s="41">
        <f t="shared" si="42"/>
        <v>0</v>
      </c>
      <c r="AN114" s="70"/>
      <c r="AO114" s="68"/>
      <c r="AP114" s="71"/>
      <c r="AQ114" s="41">
        <f t="shared" si="43"/>
        <v>0</v>
      </c>
      <c r="AR114" s="70"/>
      <c r="AS114" s="68"/>
      <c r="AT114" s="71"/>
      <c r="AU114" s="41">
        <f t="shared" si="44"/>
        <v>0</v>
      </c>
      <c r="AV114" s="70"/>
      <c r="AW114" s="68"/>
      <c r="AX114" s="71"/>
      <c r="AY114" s="41">
        <f t="shared" si="45"/>
        <v>0</v>
      </c>
      <c r="AZ114" s="70"/>
      <c r="BA114" s="68"/>
      <c r="BB114" s="71"/>
      <c r="BC114" s="41">
        <f t="shared" si="46"/>
        <v>0</v>
      </c>
      <c r="BD114" s="70"/>
      <c r="BE114" s="68"/>
      <c r="BF114" s="71"/>
      <c r="BG114" s="41">
        <f t="shared" si="47"/>
        <v>0</v>
      </c>
      <c r="BH114" s="70"/>
      <c r="BI114" s="68"/>
      <c r="BJ114" s="71"/>
      <c r="BK114" s="41">
        <f t="shared" si="48"/>
        <v>0</v>
      </c>
      <c r="BL114" s="70"/>
      <c r="BM114" s="68"/>
      <c r="BN114" s="71"/>
      <c r="BO114" s="41">
        <f t="shared" si="49"/>
        <v>0</v>
      </c>
      <c r="BP114" s="70"/>
      <c r="BQ114" s="68"/>
      <c r="BR114" s="71"/>
      <c r="BS114" s="41">
        <f t="shared" si="50"/>
        <v>0</v>
      </c>
    </row>
    <row r="115" spans="1:71" ht="15.75" customHeight="1" x14ac:dyDescent="0.25">
      <c r="A115" s="30"/>
      <c r="B115" s="31"/>
      <c r="C115" s="31"/>
      <c r="D115" s="37">
        <v>84</v>
      </c>
      <c r="E115" s="60"/>
      <c r="F115" s="31"/>
      <c r="G115" s="38" t="str">
        <f t="shared" si="31"/>
        <v/>
      </c>
      <c r="H115" s="39" t="str">
        <f t="array" ref="H115">IF(I115="","",IFERROR(INDEX(Lid!$F:$F,MATCH($E115,Lid!$A:$A,0)),""))</f>
        <v/>
      </c>
      <c r="I115" s="84" t="str">
        <f t="shared" si="32"/>
        <v/>
      </c>
      <c r="J115" s="38" t="str">
        <f t="shared" si="33"/>
        <v/>
      </c>
      <c r="K115" s="39" t="str">
        <f t="array" ref="K115">IF(I115="","",IFERROR($D$3 &amp; " kosten " &amp;INDEX(Lid!$B:$B,MATCH($E115,Lid!$A:$A,0)),""))</f>
        <v/>
      </c>
      <c r="L115" s="41" t="str">
        <f t="shared" si="34"/>
        <v/>
      </c>
      <c r="M115" s="41" t="str">
        <f t="shared" si="35"/>
        <v/>
      </c>
      <c r="N115" s="41" t="str">
        <f t="shared" si="36"/>
        <v/>
      </c>
      <c r="O115" s="31"/>
      <c r="P115" s="67"/>
      <c r="Q115" s="68"/>
      <c r="R115" s="69"/>
      <c r="S115" s="41">
        <f t="shared" si="37"/>
        <v>0</v>
      </c>
      <c r="T115" s="70"/>
      <c r="U115" s="68"/>
      <c r="V115" s="71"/>
      <c r="W115" s="41">
        <f t="shared" si="38"/>
        <v>0</v>
      </c>
      <c r="X115" s="70"/>
      <c r="Y115" s="68"/>
      <c r="Z115" s="71"/>
      <c r="AA115" s="41">
        <f t="shared" si="39"/>
        <v>0</v>
      </c>
      <c r="AB115" s="70"/>
      <c r="AC115" s="68"/>
      <c r="AD115" s="71"/>
      <c r="AE115" s="41">
        <f t="shared" si="40"/>
        <v>0</v>
      </c>
      <c r="AF115" s="70"/>
      <c r="AG115" s="68"/>
      <c r="AH115" s="71"/>
      <c r="AI115" s="41">
        <f t="shared" si="41"/>
        <v>0</v>
      </c>
      <c r="AJ115" s="70"/>
      <c r="AK115" s="68"/>
      <c r="AL115" s="71"/>
      <c r="AM115" s="41">
        <f t="shared" si="42"/>
        <v>0</v>
      </c>
      <c r="AN115" s="70"/>
      <c r="AO115" s="68"/>
      <c r="AP115" s="71"/>
      <c r="AQ115" s="41">
        <f t="shared" si="43"/>
        <v>0</v>
      </c>
      <c r="AR115" s="70"/>
      <c r="AS115" s="68"/>
      <c r="AT115" s="71"/>
      <c r="AU115" s="41">
        <f t="shared" si="44"/>
        <v>0</v>
      </c>
      <c r="AV115" s="70"/>
      <c r="AW115" s="68"/>
      <c r="AX115" s="71"/>
      <c r="AY115" s="41">
        <f t="shared" si="45"/>
        <v>0</v>
      </c>
      <c r="AZ115" s="70"/>
      <c r="BA115" s="68"/>
      <c r="BB115" s="71"/>
      <c r="BC115" s="41">
        <f t="shared" si="46"/>
        <v>0</v>
      </c>
      <c r="BD115" s="70"/>
      <c r="BE115" s="68"/>
      <c r="BF115" s="71"/>
      <c r="BG115" s="41">
        <f t="shared" si="47"/>
        <v>0</v>
      </c>
      <c r="BH115" s="70"/>
      <c r="BI115" s="68"/>
      <c r="BJ115" s="71"/>
      <c r="BK115" s="41">
        <f t="shared" si="48"/>
        <v>0</v>
      </c>
      <c r="BL115" s="70"/>
      <c r="BM115" s="68"/>
      <c r="BN115" s="71"/>
      <c r="BO115" s="41">
        <f t="shared" si="49"/>
        <v>0</v>
      </c>
      <c r="BP115" s="70"/>
      <c r="BQ115" s="68"/>
      <c r="BR115" s="71"/>
      <c r="BS115" s="41">
        <f t="shared" si="50"/>
        <v>0</v>
      </c>
    </row>
    <row r="116" spans="1:71" ht="15.75" customHeight="1" x14ac:dyDescent="0.25">
      <c r="A116" s="30"/>
      <c r="B116" s="31"/>
      <c r="C116" s="31"/>
      <c r="D116" s="37">
        <v>85</v>
      </c>
      <c r="E116" s="60"/>
      <c r="F116" s="31"/>
      <c r="G116" s="38" t="str">
        <f t="shared" si="31"/>
        <v/>
      </c>
      <c r="H116" s="39" t="str">
        <f t="array" ref="H116">IF(I116="","",IFERROR(INDEX(Lid!$F:$F,MATCH($E116,Lid!$A:$A,0)),""))</f>
        <v/>
      </c>
      <c r="I116" s="84" t="str">
        <f t="shared" si="32"/>
        <v/>
      </c>
      <c r="J116" s="38" t="str">
        <f t="shared" si="33"/>
        <v/>
      </c>
      <c r="K116" s="39" t="str">
        <f t="array" ref="K116">IF(I116="","",IFERROR($D$3 &amp; " kosten " &amp;INDEX(Lid!$B:$B,MATCH($E116,Lid!$A:$A,0)),""))</f>
        <v/>
      </c>
      <c r="L116" s="41" t="str">
        <f t="shared" si="34"/>
        <v/>
      </c>
      <c r="M116" s="41" t="str">
        <f t="shared" si="35"/>
        <v/>
      </c>
      <c r="N116" s="41" t="str">
        <f t="shared" si="36"/>
        <v/>
      </c>
      <c r="O116" s="31"/>
      <c r="P116" s="67"/>
      <c r="Q116" s="68"/>
      <c r="R116" s="69"/>
      <c r="S116" s="41">
        <f t="shared" si="37"/>
        <v>0</v>
      </c>
      <c r="T116" s="70"/>
      <c r="U116" s="68"/>
      <c r="V116" s="71"/>
      <c r="W116" s="41">
        <f t="shared" si="38"/>
        <v>0</v>
      </c>
      <c r="X116" s="70"/>
      <c r="Y116" s="68"/>
      <c r="Z116" s="71"/>
      <c r="AA116" s="41">
        <f t="shared" si="39"/>
        <v>0</v>
      </c>
      <c r="AB116" s="70"/>
      <c r="AC116" s="68"/>
      <c r="AD116" s="71"/>
      <c r="AE116" s="41">
        <f t="shared" si="40"/>
        <v>0</v>
      </c>
      <c r="AF116" s="70"/>
      <c r="AG116" s="68"/>
      <c r="AH116" s="71"/>
      <c r="AI116" s="41">
        <f t="shared" si="41"/>
        <v>0</v>
      </c>
      <c r="AJ116" s="70"/>
      <c r="AK116" s="68"/>
      <c r="AL116" s="71"/>
      <c r="AM116" s="41">
        <f t="shared" si="42"/>
        <v>0</v>
      </c>
      <c r="AN116" s="70"/>
      <c r="AO116" s="68"/>
      <c r="AP116" s="71"/>
      <c r="AQ116" s="41">
        <f t="shared" si="43"/>
        <v>0</v>
      </c>
      <c r="AR116" s="70"/>
      <c r="AS116" s="68"/>
      <c r="AT116" s="71"/>
      <c r="AU116" s="41">
        <f t="shared" si="44"/>
        <v>0</v>
      </c>
      <c r="AV116" s="70"/>
      <c r="AW116" s="68"/>
      <c r="AX116" s="71"/>
      <c r="AY116" s="41">
        <f t="shared" si="45"/>
        <v>0</v>
      </c>
      <c r="AZ116" s="70"/>
      <c r="BA116" s="68"/>
      <c r="BB116" s="71"/>
      <c r="BC116" s="41">
        <f t="shared" si="46"/>
        <v>0</v>
      </c>
      <c r="BD116" s="70"/>
      <c r="BE116" s="68"/>
      <c r="BF116" s="71"/>
      <c r="BG116" s="41">
        <f t="shared" si="47"/>
        <v>0</v>
      </c>
      <c r="BH116" s="70"/>
      <c r="BI116" s="68"/>
      <c r="BJ116" s="71"/>
      <c r="BK116" s="41">
        <f t="shared" si="48"/>
        <v>0</v>
      </c>
      <c r="BL116" s="70"/>
      <c r="BM116" s="68"/>
      <c r="BN116" s="71"/>
      <c r="BO116" s="41">
        <f t="shared" si="49"/>
        <v>0</v>
      </c>
      <c r="BP116" s="70"/>
      <c r="BQ116" s="68"/>
      <c r="BR116" s="71"/>
      <c r="BS116" s="41">
        <f t="shared" si="50"/>
        <v>0</v>
      </c>
    </row>
    <row r="117" spans="1:71" ht="15.75" customHeight="1" x14ac:dyDescent="0.25">
      <c r="A117" s="30"/>
      <c r="B117" s="31"/>
      <c r="C117" s="31"/>
      <c r="D117" s="37">
        <v>86</v>
      </c>
      <c r="E117" s="60"/>
      <c r="F117" s="31"/>
      <c r="G117" s="38" t="str">
        <f t="shared" si="31"/>
        <v/>
      </c>
      <c r="H117" s="39" t="str">
        <f t="array" ref="H117">IF(I117="","",IFERROR(INDEX(Lid!$F:$F,MATCH($E117,Lid!$A:$A,0)),""))</f>
        <v/>
      </c>
      <c r="I117" s="84" t="str">
        <f t="shared" si="32"/>
        <v/>
      </c>
      <c r="J117" s="38" t="str">
        <f t="shared" si="33"/>
        <v/>
      </c>
      <c r="K117" s="39" t="str">
        <f t="array" ref="K117">IF(I117="","",IFERROR($D$3 &amp; " kosten " &amp;INDEX(Lid!$B:$B,MATCH($E117,Lid!$A:$A,0)),""))</f>
        <v/>
      </c>
      <c r="L117" s="41" t="str">
        <f t="shared" si="34"/>
        <v/>
      </c>
      <c r="M117" s="41" t="str">
        <f t="shared" si="35"/>
        <v/>
      </c>
      <c r="N117" s="41" t="str">
        <f t="shared" si="36"/>
        <v/>
      </c>
      <c r="O117" s="31"/>
      <c r="P117" s="67"/>
      <c r="Q117" s="68"/>
      <c r="R117" s="69"/>
      <c r="S117" s="41">
        <f t="shared" si="37"/>
        <v>0</v>
      </c>
      <c r="T117" s="70"/>
      <c r="U117" s="68"/>
      <c r="V117" s="71"/>
      <c r="W117" s="41">
        <f t="shared" si="38"/>
        <v>0</v>
      </c>
      <c r="X117" s="70"/>
      <c r="Y117" s="68"/>
      <c r="Z117" s="71"/>
      <c r="AA117" s="41">
        <f t="shared" si="39"/>
        <v>0</v>
      </c>
      <c r="AB117" s="70"/>
      <c r="AC117" s="68"/>
      <c r="AD117" s="71"/>
      <c r="AE117" s="41">
        <f t="shared" si="40"/>
        <v>0</v>
      </c>
      <c r="AF117" s="70"/>
      <c r="AG117" s="68"/>
      <c r="AH117" s="71"/>
      <c r="AI117" s="41">
        <f t="shared" si="41"/>
        <v>0</v>
      </c>
      <c r="AJ117" s="70"/>
      <c r="AK117" s="68"/>
      <c r="AL117" s="71"/>
      <c r="AM117" s="41">
        <f t="shared" si="42"/>
        <v>0</v>
      </c>
      <c r="AN117" s="70"/>
      <c r="AO117" s="68"/>
      <c r="AP117" s="71"/>
      <c r="AQ117" s="41">
        <f t="shared" si="43"/>
        <v>0</v>
      </c>
      <c r="AR117" s="70"/>
      <c r="AS117" s="68"/>
      <c r="AT117" s="71"/>
      <c r="AU117" s="41">
        <f t="shared" si="44"/>
        <v>0</v>
      </c>
      <c r="AV117" s="70"/>
      <c r="AW117" s="68"/>
      <c r="AX117" s="71"/>
      <c r="AY117" s="41">
        <f t="shared" si="45"/>
        <v>0</v>
      </c>
      <c r="AZ117" s="70"/>
      <c r="BA117" s="68"/>
      <c r="BB117" s="71"/>
      <c r="BC117" s="41">
        <f t="shared" si="46"/>
        <v>0</v>
      </c>
      <c r="BD117" s="70"/>
      <c r="BE117" s="68"/>
      <c r="BF117" s="71"/>
      <c r="BG117" s="41">
        <f t="shared" si="47"/>
        <v>0</v>
      </c>
      <c r="BH117" s="70"/>
      <c r="BI117" s="68"/>
      <c r="BJ117" s="71"/>
      <c r="BK117" s="41">
        <f t="shared" si="48"/>
        <v>0</v>
      </c>
      <c r="BL117" s="70"/>
      <c r="BM117" s="68"/>
      <c r="BN117" s="71"/>
      <c r="BO117" s="41">
        <f t="shared" si="49"/>
        <v>0</v>
      </c>
      <c r="BP117" s="70"/>
      <c r="BQ117" s="68"/>
      <c r="BR117" s="71"/>
      <c r="BS117" s="41">
        <f t="shared" si="50"/>
        <v>0</v>
      </c>
    </row>
    <row r="118" spans="1:71" ht="15.75" customHeight="1" x14ac:dyDescent="0.25">
      <c r="A118" s="30"/>
      <c r="B118" s="31"/>
      <c r="C118" s="31"/>
      <c r="D118" s="37">
        <v>87</v>
      </c>
      <c r="E118" s="60"/>
      <c r="F118" s="31"/>
      <c r="G118" s="38" t="str">
        <f t="shared" si="31"/>
        <v/>
      </c>
      <c r="H118" s="39" t="str">
        <f t="array" ref="H118">IF(I118="","",IFERROR(INDEX(Lid!$F:$F,MATCH($E118,Lid!$A:$A,0)),""))</f>
        <v/>
      </c>
      <c r="I118" s="84" t="str">
        <f t="shared" si="32"/>
        <v/>
      </c>
      <c r="J118" s="38" t="str">
        <f t="shared" si="33"/>
        <v/>
      </c>
      <c r="K118" s="39" t="str">
        <f t="array" ref="K118">IF(I118="","",IFERROR($D$3 &amp; " kosten " &amp;INDEX(Lid!$B:$B,MATCH($E118,Lid!$A:$A,0)),""))</f>
        <v/>
      </c>
      <c r="L118" s="41" t="str">
        <f t="shared" si="34"/>
        <v/>
      </c>
      <c r="M118" s="41" t="str">
        <f t="shared" si="35"/>
        <v/>
      </c>
      <c r="N118" s="41" t="str">
        <f t="shared" si="36"/>
        <v/>
      </c>
      <c r="O118" s="31"/>
      <c r="P118" s="67"/>
      <c r="Q118" s="68"/>
      <c r="R118" s="69"/>
      <c r="S118" s="41">
        <f t="shared" si="37"/>
        <v>0</v>
      </c>
      <c r="T118" s="70"/>
      <c r="U118" s="68"/>
      <c r="V118" s="71"/>
      <c r="W118" s="41">
        <f t="shared" si="38"/>
        <v>0</v>
      </c>
      <c r="X118" s="70"/>
      <c r="Y118" s="68"/>
      <c r="Z118" s="71"/>
      <c r="AA118" s="41">
        <f t="shared" si="39"/>
        <v>0</v>
      </c>
      <c r="AB118" s="70"/>
      <c r="AC118" s="68"/>
      <c r="AD118" s="71"/>
      <c r="AE118" s="41">
        <f t="shared" si="40"/>
        <v>0</v>
      </c>
      <c r="AF118" s="70"/>
      <c r="AG118" s="68"/>
      <c r="AH118" s="71"/>
      <c r="AI118" s="41">
        <f t="shared" si="41"/>
        <v>0</v>
      </c>
      <c r="AJ118" s="70"/>
      <c r="AK118" s="68"/>
      <c r="AL118" s="71"/>
      <c r="AM118" s="41">
        <f t="shared" si="42"/>
        <v>0</v>
      </c>
      <c r="AN118" s="70"/>
      <c r="AO118" s="68"/>
      <c r="AP118" s="71"/>
      <c r="AQ118" s="41">
        <f t="shared" si="43"/>
        <v>0</v>
      </c>
      <c r="AR118" s="70"/>
      <c r="AS118" s="68"/>
      <c r="AT118" s="71"/>
      <c r="AU118" s="41">
        <f t="shared" si="44"/>
        <v>0</v>
      </c>
      <c r="AV118" s="70"/>
      <c r="AW118" s="68"/>
      <c r="AX118" s="71"/>
      <c r="AY118" s="41">
        <f t="shared" si="45"/>
        <v>0</v>
      </c>
      <c r="AZ118" s="70"/>
      <c r="BA118" s="68"/>
      <c r="BB118" s="71"/>
      <c r="BC118" s="41">
        <f t="shared" si="46"/>
        <v>0</v>
      </c>
      <c r="BD118" s="70"/>
      <c r="BE118" s="68"/>
      <c r="BF118" s="71"/>
      <c r="BG118" s="41">
        <f t="shared" si="47"/>
        <v>0</v>
      </c>
      <c r="BH118" s="70"/>
      <c r="BI118" s="68"/>
      <c r="BJ118" s="71"/>
      <c r="BK118" s="41">
        <f t="shared" si="48"/>
        <v>0</v>
      </c>
      <c r="BL118" s="70"/>
      <c r="BM118" s="68"/>
      <c r="BN118" s="71"/>
      <c r="BO118" s="41">
        <f t="shared" si="49"/>
        <v>0</v>
      </c>
      <c r="BP118" s="70"/>
      <c r="BQ118" s="68"/>
      <c r="BR118" s="71"/>
      <c r="BS118" s="41">
        <f t="shared" si="50"/>
        <v>0</v>
      </c>
    </row>
    <row r="119" spans="1:71" ht="15.75" customHeight="1" x14ac:dyDescent="0.25">
      <c r="A119" s="30"/>
      <c r="B119" s="31"/>
      <c r="C119" s="31"/>
      <c r="D119" s="37">
        <v>88</v>
      </c>
      <c r="E119" s="60"/>
      <c r="F119" s="31"/>
      <c r="G119" s="38" t="str">
        <f t="shared" si="31"/>
        <v/>
      </c>
      <c r="H119" s="39" t="str">
        <f t="array" ref="H119">IF(I119="","",IFERROR(INDEX(Lid!$F:$F,MATCH($E119,Lid!$A:$A,0)),""))</f>
        <v/>
      </c>
      <c r="I119" s="84" t="str">
        <f t="shared" si="32"/>
        <v/>
      </c>
      <c r="J119" s="38" t="str">
        <f t="shared" si="33"/>
        <v/>
      </c>
      <c r="K119" s="39" t="str">
        <f t="array" ref="K119">IF(I119="","",IFERROR($D$3 &amp; " kosten " &amp;INDEX(Lid!$B:$B,MATCH($E119,Lid!$A:$A,0)),""))</f>
        <v/>
      </c>
      <c r="L119" s="41" t="str">
        <f t="shared" si="34"/>
        <v/>
      </c>
      <c r="M119" s="41" t="str">
        <f t="shared" si="35"/>
        <v/>
      </c>
      <c r="N119" s="41" t="str">
        <f t="shared" si="36"/>
        <v/>
      </c>
      <c r="O119" s="31"/>
      <c r="P119" s="67"/>
      <c r="Q119" s="68"/>
      <c r="R119" s="69"/>
      <c r="S119" s="41">
        <f t="shared" si="37"/>
        <v>0</v>
      </c>
      <c r="T119" s="70"/>
      <c r="U119" s="68"/>
      <c r="V119" s="71"/>
      <c r="W119" s="41">
        <f t="shared" si="38"/>
        <v>0</v>
      </c>
      <c r="X119" s="70"/>
      <c r="Y119" s="68"/>
      <c r="Z119" s="71"/>
      <c r="AA119" s="41">
        <f t="shared" si="39"/>
        <v>0</v>
      </c>
      <c r="AB119" s="70"/>
      <c r="AC119" s="68"/>
      <c r="AD119" s="71"/>
      <c r="AE119" s="41">
        <f t="shared" si="40"/>
        <v>0</v>
      </c>
      <c r="AF119" s="70"/>
      <c r="AG119" s="68"/>
      <c r="AH119" s="71"/>
      <c r="AI119" s="41">
        <f t="shared" si="41"/>
        <v>0</v>
      </c>
      <c r="AJ119" s="70"/>
      <c r="AK119" s="68"/>
      <c r="AL119" s="71"/>
      <c r="AM119" s="41">
        <f t="shared" si="42"/>
        <v>0</v>
      </c>
      <c r="AN119" s="70"/>
      <c r="AO119" s="68"/>
      <c r="AP119" s="71"/>
      <c r="AQ119" s="41">
        <f t="shared" si="43"/>
        <v>0</v>
      </c>
      <c r="AR119" s="70"/>
      <c r="AS119" s="68"/>
      <c r="AT119" s="71"/>
      <c r="AU119" s="41">
        <f t="shared" si="44"/>
        <v>0</v>
      </c>
      <c r="AV119" s="70"/>
      <c r="AW119" s="68"/>
      <c r="AX119" s="71"/>
      <c r="AY119" s="41">
        <f t="shared" si="45"/>
        <v>0</v>
      </c>
      <c r="AZ119" s="70"/>
      <c r="BA119" s="68"/>
      <c r="BB119" s="71"/>
      <c r="BC119" s="41">
        <f t="shared" si="46"/>
        <v>0</v>
      </c>
      <c r="BD119" s="70"/>
      <c r="BE119" s="68"/>
      <c r="BF119" s="71"/>
      <c r="BG119" s="41">
        <f t="shared" si="47"/>
        <v>0</v>
      </c>
      <c r="BH119" s="70"/>
      <c r="BI119" s="68"/>
      <c r="BJ119" s="71"/>
      <c r="BK119" s="41">
        <f t="shared" si="48"/>
        <v>0</v>
      </c>
      <c r="BL119" s="70"/>
      <c r="BM119" s="68"/>
      <c r="BN119" s="71"/>
      <c r="BO119" s="41">
        <f t="shared" si="49"/>
        <v>0</v>
      </c>
      <c r="BP119" s="70"/>
      <c r="BQ119" s="68"/>
      <c r="BR119" s="71"/>
      <c r="BS119" s="41">
        <f t="shared" si="50"/>
        <v>0</v>
      </c>
    </row>
    <row r="120" spans="1:71" ht="15.75" customHeight="1" x14ac:dyDescent="0.25">
      <c r="A120" s="30"/>
      <c r="B120" s="31"/>
      <c r="C120" s="31"/>
      <c r="D120" s="37">
        <v>89</v>
      </c>
      <c r="E120" s="60"/>
      <c r="F120" s="31"/>
      <c r="G120" s="38" t="str">
        <f t="shared" si="31"/>
        <v/>
      </c>
      <c r="H120" s="39" t="str">
        <f t="array" ref="H120">IF(I120="","",IFERROR(INDEX(Lid!$F:$F,MATCH($E120,Lid!$A:$A,0)),""))</f>
        <v/>
      </c>
      <c r="I120" s="84" t="str">
        <f t="shared" si="32"/>
        <v/>
      </c>
      <c r="J120" s="38" t="str">
        <f t="shared" si="33"/>
        <v/>
      </c>
      <c r="K120" s="39" t="str">
        <f t="array" ref="K120">IF(I120="","",IFERROR($D$3 &amp; " kosten " &amp;INDEX(Lid!$B:$B,MATCH($E120,Lid!$A:$A,0)),""))</f>
        <v/>
      </c>
      <c r="L120" s="41" t="str">
        <f t="shared" si="34"/>
        <v/>
      </c>
      <c r="M120" s="41" t="str">
        <f t="shared" si="35"/>
        <v/>
      </c>
      <c r="N120" s="41" t="str">
        <f t="shared" si="36"/>
        <v/>
      </c>
      <c r="O120" s="31"/>
      <c r="P120" s="67"/>
      <c r="Q120" s="68"/>
      <c r="R120" s="69"/>
      <c r="S120" s="41">
        <f t="shared" si="37"/>
        <v>0</v>
      </c>
      <c r="T120" s="70"/>
      <c r="U120" s="68"/>
      <c r="V120" s="71"/>
      <c r="W120" s="41">
        <f t="shared" si="38"/>
        <v>0</v>
      </c>
      <c r="X120" s="70"/>
      <c r="Y120" s="68"/>
      <c r="Z120" s="71"/>
      <c r="AA120" s="41">
        <f t="shared" si="39"/>
        <v>0</v>
      </c>
      <c r="AB120" s="70"/>
      <c r="AC120" s="68"/>
      <c r="AD120" s="71"/>
      <c r="AE120" s="41">
        <f t="shared" si="40"/>
        <v>0</v>
      </c>
      <c r="AF120" s="70"/>
      <c r="AG120" s="68"/>
      <c r="AH120" s="71"/>
      <c r="AI120" s="41">
        <f t="shared" si="41"/>
        <v>0</v>
      </c>
      <c r="AJ120" s="70"/>
      <c r="AK120" s="68"/>
      <c r="AL120" s="71"/>
      <c r="AM120" s="41">
        <f t="shared" si="42"/>
        <v>0</v>
      </c>
      <c r="AN120" s="70"/>
      <c r="AO120" s="68"/>
      <c r="AP120" s="71"/>
      <c r="AQ120" s="41">
        <f t="shared" si="43"/>
        <v>0</v>
      </c>
      <c r="AR120" s="70"/>
      <c r="AS120" s="68"/>
      <c r="AT120" s="71"/>
      <c r="AU120" s="41">
        <f t="shared" si="44"/>
        <v>0</v>
      </c>
      <c r="AV120" s="70"/>
      <c r="AW120" s="68"/>
      <c r="AX120" s="71"/>
      <c r="AY120" s="41">
        <f t="shared" si="45"/>
        <v>0</v>
      </c>
      <c r="AZ120" s="70"/>
      <c r="BA120" s="68"/>
      <c r="BB120" s="71"/>
      <c r="BC120" s="41">
        <f t="shared" si="46"/>
        <v>0</v>
      </c>
      <c r="BD120" s="70"/>
      <c r="BE120" s="68"/>
      <c r="BF120" s="71"/>
      <c r="BG120" s="41">
        <f t="shared" si="47"/>
        <v>0</v>
      </c>
      <c r="BH120" s="70"/>
      <c r="BI120" s="68"/>
      <c r="BJ120" s="71"/>
      <c r="BK120" s="41">
        <f t="shared" si="48"/>
        <v>0</v>
      </c>
      <c r="BL120" s="70"/>
      <c r="BM120" s="68"/>
      <c r="BN120" s="71"/>
      <c r="BO120" s="41">
        <f t="shared" si="49"/>
        <v>0</v>
      </c>
      <c r="BP120" s="70"/>
      <c r="BQ120" s="68"/>
      <c r="BR120" s="71"/>
      <c r="BS120" s="41">
        <f t="shared" si="50"/>
        <v>0</v>
      </c>
    </row>
    <row r="121" spans="1:71" ht="15.75" customHeight="1" x14ac:dyDescent="0.25">
      <c r="A121" s="30"/>
      <c r="B121" s="31"/>
      <c r="C121" s="31"/>
      <c r="D121" s="37">
        <v>90</v>
      </c>
      <c r="E121" s="60"/>
      <c r="F121" s="31"/>
      <c r="G121" s="38" t="str">
        <f t="shared" si="31"/>
        <v/>
      </c>
      <c r="H121" s="39" t="str">
        <f t="array" ref="H121">IF(I121="","",IFERROR(INDEX(Lid!$F:$F,MATCH($E121,Lid!$A:$A,0)),""))</f>
        <v/>
      </c>
      <c r="I121" s="84" t="str">
        <f t="shared" si="32"/>
        <v/>
      </c>
      <c r="J121" s="38" t="str">
        <f t="shared" si="33"/>
        <v/>
      </c>
      <c r="K121" s="39" t="str">
        <f t="array" ref="K121">IF(I121="","",IFERROR($D$3 &amp; " kosten " &amp;INDEX(Lid!$B:$B,MATCH($E121,Lid!$A:$A,0)),""))</f>
        <v/>
      </c>
      <c r="L121" s="41" t="str">
        <f t="shared" si="34"/>
        <v/>
      </c>
      <c r="M121" s="41" t="str">
        <f t="shared" si="35"/>
        <v/>
      </c>
      <c r="N121" s="41" t="str">
        <f t="shared" si="36"/>
        <v/>
      </c>
      <c r="O121" s="31"/>
      <c r="P121" s="67"/>
      <c r="Q121" s="68"/>
      <c r="R121" s="69"/>
      <c r="S121" s="41">
        <f t="shared" si="37"/>
        <v>0</v>
      </c>
      <c r="T121" s="70"/>
      <c r="U121" s="68"/>
      <c r="V121" s="71"/>
      <c r="W121" s="41">
        <f t="shared" si="38"/>
        <v>0</v>
      </c>
      <c r="X121" s="70"/>
      <c r="Y121" s="68"/>
      <c r="Z121" s="71"/>
      <c r="AA121" s="41">
        <f t="shared" si="39"/>
        <v>0</v>
      </c>
      <c r="AB121" s="70"/>
      <c r="AC121" s="68"/>
      <c r="AD121" s="71"/>
      <c r="AE121" s="41">
        <f t="shared" si="40"/>
        <v>0</v>
      </c>
      <c r="AF121" s="70"/>
      <c r="AG121" s="68"/>
      <c r="AH121" s="71"/>
      <c r="AI121" s="41">
        <f t="shared" si="41"/>
        <v>0</v>
      </c>
      <c r="AJ121" s="70"/>
      <c r="AK121" s="68"/>
      <c r="AL121" s="71"/>
      <c r="AM121" s="41">
        <f t="shared" si="42"/>
        <v>0</v>
      </c>
      <c r="AN121" s="70"/>
      <c r="AO121" s="68"/>
      <c r="AP121" s="71"/>
      <c r="AQ121" s="41">
        <f t="shared" si="43"/>
        <v>0</v>
      </c>
      <c r="AR121" s="70"/>
      <c r="AS121" s="68"/>
      <c r="AT121" s="71"/>
      <c r="AU121" s="41">
        <f t="shared" si="44"/>
        <v>0</v>
      </c>
      <c r="AV121" s="70"/>
      <c r="AW121" s="68"/>
      <c r="AX121" s="71"/>
      <c r="AY121" s="41">
        <f t="shared" si="45"/>
        <v>0</v>
      </c>
      <c r="AZ121" s="70"/>
      <c r="BA121" s="68"/>
      <c r="BB121" s="71"/>
      <c r="BC121" s="41">
        <f t="shared" si="46"/>
        <v>0</v>
      </c>
      <c r="BD121" s="70"/>
      <c r="BE121" s="68"/>
      <c r="BF121" s="71"/>
      <c r="BG121" s="41">
        <f t="shared" si="47"/>
        <v>0</v>
      </c>
      <c r="BH121" s="70"/>
      <c r="BI121" s="68"/>
      <c r="BJ121" s="71"/>
      <c r="BK121" s="41">
        <f t="shared" si="48"/>
        <v>0</v>
      </c>
      <c r="BL121" s="70"/>
      <c r="BM121" s="68"/>
      <c r="BN121" s="71"/>
      <c r="BO121" s="41">
        <f t="shared" si="49"/>
        <v>0</v>
      </c>
      <c r="BP121" s="70"/>
      <c r="BQ121" s="68"/>
      <c r="BR121" s="71"/>
      <c r="BS121" s="41">
        <f t="shared" si="50"/>
        <v>0</v>
      </c>
    </row>
    <row r="122" spans="1:71" ht="15.75" customHeight="1" x14ac:dyDescent="0.25">
      <c r="A122" s="30"/>
      <c r="B122" s="31"/>
      <c r="C122" s="31"/>
      <c r="D122" s="37">
        <v>91</v>
      </c>
      <c r="E122" s="60"/>
      <c r="F122" s="31"/>
      <c r="G122" s="38" t="str">
        <f t="shared" si="31"/>
        <v/>
      </c>
      <c r="H122" s="39" t="str">
        <f t="array" ref="H122">IF(I122="","",IFERROR(INDEX(Lid!$F:$F,MATCH($E122,Lid!$A:$A,0)),""))</f>
        <v/>
      </c>
      <c r="I122" s="84" t="str">
        <f t="shared" si="32"/>
        <v/>
      </c>
      <c r="J122" s="38" t="str">
        <f t="shared" si="33"/>
        <v/>
      </c>
      <c r="K122" s="39" t="str">
        <f t="array" ref="K122">IF(I122="","",IFERROR($D$3 &amp; " kosten " &amp;INDEX(Lid!$B:$B,MATCH($E122,Lid!$A:$A,0)),""))</f>
        <v/>
      </c>
      <c r="L122" s="41" t="str">
        <f t="shared" si="34"/>
        <v/>
      </c>
      <c r="M122" s="41" t="str">
        <f t="shared" si="35"/>
        <v/>
      </c>
      <c r="N122" s="41" t="str">
        <f t="shared" si="36"/>
        <v/>
      </c>
      <c r="O122" s="31"/>
      <c r="P122" s="67"/>
      <c r="Q122" s="68"/>
      <c r="R122" s="69"/>
      <c r="S122" s="41">
        <f t="shared" si="37"/>
        <v>0</v>
      </c>
      <c r="T122" s="70"/>
      <c r="U122" s="68"/>
      <c r="V122" s="71"/>
      <c r="W122" s="41">
        <f t="shared" si="38"/>
        <v>0</v>
      </c>
      <c r="X122" s="70"/>
      <c r="Y122" s="68"/>
      <c r="Z122" s="71"/>
      <c r="AA122" s="41">
        <f t="shared" si="39"/>
        <v>0</v>
      </c>
      <c r="AB122" s="70"/>
      <c r="AC122" s="68"/>
      <c r="AD122" s="71"/>
      <c r="AE122" s="41">
        <f t="shared" si="40"/>
        <v>0</v>
      </c>
      <c r="AF122" s="70"/>
      <c r="AG122" s="68"/>
      <c r="AH122" s="71"/>
      <c r="AI122" s="41">
        <f t="shared" si="41"/>
        <v>0</v>
      </c>
      <c r="AJ122" s="70"/>
      <c r="AK122" s="68"/>
      <c r="AL122" s="71"/>
      <c r="AM122" s="41">
        <f t="shared" si="42"/>
        <v>0</v>
      </c>
      <c r="AN122" s="70"/>
      <c r="AO122" s="68"/>
      <c r="AP122" s="71"/>
      <c r="AQ122" s="41">
        <f t="shared" si="43"/>
        <v>0</v>
      </c>
      <c r="AR122" s="70"/>
      <c r="AS122" s="68"/>
      <c r="AT122" s="71"/>
      <c r="AU122" s="41">
        <f t="shared" si="44"/>
        <v>0</v>
      </c>
      <c r="AV122" s="70"/>
      <c r="AW122" s="68"/>
      <c r="AX122" s="71"/>
      <c r="AY122" s="41">
        <f t="shared" si="45"/>
        <v>0</v>
      </c>
      <c r="AZ122" s="70"/>
      <c r="BA122" s="68"/>
      <c r="BB122" s="71"/>
      <c r="BC122" s="41">
        <f t="shared" si="46"/>
        <v>0</v>
      </c>
      <c r="BD122" s="70"/>
      <c r="BE122" s="68"/>
      <c r="BF122" s="71"/>
      <c r="BG122" s="41">
        <f t="shared" si="47"/>
        <v>0</v>
      </c>
      <c r="BH122" s="70"/>
      <c r="BI122" s="68"/>
      <c r="BJ122" s="71"/>
      <c r="BK122" s="41">
        <f t="shared" si="48"/>
        <v>0</v>
      </c>
      <c r="BL122" s="70"/>
      <c r="BM122" s="68"/>
      <c r="BN122" s="71"/>
      <c r="BO122" s="41">
        <f t="shared" si="49"/>
        <v>0</v>
      </c>
      <c r="BP122" s="70"/>
      <c r="BQ122" s="68"/>
      <c r="BR122" s="71"/>
      <c r="BS122" s="41">
        <f t="shared" si="50"/>
        <v>0</v>
      </c>
    </row>
    <row r="123" spans="1:71" ht="15.75" customHeight="1" x14ac:dyDescent="0.25">
      <c r="A123" s="30"/>
      <c r="B123" s="31"/>
      <c r="C123" s="31"/>
      <c r="D123" s="37">
        <v>92</v>
      </c>
      <c r="E123" s="60"/>
      <c r="F123" s="31"/>
      <c r="G123" s="38" t="str">
        <f t="shared" si="31"/>
        <v/>
      </c>
      <c r="H123" s="39" t="str">
        <f t="array" ref="H123">IF(I123="","",IFERROR(INDEX(Lid!$F:$F,MATCH($E123,Lid!$A:$A,0)),""))</f>
        <v/>
      </c>
      <c r="I123" s="84" t="str">
        <f t="shared" si="32"/>
        <v/>
      </c>
      <c r="J123" s="38" t="str">
        <f t="shared" si="33"/>
        <v/>
      </c>
      <c r="K123" s="39" t="str">
        <f t="array" ref="K123">IF(I123="","",IFERROR($D$3 &amp; " kosten " &amp;INDEX(Lid!$B:$B,MATCH($E123,Lid!$A:$A,0)),""))</f>
        <v/>
      </c>
      <c r="L123" s="41" t="str">
        <f t="shared" si="34"/>
        <v/>
      </c>
      <c r="M123" s="41" t="str">
        <f t="shared" si="35"/>
        <v/>
      </c>
      <c r="N123" s="41" t="str">
        <f t="shared" si="36"/>
        <v/>
      </c>
      <c r="O123" s="31"/>
      <c r="P123" s="67"/>
      <c r="Q123" s="68"/>
      <c r="R123" s="69"/>
      <c r="S123" s="41">
        <f t="shared" si="37"/>
        <v>0</v>
      </c>
      <c r="T123" s="70"/>
      <c r="U123" s="68"/>
      <c r="V123" s="71"/>
      <c r="W123" s="41">
        <f t="shared" si="38"/>
        <v>0</v>
      </c>
      <c r="X123" s="70"/>
      <c r="Y123" s="68"/>
      <c r="Z123" s="71"/>
      <c r="AA123" s="41">
        <f t="shared" si="39"/>
        <v>0</v>
      </c>
      <c r="AB123" s="70"/>
      <c r="AC123" s="68"/>
      <c r="AD123" s="71"/>
      <c r="AE123" s="41">
        <f t="shared" si="40"/>
        <v>0</v>
      </c>
      <c r="AF123" s="70"/>
      <c r="AG123" s="68"/>
      <c r="AH123" s="71"/>
      <c r="AI123" s="41">
        <f t="shared" si="41"/>
        <v>0</v>
      </c>
      <c r="AJ123" s="70"/>
      <c r="AK123" s="68"/>
      <c r="AL123" s="71"/>
      <c r="AM123" s="41">
        <f t="shared" si="42"/>
        <v>0</v>
      </c>
      <c r="AN123" s="70"/>
      <c r="AO123" s="68"/>
      <c r="AP123" s="71"/>
      <c r="AQ123" s="41">
        <f t="shared" si="43"/>
        <v>0</v>
      </c>
      <c r="AR123" s="70"/>
      <c r="AS123" s="68"/>
      <c r="AT123" s="71"/>
      <c r="AU123" s="41">
        <f t="shared" si="44"/>
        <v>0</v>
      </c>
      <c r="AV123" s="70"/>
      <c r="AW123" s="68"/>
      <c r="AX123" s="71"/>
      <c r="AY123" s="41">
        <f t="shared" si="45"/>
        <v>0</v>
      </c>
      <c r="AZ123" s="70"/>
      <c r="BA123" s="68"/>
      <c r="BB123" s="71"/>
      <c r="BC123" s="41">
        <f t="shared" si="46"/>
        <v>0</v>
      </c>
      <c r="BD123" s="70"/>
      <c r="BE123" s="68"/>
      <c r="BF123" s="71"/>
      <c r="BG123" s="41">
        <f t="shared" si="47"/>
        <v>0</v>
      </c>
      <c r="BH123" s="70"/>
      <c r="BI123" s="68"/>
      <c r="BJ123" s="71"/>
      <c r="BK123" s="41">
        <f t="shared" si="48"/>
        <v>0</v>
      </c>
      <c r="BL123" s="70"/>
      <c r="BM123" s="68"/>
      <c r="BN123" s="71"/>
      <c r="BO123" s="41">
        <f t="shared" si="49"/>
        <v>0</v>
      </c>
      <c r="BP123" s="70"/>
      <c r="BQ123" s="68"/>
      <c r="BR123" s="71"/>
      <c r="BS123" s="41">
        <f t="shared" si="50"/>
        <v>0</v>
      </c>
    </row>
    <row r="124" spans="1:71" ht="15.75" customHeight="1" x14ac:dyDescent="0.25">
      <c r="A124" s="30"/>
      <c r="B124" s="31"/>
      <c r="C124" s="31"/>
      <c r="D124" s="37">
        <v>93</v>
      </c>
      <c r="E124" s="60"/>
      <c r="F124" s="31"/>
      <c r="G124" s="38" t="str">
        <f t="shared" si="31"/>
        <v/>
      </c>
      <c r="H124" s="39" t="str">
        <f t="array" ref="H124">IF(I124="","",IFERROR(INDEX(Lid!$F:$F,MATCH($E124,Lid!$A:$A,0)),""))</f>
        <v/>
      </c>
      <c r="I124" s="84" t="str">
        <f t="shared" si="32"/>
        <v/>
      </c>
      <c r="J124" s="38" t="str">
        <f t="shared" si="33"/>
        <v/>
      </c>
      <c r="K124" s="39" t="str">
        <f t="array" ref="K124">IF(I124="","",IFERROR($D$3 &amp; " kosten " &amp;INDEX(Lid!$B:$B,MATCH($E124,Lid!$A:$A,0)),""))</f>
        <v/>
      </c>
      <c r="L124" s="41" t="str">
        <f t="shared" si="34"/>
        <v/>
      </c>
      <c r="M124" s="41" t="str">
        <f t="shared" si="35"/>
        <v/>
      </c>
      <c r="N124" s="41" t="str">
        <f t="shared" si="36"/>
        <v/>
      </c>
      <c r="O124" s="31"/>
      <c r="P124" s="67"/>
      <c r="Q124" s="68"/>
      <c r="R124" s="69"/>
      <c r="S124" s="41">
        <f t="shared" si="37"/>
        <v>0</v>
      </c>
      <c r="T124" s="70"/>
      <c r="U124" s="68"/>
      <c r="V124" s="71"/>
      <c r="W124" s="41">
        <f t="shared" si="38"/>
        <v>0</v>
      </c>
      <c r="X124" s="70"/>
      <c r="Y124" s="68"/>
      <c r="Z124" s="71"/>
      <c r="AA124" s="41">
        <f t="shared" si="39"/>
        <v>0</v>
      </c>
      <c r="AB124" s="70"/>
      <c r="AC124" s="68"/>
      <c r="AD124" s="71"/>
      <c r="AE124" s="41">
        <f t="shared" si="40"/>
        <v>0</v>
      </c>
      <c r="AF124" s="70"/>
      <c r="AG124" s="68"/>
      <c r="AH124" s="71"/>
      <c r="AI124" s="41">
        <f t="shared" si="41"/>
        <v>0</v>
      </c>
      <c r="AJ124" s="70"/>
      <c r="AK124" s="68"/>
      <c r="AL124" s="71"/>
      <c r="AM124" s="41">
        <f t="shared" si="42"/>
        <v>0</v>
      </c>
      <c r="AN124" s="70"/>
      <c r="AO124" s="68"/>
      <c r="AP124" s="71"/>
      <c r="AQ124" s="41">
        <f t="shared" si="43"/>
        <v>0</v>
      </c>
      <c r="AR124" s="70"/>
      <c r="AS124" s="68"/>
      <c r="AT124" s="71"/>
      <c r="AU124" s="41">
        <f t="shared" si="44"/>
        <v>0</v>
      </c>
      <c r="AV124" s="70"/>
      <c r="AW124" s="68"/>
      <c r="AX124" s="71"/>
      <c r="AY124" s="41">
        <f t="shared" si="45"/>
        <v>0</v>
      </c>
      <c r="AZ124" s="70"/>
      <c r="BA124" s="68"/>
      <c r="BB124" s="71"/>
      <c r="BC124" s="41">
        <f t="shared" si="46"/>
        <v>0</v>
      </c>
      <c r="BD124" s="70"/>
      <c r="BE124" s="68"/>
      <c r="BF124" s="71"/>
      <c r="BG124" s="41">
        <f t="shared" si="47"/>
        <v>0</v>
      </c>
      <c r="BH124" s="70"/>
      <c r="BI124" s="68"/>
      <c r="BJ124" s="71"/>
      <c r="BK124" s="41">
        <f t="shared" si="48"/>
        <v>0</v>
      </c>
      <c r="BL124" s="70"/>
      <c r="BM124" s="68"/>
      <c r="BN124" s="71"/>
      <c r="BO124" s="41">
        <f t="shared" si="49"/>
        <v>0</v>
      </c>
      <c r="BP124" s="70"/>
      <c r="BQ124" s="68"/>
      <c r="BR124" s="71"/>
      <c r="BS124" s="41">
        <f t="shared" si="50"/>
        <v>0</v>
      </c>
    </row>
    <row r="125" spans="1:71" ht="15.75" customHeight="1" x14ac:dyDescent="0.25">
      <c r="A125" s="30"/>
      <c r="B125" s="31"/>
      <c r="C125" s="31"/>
      <c r="D125" s="37">
        <v>94</v>
      </c>
      <c r="E125" s="60"/>
      <c r="F125" s="31"/>
      <c r="G125" s="38" t="str">
        <f t="shared" si="31"/>
        <v/>
      </c>
      <c r="H125" s="39" t="str">
        <f t="array" ref="H125">IF(I125="","",IFERROR(INDEX(Lid!$F:$F,MATCH($E125,Lid!$A:$A,0)),""))</f>
        <v/>
      </c>
      <c r="I125" s="84" t="str">
        <f t="shared" si="32"/>
        <v/>
      </c>
      <c r="J125" s="38" t="str">
        <f t="shared" si="33"/>
        <v/>
      </c>
      <c r="K125" s="39" t="str">
        <f t="array" ref="K125">IF(I125="","",IFERROR($D$3 &amp; " kosten " &amp;INDEX(Lid!$B:$B,MATCH($E125,Lid!$A:$A,0)),""))</f>
        <v/>
      </c>
      <c r="L125" s="41" t="str">
        <f t="shared" si="34"/>
        <v/>
      </c>
      <c r="M125" s="41" t="str">
        <f t="shared" si="35"/>
        <v/>
      </c>
      <c r="N125" s="41" t="str">
        <f t="shared" si="36"/>
        <v/>
      </c>
      <c r="O125" s="31"/>
      <c r="P125" s="67"/>
      <c r="Q125" s="68"/>
      <c r="R125" s="69"/>
      <c r="S125" s="41">
        <f t="shared" si="37"/>
        <v>0</v>
      </c>
      <c r="T125" s="70"/>
      <c r="U125" s="68"/>
      <c r="V125" s="71"/>
      <c r="W125" s="41">
        <f t="shared" si="38"/>
        <v>0</v>
      </c>
      <c r="X125" s="70"/>
      <c r="Y125" s="68"/>
      <c r="Z125" s="71"/>
      <c r="AA125" s="41">
        <f t="shared" si="39"/>
        <v>0</v>
      </c>
      <c r="AB125" s="70"/>
      <c r="AC125" s="68"/>
      <c r="AD125" s="71"/>
      <c r="AE125" s="41">
        <f t="shared" si="40"/>
        <v>0</v>
      </c>
      <c r="AF125" s="70"/>
      <c r="AG125" s="68"/>
      <c r="AH125" s="71"/>
      <c r="AI125" s="41">
        <f t="shared" si="41"/>
        <v>0</v>
      </c>
      <c r="AJ125" s="70"/>
      <c r="AK125" s="68"/>
      <c r="AL125" s="71"/>
      <c r="AM125" s="41">
        <f t="shared" si="42"/>
        <v>0</v>
      </c>
      <c r="AN125" s="70"/>
      <c r="AO125" s="68"/>
      <c r="AP125" s="71"/>
      <c r="AQ125" s="41">
        <f t="shared" si="43"/>
        <v>0</v>
      </c>
      <c r="AR125" s="70"/>
      <c r="AS125" s="68"/>
      <c r="AT125" s="71"/>
      <c r="AU125" s="41">
        <f t="shared" si="44"/>
        <v>0</v>
      </c>
      <c r="AV125" s="70"/>
      <c r="AW125" s="68"/>
      <c r="AX125" s="71"/>
      <c r="AY125" s="41">
        <f t="shared" si="45"/>
        <v>0</v>
      </c>
      <c r="AZ125" s="70"/>
      <c r="BA125" s="68"/>
      <c r="BB125" s="71"/>
      <c r="BC125" s="41">
        <f t="shared" si="46"/>
        <v>0</v>
      </c>
      <c r="BD125" s="70"/>
      <c r="BE125" s="68"/>
      <c r="BF125" s="71"/>
      <c r="BG125" s="41">
        <f t="shared" si="47"/>
        <v>0</v>
      </c>
      <c r="BH125" s="70"/>
      <c r="BI125" s="68"/>
      <c r="BJ125" s="71"/>
      <c r="BK125" s="41">
        <f t="shared" si="48"/>
        <v>0</v>
      </c>
      <c r="BL125" s="70"/>
      <c r="BM125" s="68"/>
      <c r="BN125" s="71"/>
      <c r="BO125" s="41">
        <f t="shared" si="49"/>
        <v>0</v>
      </c>
      <c r="BP125" s="70"/>
      <c r="BQ125" s="68"/>
      <c r="BR125" s="71"/>
      <c r="BS125" s="41">
        <f t="shared" si="50"/>
        <v>0</v>
      </c>
    </row>
    <row r="126" spans="1:71" ht="15.75" customHeight="1" x14ac:dyDescent="0.25">
      <c r="A126" s="30"/>
      <c r="B126" s="31"/>
      <c r="C126" s="31"/>
      <c r="D126" s="37">
        <v>95</v>
      </c>
      <c r="E126" s="60"/>
      <c r="F126" s="31"/>
      <c r="G126" s="38" t="str">
        <f t="shared" si="31"/>
        <v/>
      </c>
      <c r="H126" s="39" t="str">
        <f t="array" ref="H126">IF(I126="","",IFERROR(INDEX(Lid!$F:$F,MATCH($E126,Lid!$A:$A,0)),""))</f>
        <v/>
      </c>
      <c r="I126" s="84" t="str">
        <f t="shared" si="32"/>
        <v/>
      </c>
      <c r="J126" s="38" t="str">
        <f t="shared" si="33"/>
        <v/>
      </c>
      <c r="K126" s="39" t="str">
        <f t="array" ref="K126">IF(I126="","",IFERROR($D$3 &amp; " kosten " &amp;INDEX(Lid!$B:$B,MATCH($E126,Lid!$A:$A,0)),""))</f>
        <v/>
      </c>
      <c r="L126" s="41" t="str">
        <f t="shared" si="34"/>
        <v/>
      </c>
      <c r="M126" s="41" t="str">
        <f t="shared" si="35"/>
        <v/>
      </c>
      <c r="N126" s="41" t="str">
        <f t="shared" si="36"/>
        <v/>
      </c>
      <c r="O126" s="31"/>
      <c r="P126" s="67"/>
      <c r="Q126" s="68"/>
      <c r="R126" s="69"/>
      <c r="S126" s="41">
        <f t="shared" si="37"/>
        <v>0</v>
      </c>
      <c r="T126" s="70"/>
      <c r="U126" s="68"/>
      <c r="V126" s="71"/>
      <c r="W126" s="41">
        <f t="shared" si="38"/>
        <v>0</v>
      </c>
      <c r="X126" s="70"/>
      <c r="Y126" s="68"/>
      <c r="Z126" s="71"/>
      <c r="AA126" s="41">
        <f t="shared" si="39"/>
        <v>0</v>
      </c>
      <c r="AB126" s="70"/>
      <c r="AC126" s="68"/>
      <c r="AD126" s="71"/>
      <c r="AE126" s="41">
        <f t="shared" si="40"/>
        <v>0</v>
      </c>
      <c r="AF126" s="70"/>
      <c r="AG126" s="68"/>
      <c r="AH126" s="71"/>
      <c r="AI126" s="41">
        <f t="shared" si="41"/>
        <v>0</v>
      </c>
      <c r="AJ126" s="70"/>
      <c r="AK126" s="68"/>
      <c r="AL126" s="71"/>
      <c r="AM126" s="41">
        <f t="shared" si="42"/>
        <v>0</v>
      </c>
      <c r="AN126" s="70"/>
      <c r="AO126" s="68"/>
      <c r="AP126" s="71"/>
      <c r="AQ126" s="41">
        <f t="shared" si="43"/>
        <v>0</v>
      </c>
      <c r="AR126" s="70"/>
      <c r="AS126" s="68"/>
      <c r="AT126" s="71"/>
      <c r="AU126" s="41">
        <f t="shared" si="44"/>
        <v>0</v>
      </c>
      <c r="AV126" s="70"/>
      <c r="AW126" s="68"/>
      <c r="AX126" s="71"/>
      <c r="AY126" s="41">
        <f t="shared" si="45"/>
        <v>0</v>
      </c>
      <c r="AZ126" s="70"/>
      <c r="BA126" s="68"/>
      <c r="BB126" s="71"/>
      <c r="BC126" s="41">
        <f t="shared" si="46"/>
        <v>0</v>
      </c>
      <c r="BD126" s="70"/>
      <c r="BE126" s="68"/>
      <c r="BF126" s="71"/>
      <c r="BG126" s="41">
        <f t="shared" si="47"/>
        <v>0</v>
      </c>
      <c r="BH126" s="70"/>
      <c r="BI126" s="68"/>
      <c r="BJ126" s="71"/>
      <c r="BK126" s="41">
        <f t="shared" si="48"/>
        <v>0</v>
      </c>
      <c r="BL126" s="70"/>
      <c r="BM126" s="68"/>
      <c r="BN126" s="71"/>
      <c r="BO126" s="41">
        <f t="shared" si="49"/>
        <v>0</v>
      </c>
      <c r="BP126" s="70"/>
      <c r="BQ126" s="68"/>
      <c r="BR126" s="71"/>
      <c r="BS126" s="41">
        <f t="shared" si="50"/>
        <v>0</v>
      </c>
    </row>
    <row r="127" spans="1:71" ht="15.75" customHeight="1" x14ac:dyDescent="0.25">
      <c r="A127" s="30"/>
      <c r="B127" s="31"/>
      <c r="C127" s="31"/>
      <c r="D127" s="37">
        <v>96</v>
      </c>
      <c r="E127" s="60"/>
      <c r="F127" s="31"/>
      <c r="G127" s="38" t="str">
        <f t="shared" si="31"/>
        <v/>
      </c>
      <c r="H127" s="39" t="str">
        <f t="array" ref="H127">IF(I127="","",IFERROR(INDEX(Lid!$F:$F,MATCH($E127,Lid!$A:$A,0)),""))</f>
        <v/>
      </c>
      <c r="I127" s="84" t="str">
        <f t="shared" si="32"/>
        <v/>
      </c>
      <c r="J127" s="38" t="str">
        <f t="shared" si="33"/>
        <v/>
      </c>
      <c r="K127" s="39" t="str">
        <f t="array" ref="K127">IF(I127="","",IFERROR($D$3 &amp; " kosten " &amp;INDEX(Lid!$B:$B,MATCH($E127,Lid!$A:$A,0)),""))</f>
        <v/>
      </c>
      <c r="L127" s="41" t="str">
        <f t="shared" si="34"/>
        <v/>
      </c>
      <c r="M127" s="41" t="str">
        <f t="shared" si="35"/>
        <v/>
      </c>
      <c r="N127" s="41" t="str">
        <f t="shared" si="36"/>
        <v/>
      </c>
      <c r="O127" s="31"/>
      <c r="P127" s="67"/>
      <c r="Q127" s="68"/>
      <c r="R127" s="69"/>
      <c r="S127" s="41">
        <f t="shared" si="37"/>
        <v>0</v>
      </c>
      <c r="T127" s="70"/>
      <c r="U127" s="68"/>
      <c r="V127" s="71"/>
      <c r="W127" s="41">
        <f t="shared" si="38"/>
        <v>0</v>
      </c>
      <c r="X127" s="70"/>
      <c r="Y127" s="68"/>
      <c r="Z127" s="71"/>
      <c r="AA127" s="41">
        <f t="shared" si="39"/>
        <v>0</v>
      </c>
      <c r="AB127" s="70"/>
      <c r="AC127" s="68"/>
      <c r="AD127" s="71"/>
      <c r="AE127" s="41">
        <f t="shared" si="40"/>
        <v>0</v>
      </c>
      <c r="AF127" s="70"/>
      <c r="AG127" s="68"/>
      <c r="AH127" s="71"/>
      <c r="AI127" s="41">
        <f t="shared" si="41"/>
        <v>0</v>
      </c>
      <c r="AJ127" s="70"/>
      <c r="AK127" s="68"/>
      <c r="AL127" s="71"/>
      <c r="AM127" s="41">
        <f t="shared" si="42"/>
        <v>0</v>
      </c>
      <c r="AN127" s="70"/>
      <c r="AO127" s="68"/>
      <c r="AP127" s="71"/>
      <c r="AQ127" s="41">
        <f t="shared" si="43"/>
        <v>0</v>
      </c>
      <c r="AR127" s="70"/>
      <c r="AS127" s="68"/>
      <c r="AT127" s="71"/>
      <c r="AU127" s="41">
        <f t="shared" si="44"/>
        <v>0</v>
      </c>
      <c r="AV127" s="70"/>
      <c r="AW127" s="68"/>
      <c r="AX127" s="71"/>
      <c r="AY127" s="41">
        <f t="shared" si="45"/>
        <v>0</v>
      </c>
      <c r="AZ127" s="70"/>
      <c r="BA127" s="68"/>
      <c r="BB127" s="71"/>
      <c r="BC127" s="41">
        <f t="shared" si="46"/>
        <v>0</v>
      </c>
      <c r="BD127" s="70"/>
      <c r="BE127" s="68"/>
      <c r="BF127" s="71"/>
      <c r="BG127" s="41">
        <f t="shared" si="47"/>
        <v>0</v>
      </c>
      <c r="BH127" s="70"/>
      <c r="BI127" s="68"/>
      <c r="BJ127" s="71"/>
      <c r="BK127" s="41">
        <f t="shared" si="48"/>
        <v>0</v>
      </c>
      <c r="BL127" s="70"/>
      <c r="BM127" s="68"/>
      <c r="BN127" s="71"/>
      <c r="BO127" s="41">
        <f t="shared" si="49"/>
        <v>0</v>
      </c>
      <c r="BP127" s="70"/>
      <c r="BQ127" s="68"/>
      <c r="BR127" s="71"/>
      <c r="BS127" s="41">
        <f t="shared" si="50"/>
        <v>0</v>
      </c>
    </row>
    <row r="128" spans="1:71" ht="15.75" customHeight="1" x14ac:dyDescent="0.25">
      <c r="A128" s="30"/>
      <c r="B128" s="31"/>
      <c r="C128" s="31"/>
      <c r="D128" s="37">
        <v>97</v>
      </c>
      <c r="E128" s="60"/>
      <c r="F128" s="31"/>
      <c r="G128" s="38" t="str">
        <f t="shared" si="31"/>
        <v/>
      </c>
      <c r="H128" s="39" t="str">
        <f t="array" ref="H128">IF(I128="","",IFERROR(INDEX(Lid!$F:$F,MATCH($E128,Lid!$A:$A,0)),""))</f>
        <v/>
      </c>
      <c r="I128" s="84" t="str">
        <f t="shared" si="32"/>
        <v/>
      </c>
      <c r="J128" s="38" t="str">
        <f t="shared" si="33"/>
        <v/>
      </c>
      <c r="K128" s="39" t="str">
        <f t="array" ref="K128">IF(I128="","",IFERROR($D$3 &amp; " kosten " &amp;INDEX(Lid!$B:$B,MATCH($E128,Lid!$A:$A,0)),""))</f>
        <v/>
      </c>
      <c r="L128" s="41" t="str">
        <f t="shared" si="34"/>
        <v/>
      </c>
      <c r="M128" s="41" t="str">
        <f t="shared" si="35"/>
        <v/>
      </c>
      <c r="N128" s="41" t="str">
        <f t="shared" si="36"/>
        <v/>
      </c>
      <c r="O128" s="31"/>
      <c r="P128" s="67"/>
      <c r="Q128" s="68"/>
      <c r="R128" s="69"/>
      <c r="S128" s="41">
        <f t="shared" si="37"/>
        <v>0</v>
      </c>
      <c r="T128" s="70"/>
      <c r="U128" s="68"/>
      <c r="V128" s="71"/>
      <c r="W128" s="41">
        <f t="shared" si="38"/>
        <v>0</v>
      </c>
      <c r="X128" s="70"/>
      <c r="Y128" s="68"/>
      <c r="Z128" s="71"/>
      <c r="AA128" s="41">
        <f t="shared" si="39"/>
        <v>0</v>
      </c>
      <c r="AB128" s="70"/>
      <c r="AC128" s="68"/>
      <c r="AD128" s="71"/>
      <c r="AE128" s="41">
        <f t="shared" si="40"/>
        <v>0</v>
      </c>
      <c r="AF128" s="70"/>
      <c r="AG128" s="68"/>
      <c r="AH128" s="71"/>
      <c r="AI128" s="41">
        <f t="shared" si="41"/>
        <v>0</v>
      </c>
      <c r="AJ128" s="70"/>
      <c r="AK128" s="68"/>
      <c r="AL128" s="71"/>
      <c r="AM128" s="41">
        <f t="shared" si="42"/>
        <v>0</v>
      </c>
      <c r="AN128" s="70"/>
      <c r="AO128" s="68"/>
      <c r="AP128" s="71"/>
      <c r="AQ128" s="41">
        <f t="shared" si="43"/>
        <v>0</v>
      </c>
      <c r="AR128" s="70"/>
      <c r="AS128" s="68"/>
      <c r="AT128" s="71"/>
      <c r="AU128" s="41">
        <f t="shared" si="44"/>
        <v>0</v>
      </c>
      <c r="AV128" s="70"/>
      <c r="AW128" s="68"/>
      <c r="AX128" s="71"/>
      <c r="AY128" s="41">
        <f t="shared" si="45"/>
        <v>0</v>
      </c>
      <c r="AZ128" s="70"/>
      <c r="BA128" s="68"/>
      <c r="BB128" s="71"/>
      <c r="BC128" s="41">
        <f t="shared" si="46"/>
        <v>0</v>
      </c>
      <c r="BD128" s="70"/>
      <c r="BE128" s="68"/>
      <c r="BF128" s="71"/>
      <c r="BG128" s="41">
        <f t="shared" si="47"/>
        <v>0</v>
      </c>
      <c r="BH128" s="70"/>
      <c r="BI128" s="68"/>
      <c r="BJ128" s="71"/>
      <c r="BK128" s="41">
        <f t="shared" si="48"/>
        <v>0</v>
      </c>
      <c r="BL128" s="70"/>
      <c r="BM128" s="68"/>
      <c r="BN128" s="71"/>
      <c r="BO128" s="41">
        <f t="shared" si="49"/>
        <v>0</v>
      </c>
      <c r="BP128" s="70"/>
      <c r="BQ128" s="68"/>
      <c r="BR128" s="71"/>
      <c r="BS128" s="41">
        <f t="shared" si="50"/>
        <v>0</v>
      </c>
    </row>
    <row r="129" spans="1:71" ht="15.75" customHeight="1" x14ac:dyDescent="0.25">
      <c r="A129" s="30"/>
      <c r="B129" s="31"/>
      <c r="C129" s="31"/>
      <c r="D129" s="37">
        <v>98</v>
      </c>
      <c r="E129" s="60"/>
      <c r="F129" s="31"/>
      <c r="G129" s="38" t="str">
        <f t="shared" si="31"/>
        <v/>
      </c>
      <c r="H129" s="39" t="str">
        <f t="array" ref="H129">IF(I129="","",IFERROR(INDEX(Lid!$F:$F,MATCH($E129,Lid!$A:$A,0)),""))</f>
        <v/>
      </c>
      <c r="I129" s="84" t="str">
        <f t="shared" si="32"/>
        <v/>
      </c>
      <c r="J129" s="38" t="str">
        <f t="shared" si="33"/>
        <v/>
      </c>
      <c r="K129" s="39" t="str">
        <f t="array" ref="K129">IF(I129="","",IFERROR($D$3 &amp; " kosten " &amp;INDEX(Lid!$B:$B,MATCH($E129,Lid!$A:$A,0)),""))</f>
        <v/>
      </c>
      <c r="L129" s="41" t="str">
        <f t="shared" si="34"/>
        <v/>
      </c>
      <c r="M129" s="41" t="str">
        <f t="shared" si="35"/>
        <v/>
      </c>
      <c r="N129" s="41" t="str">
        <f t="shared" si="36"/>
        <v/>
      </c>
      <c r="O129" s="31"/>
      <c r="P129" s="67"/>
      <c r="Q129" s="68"/>
      <c r="R129" s="69"/>
      <c r="S129" s="41">
        <f t="shared" si="37"/>
        <v>0</v>
      </c>
      <c r="T129" s="70"/>
      <c r="U129" s="68"/>
      <c r="V129" s="71"/>
      <c r="W129" s="41">
        <f t="shared" si="38"/>
        <v>0</v>
      </c>
      <c r="X129" s="70"/>
      <c r="Y129" s="68"/>
      <c r="Z129" s="71"/>
      <c r="AA129" s="41">
        <f t="shared" si="39"/>
        <v>0</v>
      </c>
      <c r="AB129" s="70"/>
      <c r="AC129" s="68"/>
      <c r="AD129" s="71"/>
      <c r="AE129" s="41">
        <f t="shared" si="40"/>
        <v>0</v>
      </c>
      <c r="AF129" s="70"/>
      <c r="AG129" s="68"/>
      <c r="AH129" s="71"/>
      <c r="AI129" s="41">
        <f t="shared" si="41"/>
        <v>0</v>
      </c>
      <c r="AJ129" s="70"/>
      <c r="AK129" s="68"/>
      <c r="AL129" s="71"/>
      <c r="AM129" s="41">
        <f t="shared" si="42"/>
        <v>0</v>
      </c>
      <c r="AN129" s="70"/>
      <c r="AO129" s="68"/>
      <c r="AP129" s="71"/>
      <c r="AQ129" s="41">
        <f t="shared" si="43"/>
        <v>0</v>
      </c>
      <c r="AR129" s="70"/>
      <c r="AS129" s="68"/>
      <c r="AT129" s="71"/>
      <c r="AU129" s="41">
        <f t="shared" si="44"/>
        <v>0</v>
      </c>
      <c r="AV129" s="70"/>
      <c r="AW129" s="68"/>
      <c r="AX129" s="71"/>
      <c r="AY129" s="41">
        <f t="shared" si="45"/>
        <v>0</v>
      </c>
      <c r="AZ129" s="70"/>
      <c r="BA129" s="68"/>
      <c r="BB129" s="71"/>
      <c r="BC129" s="41">
        <f t="shared" si="46"/>
        <v>0</v>
      </c>
      <c r="BD129" s="70"/>
      <c r="BE129" s="68"/>
      <c r="BF129" s="71"/>
      <c r="BG129" s="41">
        <f t="shared" si="47"/>
        <v>0</v>
      </c>
      <c r="BH129" s="70"/>
      <c r="BI129" s="68"/>
      <c r="BJ129" s="71"/>
      <c r="BK129" s="41">
        <f t="shared" si="48"/>
        <v>0</v>
      </c>
      <c r="BL129" s="70"/>
      <c r="BM129" s="68"/>
      <c r="BN129" s="71"/>
      <c r="BO129" s="41">
        <f t="shared" si="49"/>
        <v>0</v>
      </c>
      <c r="BP129" s="70"/>
      <c r="BQ129" s="68"/>
      <c r="BR129" s="71"/>
      <c r="BS129" s="41">
        <f t="shared" si="50"/>
        <v>0</v>
      </c>
    </row>
    <row r="130" spans="1:71" ht="15.75" customHeight="1" x14ac:dyDescent="0.25">
      <c r="A130" s="30"/>
      <c r="B130" s="31"/>
      <c r="C130" s="31"/>
      <c r="D130" s="37">
        <v>99</v>
      </c>
      <c r="E130" s="60"/>
      <c r="F130" s="31"/>
      <c r="G130" s="38" t="str">
        <f t="shared" si="31"/>
        <v/>
      </c>
      <c r="H130" s="39" t="str">
        <f t="array" ref="H130">IF(I130="","",IFERROR(INDEX(Lid!$F:$F,MATCH($E130,Lid!$A:$A,0)),""))</f>
        <v/>
      </c>
      <c r="I130" s="84" t="str">
        <f t="shared" si="32"/>
        <v/>
      </c>
      <c r="J130" s="38" t="str">
        <f t="shared" si="33"/>
        <v/>
      </c>
      <c r="K130" s="39" t="str">
        <f t="array" ref="K130">IF(I130="","",IFERROR($D$3 &amp; " kosten " &amp;INDEX(Lid!$B:$B,MATCH($E130,Lid!$A:$A,0)),""))</f>
        <v/>
      </c>
      <c r="L130" s="41" t="str">
        <f t="shared" si="34"/>
        <v/>
      </c>
      <c r="M130" s="41" t="str">
        <f t="shared" si="35"/>
        <v/>
      </c>
      <c r="N130" s="41" t="str">
        <f t="shared" si="36"/>
        <v/>
      </c>
      <c r="O130" s="31"/>
      <c r="P130" s="67"/>
      <c r="Q130" s="68"/>
      <c r="R130" s="69"/>
      <c r="S130" s="41">
        <f t="shared" si="37"/>
        <v>0</v>
      </c>
      <c r="T130" s="70"/>
      <c r="U130" s="68"/>
      <c r="V130" s="71"/>
      <c r="W130" s="41">
        <f t="shared" si="38"/>
        <v>0</v>
      </c>
      <c r="X130" s="70"/>
      <c r="Y130" s="68"/>
      <c r="Z130" s="71"/>
      <c r="AA130" s="41">
        <f t="shared" si="39"/>
        <v>0</v>
      </c>
      <c r="AB130" s="70"/>
      <c r="AC130" s="68"/>
      <c r="AD130" s="71"/>
      <c r="AE130" s="41">
        <f t="shared" si="40"/>
        <v>0</v>
      </c>
      <c r="AF130" s="70"/>
      <c r="AG130" s="68"/>
      <c r="AH130" s="71"/>
      <c r="AI130" s="41">
        <f t="shared" si="41"/>
        <v>0</v>
      </c>
      <c r="AJ130" s="70"/>
      <c r="AK130" s="68"/>
      <c r="AL130" s="71"/>
      <c r="AM130" s="41">
        <f t="shared" si="42"/>
        <v>0</v>
      </c>
      <c r="AN130" s="70"/>
      <c r="AO130" s="68"/>
      <c r="AP130" s="71"/>
      <c r="AQ130" s="41">
        <f t="shared" si="43"/>
        <v>0</v>
      </c>
      <c r="AR130" s="70"/>
      <c r="AS130" s="68"/>
      <c r="AT130" s="71"/>
      <c r="AU130" s="41">
        <f t="shared" si="44"/>
        <v>0</v>
      </c>
      <c r="AV130" s="70"/>
      <c r="AW130" s="68"/>
      <c r="AX130" s="71"/>
      <c r="AY130" s="41">
        <f t="shared" si="45"/>
        <v>0</v>
      </c>
      <c r="AZ130" s="70"/>
      <c r="BA130" s="68"/>
      <c r="BB130" s="71"/>
      <c r="BC130" s="41">
        <f t="shared" si="46"/>
        <v>0</v>
      </c>
      <c r="BD130" s="70"/>
      <c r="BE130" s="68"/>
      <c r="BF130" s="71"/>
      <c r="BG130" s="41">
        <f t="shared" si="47"/>
        <v>0</v>
      </c>
      <c r="BH130" s="70"/>
      <c r="BI130" s="68"/>
      <c r="BJ130" s="71"/>
      <c r="BK130" s="41">
        <f t="shared" si="48"/>
        <v>0</v>
      </c>
      <c r="BL130" s="70"/>
      <c r="BM130" s="68"/>
      <c r="BN130" s="71"/>
      <c r="BO130" s="41">
        <f t="shared" si="49"/>
        <v>0</v>
      </c>
      <c r="BP130" s="70"/>
      <c r="BQ130" s="68"/>
      <c r="BR130" s="71"/>
      <c r="BS130" s="41">
        <f t="shared" si="50"/>
        <v>0</v>
      </c>
    </row>
    <row r="131" spans="1:71" ht="15.75" customHeight="1" x14ac:dyDescent="0.25">
      <c r="A131" s="30"/>
      <c r="B131" s="31"/>
      <c r="C131" s="31"/>
      <c r="D131" s="37">
        <v>100</v>
      </c>
      <c r="E131" s="60"/>
      <c r="F131" s="31"/>
      <c r="G131" s="38" t="str">
        <f t="shared" si="31"/>
        <v/>
      </c>
      <c r="H131" s="39" t="str">
        <f t="array" ref="H131">IF(I131="","",IFERROR(INDEX(Lid!$F:$F,MATCH($E131,Lid!$A:$A,0)),""))</f>
        <v/>
      </c>
      <c r="I131" s="84" t="str">
        <f t="shared" si="32"/>
        <v/>
      </c>
      <c r="J131" s="38" t="str">
        <f t="shared" si="33"/>
        <v/>
      </c>
      <c r="K131" s="39" t="str">
        <f t="array" ref="K131">IF(I131="","",IFERROR($D$3 &amp; " kosten " &amp;INDEX(Lid!$B:$B,MATCH($E131,Lid!$A:$A,0)),""))</f>
        <v/>
      </c>
      <c r="L131" s="41" t="str">
        <f t="shared" si="34"/>
        <v/>
      </c>
      <c r="M131" s="41" t="str">
        <f t="shared" si="35"/>
        <v/>
      </c>
      <c r="N131" s="41" t="str">
        <f t="shared" si="36"/>
        <v/>
      </c>
      <c r="O131" s="31"/>
      <c r="P131" s="67"/>
      <c r="Q131" s="68"/>
      <c r="R131" s="69"/>
      <c r="S131" s="41">
        <f t="shared" si="37"/>
        <v>0</v>
      </c>
      <c r="T131" s="70"/>
      <c r="U131" s="68"/>
      <c r="V131" s="71"/>
      <c r="W131" s="41">
        <f t="shared" si="38"/>
        <v>0</v>
      </c>
      <c r="X131" s="70"/>
      <c r="Y131" s="68"/>
      <c r="Z131" s="71"/>
      <c r="AA131" s="41">
        <f t="shared" si="39"/>
        <v>0</v>
      </c>
      <c r="AB131" s="70"/>
      <c r="AC131" s="68"/>
      <c r="AD131" s="71"/>
      <c r="AE131" s="41">
        <f t="shared" si="40"/>
        <v>0</v>
      </c>
      <c r="AF131" s="70"/>
      <c r="AG131" s="68"/>
      <c r="AH131" s="71"/>
      <c r="AI131" s="41">
        <f t="shared" si="41"/>
        <v>0</v>
      </c>
      <c r="AJ131" s="70"/>
      <c r="AK131" s="68"/>
      <c r="AL131" s="71"/>
      <c r="AM131" s="41">
        <f t="shared" si="42"/>
        <v>0</v>
      </c>
      <c r="AN131" s="70"/>
      <c r="AO131" s="68"/>
      <c r="AP131" s="71"/>
      <c r="AQ131" s="41">
        <f t="shared" si="43"/>
        <v>0</v>
      </c>
      <c r="AR131" s="70"/>
      <c r="AS131" s="68"/>
      <c r="AT131" s="71"/>
      <c r="AU131" s="41">
        <f t="shared" si="44"/>
        <v>0</v>
      </c>
      <c r="AV131" s="70"/>
      <c r="AW131" s="68"/>
      <c r="AX131" s="71"/>
      <c r="AY131" s="41">
        <f t="shared" si="45"/>
        <v>0</v>
      </c>
      <c r="AZ131" s="70"/>
      <c r="BA131" s="68"/>
      <c r="BB131" s="71"/>
      <c r="BC131" s="41">
        <f t="shared" si="46"/>
        <v>0</v>
      </c>
      <c r="BD131" s="70"/>
      <c r="BE131" s="68"/>
      <c r="BF131" s="71"/>
      <c r="BG131" s="41">
        <f t="shared" si="47"/>
        <v>0</v>
      </c>
      <c r="BH131" s="70"/>
      <c r="BI131" s="68"/>
      <c r="BJ131" s="71"/>
      <c r="BK131" s="41">
        <f t="shared" si="48"/>
        <v>0</v>
      </c>
      <c r="BL131" s="70"/>
      <c r="BM131" s="68"/>
      <c r="BN131" s="71"/>
      <c r="BO131" s="41">
        <f t="shared" si="49"/>
        <v>0</v>
      </c>
      <c r="BP131" s="70"/>
      <c r="BQ131" s="68"/>
      <c r="BR131" s="71"/>
      <c r="BS131" s="41">
        <f t="shared" si="50"/>
        <v>0</v>
      </c>
    </row>
    <row r="132" spans="1:71" ht="15.75" customHeight="1" x14ac:dyDescent="0.25">
      <c r="A132" s="30"/>
      <c r="B132" s="31"/>
      <c r="C132" s="31"/>
      <c r="D132" s="37">
        <v>101</v>
      </c>
      <c r="E132" s="60"/>
      <c r="F132" s="31"/>
      <c r="G132" s="38" t="str">
        <f t="shared" si="31"/>
        <v/>
      </c>
      <c r="H132" s="39" t="str">
        <f t="array" ref="H132">IF(I132="","",IFERROR(INDEX(Lid!$F:$F,MATCH($E132,Lid!$A:$A,0)),""))</f>
        <v/>
      </c>
      <c r="I132" s="84" t="str">
        <f t="shared" si="32"/>
        <v/>
      </c>
      <c r="J132" s="38" t="str">
        <f t="shared" si="33"/>
        <v/>
      </c>
      <c r="K132" s="39" t="str">
        <f t="array" ref="K132">IF(I132="","",IFERROR($D$3 &amp; " kosten " &amp;INDEX(Lid!$B:$B,MATCH($E132,Lid!$A:$A,0)),""))</f>
        <v/>
      </c>
      <c r="L132" s="41" t="str">
        <f t="shared" si="34"/>
        <v/>
      </c>
      <c r="M132" s="41" t="str">
        <f t="shared" si="35"/>
        <v/>
      </c>
      <c r="N132" s="41" t="str">
        <f t="shared" si="36"/>
        <v/>
      </c>
      <c r="O132" s="31"/>
      <c r="P132" s="67"/>
      <c r="Q132" s="68"/>
      <c r="R132" s="69"/>
      <c r="S132" s="41">
        <f t="shared" si="37"/>
        <v>0</v>
      </c>
      <c r="T132" s="70"/>
      <c r="U132" s="68"/>
      <c r="V132" s="71"/>
      <c r="W132" s="41">
        <f t="shared" si="38"/>
        <v>0</v>
      </c>
      <c r="X132" s="70"/>
      <c r="Y132" s="68"/>
      <c r="Z132" s="71"/>
      <c r="AA132" s="41">
        <f t="shared" si="39"/>
        <v>0</v>
      </c>
      <c r="AB132" s="70"/>
      <c r="AC132" s="68"/>
      <c r="AD132" s="71"/>
      <c r="AE132" s="41">
        <f t="shared" si="40"/>
        <v>0</v>
      </c>
      <c r="AF132" s="70"/>
      <c r="AG132" s="68"/>
      <c r="AH132" s="71"/>
      <c r="AI132" s="41">
        <f t="shared" si="41"/>
        <v>0</v>
      </c>
      <c r="AJ132" s="70"/>
      <c r="AK132" s="68"/>
      <c r="AL132" s="71"/>
      <c r="AM132" s="41">
        <f t="shared" si="42"/>
        <v>0</v>
      </c>
      <c r="AN132" s="70"/>
      <c r="AO132" s="68"/>
      <c r="AP132" s="71"/>
      <c r="AQ132" s="41">
        <f t="shared" si="43"/>
        <v>0</v>
      </c>
      <c r="AR132" s="70"/>
      <c r="AS132" s="68"/>
      <c r="AT132" s="71"/>
      <c r="AU132" s="41">
        <f t="shared" si="44"/>
        <v>0</v>
      </c>
      <c r="AV132" s="70"/>
      <c r="AW132" s="68"/>
      <c r="AX132" s="71"/>
      <c r="AY132" s="41">
        <f t="shared" si="45"/>
        <v>0</v>
      </c>
      <c r="AZ132" s="70"/>
      <c r="BA132" s="68"/>
      <c r="BB132" s="71"/>
      <c r="BC132" s="41">
        <f t="shared" si="46"/>
        <v>0</v>
      </c>
      <c r="BD132" s="70"/>
      <c r="BE132" s="68"/>
      <c r="BF132" s="71"/>
      <c r="BG132" s="41">
        <f t="shared" si="47"/>
        <v>0</v>
      </c>
      <c r="BH132" s="70"/>
      <c r="BI132" s="68"/>
      <c r="BJ132" s="71"/>
      <c r="BK132" s="41">
        <f t="shared" si="48"/>
        <v>0</v>
      </c>
      <c r="BL132" s="70"/>
      <c r="BM132" s="68"/>
      <c r="BN132" s="71"/>
      <c r="BO132" s="41">
        <f t="shared" si="49"/>
        <v>0</v>
      </c>
      <c r="BP132" s="70"/>
      <c r="BQ132" s="68"/>
      <c r="BR132" s="71"/>
      <c r="BS132" s="41">
        <f t="shared" si="50"/>
        <v>0</v>
      </c>
    </row>
    <row r="133" spans="1:71" ht="15.75" customHeight="1" x14ac:dyDescent="0.25">
      <c r="A133" s="30"/>
      <c r="B133" s="31"/>
      <c r="C133" s="31"/>
      <c r="D133" s="37">
        <v>102</v>
      </c>
      <c r="E133" s="60"/>
      <c r="F133" s="31"/>
      <c r="G133" s="38" t="str">
        <f t="shared" si="31"/>
        <v/>
      </c>
      <c r="H133" s="39" t="str">
        <f t="array" ref="H133">IF(I133="","",IFERROR(INDEX(Lid!$F:$F,MATCH($E133,Lid!$A:$A,0)),""))</f>
        <v/>
      </c>
      <c r="I133" s="84" t="str">
        <f t="shared" si="32"/>
        <v/>
      </c>
      <c r="J133" s="38" t="str">
        <f t="shared" si="33"/>
        <v/>
      </c>
      <c r="K133" s="39" t="str">
        <f t="array" ref="K133">IF(I133="","",IFERROR($D$3 &amp; " kosten " &amp;INDEX(Lid!$B:$B,MATCH($E133,Lid!$A:$A,0)),""))</f>
        <v/>
      </c>
      <c r="L133" s="41" t="str">
        <f t="shared" si="34"/>
        <v/>
      </c>
      <c r="M133" s="41" t="str">
        <f t="shared" si="35"/>
        <v/>
      </c>
      <c r="N133" s="41" t="str">
        <f t="shared" si="36"/>
        <v/>
      </c>
      <c r="O133" s="31"/>
      <c r="P133" s="67"/>
      <c r="Q133" s="68"/>
      <c r="R133" s="69"/>
      <c r="S133" s="41">
        <f t="shared" si="37"/>
        <v>0</v>
      </c>
      <c r="T133" s="70"/>
      <c r="U133" s="68"/>
      <c r="V133" s="71"/>
      <c r="W133" s="41">
        <f t="shared" si="38"/>
        <v>0</v>
      </c>
      <c r="X133" s="70"/>
      <c r="Y133" s="68"/>
      <c r="Z133" s="71"/>
      <c r="AA133" s="41">
        <f t="shared" si="39"/>
        <v>0</v>
      </c>
      <c r="AB133" s="70"/>
      <c r="AC133" s="68"/>
      <c r="AD133" s="71"/>
      <c r="AE133" s="41">
        <f t="shared" si="40"/>
        <v>0</v>
      </c>
      <c r="AF133" s="70"/>
      <c r="AG133" s="68"/>
      <c r="AH133" s="71"/>
      <c r="AI133" s="41">
        <f t="shared" si="41"/>
        <v>0</v>
      </c>
      <c r="AJ133" s="70"/>
      <c r="AK133" s="68"/>
      <c r="AL133" s="71"/>
      <c r="AM133" s="41">
        <f t="shared" si="42"/>
        <v>0</v>
      </c>
      <c r="AN133" s="70"/>
      <c r="AO133" s="68"/>
      <c r="AP133" s="71"/>
      <c r="AQ133" s="41">
        <f t="shared" si="43"/>
        <v>0</v>
      </c>
      <c r="AR133" s="70"/>
      <c r="AS133" s="68"/>
      <c r="AT133" s="71"/>
      <c r="AU133" s="41">
        <f t="shared" si="44"/>
        <v>0</v>
      </c>
      <c r="AV133" s="70"/>
      <c r="AW133" s="68"/>
      <c r="AX133" s="71"/>
      <c r="AY133" s="41">
        <f t="shared" si="45"/>
        <v>0</v>
      </c>
      <c r="AZ133" s="70"/>
      <c r="BA133" s="68"/>
      <c r="BB133" s="71"/>
      <c r="BC133" s="41">
        <f t="shared" si="46"/>
        <v>0</v>
      </c>
      <c r="BD133" s="70"/>
      <c r="BE133" s="68"/>
      <c r="BF133" s="71"/>
      <c r="BG133" s="41">
        <f t="shared" si="47"/>
        <v>0</v>
      </c>
      <c r="BH133" s="70"/>
      <c r="BI133" s="68"/>
      <c r="BJ133" s="71"/>
      <c r="BK133" s="41">
        <f t="shared" si="48"/>
        <v>0</v>
      </c>
      <c r="BL133" s="70"/>
      <c r="BM133" s="68"/>
      <c r="BN133" s="71"/>
      <c r="BO133" s="41">
        <f t="shared" si="49"/>
        <v>0</v>
      </c>
      <c r="BP133" s="70"/>
      <c r="BQ133" s="68"/>
      <c r="BR133" s="71"/>
      <c r="BS133" s="41">
        <f t="shared" si="50"/>
        <v>0</v>
      </c>
    </row>
    <row r="134" spans="1:71" ht="15.75" customHeight="1" x14ac:dyDescent="0.25">
      <c r="A134" s="30"/>
      <c r="B134" s="31"/>
      <c r="C134" s="31"/>
      <c r="D134" s="37">
        <v>103</v>
      </c>
      <c r="E134" s="60"/>
      <c r="F134" s="31"/>
      <c r="G134" s="38" t="str">
        <f t="shared" si="31"/>
        <v/>
      </c>
      <c r="H134" s="39" t="str">
        <f t="array" ref="H134">IF(I134="","",IFERROR(INDEX(Lid!$F:$F,MATCH($E134,Lid!$A:$A,0)),""))</f>
        <v/>
      </c>
      <c r="I134" s="84" t="str">
        <f t="shared" si="32"/>
        <v/>
      </c>
      <c r="J134" s="38" t="str">
        <f t="shared" si="33"/>
        <v/>
      </c>
      <c r="K134" s="39" t="str">
        <f t="array" ref="K134">IF(I134="","",IFERROR($D$3 &amp; " kosten " &amp;INDEX(Lid!$B:$B,MATCH($E134,Lid!$A:$A,0)),""))</f>
        <v/>
      </c>
      <c r="L134" s="41" t="str">
        <f t="shared" si="34"/>
        <v/>
      </c>
      <c r="M134" s="41" t="str">
        <f t="shared" si="35"/>
        <v/>
      </c>
      <c r="N134" s="41" t="str">
        <f t="shared" si="36"/>
        <v/>
      </c>
      <c r="O134" s="31"/>
      <c r="P134" s="67"/>
      <c r="Q134" s="68"/>
      <c r="R134" s="69"/>
      <c r="S134" s="41">
        <f t="shared" si="37"/>
        <v>0</v>
      </c>
      <c r="T134" s="70"/>
      <c r="U134" s="68"/>
      <c r="V134" s="71"/>
      <c r="W134" s="41">
        <f t="shared" si="38"/>
        <v>0</v>
      </c>
      <c r="X134" s="70"/>
      <c r="Y134" s="68"/>
      <c r="Z134" s="71"/>
      <c r="AA134" s="41">
        <f t="shared" si="39"/>
        <v>0</v>
      </c>
      <c r="AB134" s="70"/>
      <c r="AC134" s="68"/>
      <c r="AD134" s="71"/>
      <c r="AE134" s="41">
        <f t="shared" si="40"/>
        <v>0</v>
      </c>
      <c r="AF134" s="70"/>
      <c r="AG134" s="68"/>
      <c r="AH134" s="71"/>
      <c r="AI134" s="41">
        <f t="shared" si="41"/>
        <v>0</v>
      </c>
      <c r="AJ134" s="70"/>
      <c r="AK134" s="68"/>
      <c r="AL134" s="71"/>
      <c r="AM134" s="41">
        <f t="shared" si="42"/>
        <v>0</v>
      </c>
      <c r="AN134" s="70"/>
      <c r="AO134" s="68"/>
      <c r="AP134" s="71"/>
      <c r="AQ134" s="41">
        <f t="shared" si="43"/>
        <v>0</v>
      </c>
      <c r="AR134" s="70"/>
      <c r="AS134" s="68"/>
      <c r="AT134" s="71"/>
      <c r="AU134" s="41">
        <f t="shared" si="44"/>
        <v>0</v>
      </c>
      <c r="AV134" s="70"/>
      <c r="AW134" s="68"/>
      <c r="AX134" s="71"/>
      <c r="AY134" s="41">
        <f t="shared" si="45"/>
        <v>0</v>
      </c>
      <c r="AZ134" s="70"/>
      <c r="BA134" s="68"/>
      <c r="BB134" s="71"/>
      <c r="BC134" s="41">
        <f t="shared" si="46"/>
        <v>0</v>
      </c>
      <c r="BD134" s="70"/>
      <c r="BE134" s="68"/>
      <c r="BF134" s="71"/>
      <c r="BG134" s="41">
        <f t="shared" si="47"/>
        <v>0</v>
      </c>
      <c r="BH134" s="70"/>
      <c r="BI134" s="68"/>
      <c r="BJ134" s="71"/>
      <c r="BK134" s="41">
        <f t="shared" si="48"/>
        <v>0</v>
      </c>
      <c r="BL134" s="70"/>
      <c r="BM134" s="68"/>
      <c r="BN134" s="71"/>
      <c r="BO134" s="41">
        <f t="shared" si="49"/>
        <v>0</v>
      </c>
      <c r="BP134" s="70"/>
      <c r="BQ134" s="68"/>
      <c r="BR134" s="71"/>
      <c r="BS134" s="41">
        <f t="shared" si="50"/>
        <v>0</v>
      </c>
    </row>
    <row r="135" spans="1:71" ht="15.75" customHeight="1" x14ac:dyDescent="0.25">
      <c r="A135" s="30"/>
      <c r="B135" s="31"/>
      <c r="C135" s="31"/>
      <c r="D135" s="37">
        <v>104</v>
      </c>
      <c r="E135" s="60"/>
      <c r="F135" s="31"/>
      <c r="G135" s="38" t="str">
        <f t="shared" si="31"/>
        <v/>
      </c>
      <c r="H135" s="39" t="str">
        <f t="array" ref="H135">IF(I135="","",IFERROR(INDEX(Lid!$F:$F,MATCH($E135,Lid!$A:$A,0)),""))</f>
        <v/>
      </c>
      <c r="I135" s="84" t="str">
        <f t="shared" si="32"/>
        <v/>
      </c>
      <c r="J135" s="38" t="str">
        <f t="shared" si="33"/>
        <v/>
      </c>
      <c r="K135" s="39" t="str">
        <f t="array" ref="K135">IF(I135="","",IFERROR($D$3 &amp; " kosten " &amp;INDEX(Lid!$B:$B,MATCH($E135,Lid!$A:$A,0)),""))</f>
        <v/>
      </c>
      <c r="L135" s="41" t="str">
        <f t="shared" si="34"/>
        <v/>
      </c>
      <c r="M135" s="41" t="str">
        <f t="shared" si="35"/>
        <v/>
      </c>
      <c r="N135" s="41" t="str">
        <f t="shared" si="36"/>
        <v/>
      </c>
      <c r="O135" s="31"/>
      <c r="P135" s="67"/>
      <c r="Q135" s="68"/>
      <c r="R135" s="69"/>
      <c r="S135" s="41">
        <f t="shared" si="37"/>
        <v>0</v>
      </c>
      <c r="T135" s="70"/>
      <c r="U135" s="68"/>
      <c r="V135" s="71"/>
      <c r="W135" s="41">
        <f t="shared" si="38"/>
        <v>0</v>
      </c>
      <c r="X135" s="70"/>
      <c r="Y135" s="68"/>
      <c r="Z135" s="71"/>
      <c r="AA135" s="41">
        <f t="shared" si="39"/>
        <v>0</v>
      </c>
      <c r="AB135" s="70"/>
      <c r="AC135" s="68"/>
      <c r="AD135" s="71"/>
      <c r="AE135" s="41">
        <f t="shared" si="40"/>
        <v>0</v>
      </c>
      <c r="AF135" s="70"/>
      <c r="AG135" s="68"/>
      <c r="AH135" s="71"/>
      <c r="AI135" s="41">
        <f t="shared" si="41"/>
        <v>0</v>
      </c>
      <c r="AJ135" s="70"/>
      <c r="AK135" s="68"/>
      <c r="AL135" s="71"/>
      <c r="AM135" s="41">
        <f t="shared" si="42"/>
        <v>0</v>
      </c>
      <c r="AN135" s="70"/>
      <c r="AO135" s="68"/>
      <c r="AP135" s="71"/>
      <c r="AQ135" s="41">
        <f t="shared" si="43"/>
        <v>0</v>
      </c>
      <c r="AR135" s="70"/>
      <c r="AS135" s="68"/>
      <c r="AT135" s="71"/>
      <c r="AU135" s="41">
        <f t="shared" si="44"/>
        <v>0</v>
      </c>
      <c r="AV135" s="70"/>
      <c r="AW135" s="68"/>
      <c r="AX135" s="71"/>
      <c r="AY135" s="41">
        <f t="shared" si="45"/>
        <v>0</v>
      </c>
      <c r="AZ135" s="70"/>
      <c r="BA135" s="68"/>
      <c r="BB135" s="71"/>
      <c r="BC135" s="41">
        <f t="shared" si="46"/>
        <v>0</v>
      </c>
      <c r="BD135" s="70"/>
      <c r="BE135" s="68"/>
      <c r="BF135" s="71"/>
      <c r="BG135" s="41">
        <f t="shared" si="47"/>
        <v>0</v>
      </c>
      <c r="BH135" s="70"/>
      <c r="BI135" s="68"/>
      <c r="BJ135" s="71"/>
      <c r="BK135" s="41">
        <f t="shared" si="48"/>
        <v>0</v>
      </c>
      <c r="BL135" s="70"/>
      <c r="BM135" s="68"/>
      <c r="BN135" s="71"/>
      <c r="BO135" s="41">
        <f t="shared" si="49"/>
        <v>0</v>
      </c>
      <c r="BP135" s="70"/>
      <c r="BQ135" s="68"/>
      <c r="BR135" s="71"/>
      <c r="BS135" s="41">
        <f t="shared" si="50"/>
        <v>0</v>
      </c>
    </row>
    <row r="136" spans="1:71" ht="15.75" customHeight="1" x14ac:dyDescent="0.25">
      <c r="A136" s="30"/>
      <c r="B136" s="31"/>
      <c r="C136" s="31"/>
      <c r="D136" s="37">
        <v>105</v>
      </c>
      <c r="E136" s="60"/>
      <c r="F136" s="31"/>
      <c r="G136" s="38" t="str">
        <f t="shared" si="31"/>
        <v/>
      </c>
      <c r="H136" s="39" t="str">
        <f t="array" ref="H136">IF(I136="","",IFERROR(INDEX(Lid!$F:$F,MATCH($E136,Lid!$A:$A,0)),""))</f>
        <v/>
      </c>
      <c r="I136" s="84" t="str">
        <f t="shared" si="32"/>
        <v/>
      </c>
      <c r="J136" s="38" t="str">
        <f t="shared" si="33"/>
        <v/>
      </c>
      <c r="K136" s="39" t="str">
        <f t="array" ref="K136">IF(I136="","",IFERROR($D$3 &amp; " kosten " &amp;INDEX(Lid!$B:$B,MATCH($E136,Lid!$A:$A,0)),""))</f>
        <v/>
      </c>
      <c r="L136" s="41" t="str">
        <f t="shared" si="34"/>
        <v/>
      </c>
      <c r="M136" s="41" t="str">
        <f t="shared" si="35"/>
        <v/>
      </c>
      <c r="N136" s="41" t="str">
        <f t="shared" si="36"/>
        <v/>
      </c>
      <c r="O136" s="31"/>
      <c r="P136" s="67"/>
      <c r="Q136" s="68"/>
      <c r="R136" s="69"/>
      <c r="S136" s="41">
        <f t="shared" si="37"/>
        <v>0</v>
      </c>
      <c r="T136" s="70"/>
      <c r="U136" s="68"/>
      <c r="V136" s="71"/>
      <c r="W136" s="41">
        <f t="shared" si="38"/>
        <v>0</v>
      </c>
      <c r="X136" s="70"/>
      <c r="Y136" s="68"/>
      <c r="Z136" s="71"/>
      <c r="AA136" s="41">
        <f t="shared" si="39"/>
        <v>0</v>
      </c>
      <c r="AB136" s="70"/>
      <c r="AC136" s="68"/>
      <c r="AD136" s="71"/>
      <c r="AE136" s="41">
        <f t="shared" si="40"/>
        <v>0</v>
      </c>
      <c r="AF136" s="70"/>
      <c r="AG136" s="68"/>
      <c r="AH136" s="71"/>
      <c r="AI136" s="41">
        <f t="shared" si="41"/>
        <v>0</v>
      </c>
      <c r="AJ136" s="70"/>
      <c r="AK136" s="68"/>
      <c r="AL136" s="71"/>
      <c r="AM136" s="41">
        <f t="shared" si="42"/>
        <v>0</v>
      </c>
      <c r="AN136" s="70"/>
      <c r="AO136" s="68"/>
      <c r="AP136" s="71"/>
      <c r="AQ136" s="41">
        <f t="shared" si="43"/>
        <v>0</v>
      </c>
      <c r="AR136" s="70"/>
      <c r="AS136" s="68"/>
      <c r="AT136" s="71"/>
      <c r="AU136" s="41">
        <f t="shared" si="44"/>
        <v>0</v>
      </c>
      <c r="AV136" s="70"/>
      <c r="AW136" s="68"/>
      <c r="AX136" s="71"/>
      <c r="AY136" s="41">
        <f t="shared" si="45"/>
        <v>0</v>
      </c>
      <c r="AZ136" s="70"/>
      <c r="BA136" s="68"/>
      <c r="BB136" s="71"/>
      <c r="BC136" s="41">
        <f t="shared" si="46"/>
        <v>0</v>
      </c>
      <c r="BD136" s="70"/>
      <c r="BE136" s="68"/>
      <c r="BF136" s="71"/>
      <c r="BG136" s="41">
        <f t="shared" si="47"/>
        <v>0</v>
      </c>
      <c r="BH136" s="70"/>
      <c r="BI136" s="68"/>
      <c r="BJ136" s="71"/>
      <c r="BK136" s="41">
        <f t="shared" si="48"/>
        <v>0</v>
      </c>
      <c r="BL136" s="70"/>
      <c r="BM136" s="68"/>
      <c r="BN136" s="71"/>
      <c r="BO136" s="41">
        <f t="shared" si="49"/>
        <v>0</v>
      </c>
      <c r="BP136" s="70"/>
      <c r="BQ136" s="68"/>
      <c r="BR136" s="71"/>
      <c r="BS136" s="41">
        <f t="shared" si="50"/>
        <v>0</v>
      </c>
    </row>
    <row r="137" spans="1:71" ht="15.75" customHeight="1" x14ac:dyDescent="0.25">
      <c r="A137" s="30"/>
      <c r="B137" s="31"/>
      <c r="C137" s="31"/>
      <c r="D137" s="37">
        <v>106</v>
      </c>
      <c r="E137" s="60"/>
      <c r="F137" s="31"/>
      <c r="G137" s="38" t="str">
        <f t="shared" si="31"/>
        <v/>
      </c>
      <c r="H137" s="39" t="str">
        <f t="array" ref="H137">IF(I137="","",IFERROR(INDEX(Lid!$F:$F,MATCH($E137,Lid!$A:$A,0)),""))</f>
        <v/>
      </c>
      <c r="I137" s="84" t="str">
        <f t="shared" si="32"/>
        <v/>
      </c>
      <c r="J137" s="38" t="str">
        <f t="shared" si="33"/>
        <v/>
      </c>
      <c r="K137" s="39" t="str">
        <f t="array" ref="K137">IF(I137="","",IFERROR($D$3 &amp; " kosten " &amp;INDEX(Lid!$B:$B,MATCH($E137,Lid!$A:$A,0)),""))</f>
        <v/>
      </c>
      <c r="L137" s="41" t="str">
        <f t="shared" si="34"/>
        <v/>
      </c>
      <c r="M137" s="41" t="str">
        <f t="shared" si="35"/>
        <v/>
      </c>
      <c r="N137" s="41" t="str">
        <f t="shared" si="36"/>
        <v/>
      </c>
      <c r="O137" s="31"/>
      <c r="P137" s="67"/>
      <c r="Q137" s="68"/>
      <c r="R137" s="69"/>
      <c r="S137" s="41">
        <f t="shared" si="37"/>
        <v>0</v>
      </c>
      <c r="T137" s="70"/>
      <c r="U137" s="68"/>
      <c r="V137" s="71"/>
      <c r="W137" s="41">
        <f t="shared" si="38"/>
        <v>0</v>
      </c>
      <c r="X137" s="70"/>
      <c r="Y137" s="68"/>
      <c r="Z137" s="71"/>
      <c r="AA137" s="41">
        <f t="shared" si="39"/>
        <v>0</v>
      </c>
      <c r="AB137" s="70"/>
      <c r="AC137" s="68"/>
      <c r="AD137" s="71"/>
      <c r="AE137" s="41">
        <f t="shared" si="40"/>
        <v>0</v>
      </c>
      <c r="AF137" s="70"/>
      <c r="AG137" s="68"/>
      <c r="AH137" s="71"/>
      <c r="AI137" s="41">
        <f t="shared" si="41"/>
        <v>0</v>
      </c>
      <c r="AJ137" s="70"/>
      <c r="AK137" s="68"/>
      <c r="AL137" s="71"/>
      <c r="AM137" s="41">
        <f t="shared" si="42"/>
        <v>0</v>
      </c>
      <c r="AN137" s="70"/>
      <c r="AO137" s="68"/>
      <c r="AP137" s="71"/>
      <c r="AQ137" s="41">
        <f t="shared" si="43"/>
        <v>0</v>
      </c>
      <c r="AR137" s="70"/>
      <c r="AS137" s="68"/>
      <c r="AT137" s="71"/>
      <c r="AU137" s="41">
        <f t="shared" si="44"/>
        <v>0</v>
      </c>
      <c r="AV137" s="70"/>
      <c r="AW137" s="68"/>
      <c r="AX137" s="71"/>
      <c r="AY137" s="41">
        <f t="shared" si="45"/>
        <v>0</v>
      </c>
      <c r="AZ137" s="70"/>
      <c r="BA137" s="68"/>
      <c r="BB137" s="71"/>
      <c r="BC137" s="41">
        <f t="shared" si="46"/>
        <v>0</v>
      </c>
      <c r="BD137" s="70"/>
      <c r="BE137" s="68"/>
      <c r="BF137" s="71"/>
      <c r="BG137" s="41">
        <f t="shared" si="47"/>
        <v>0</v>
      </c>
      <c r="BH137" s="70"/>
      <c r="BI137" s="68"/>
      <c r="BJ137" s="71"/>
      <c r="BK137" s="41">
        <f t="shared" si="48"/>
        <v>0</v>
      </c>
      <c r="BL137" s="70"/>
      <c r="BM137" s="68"/>
      <c r="BN137" s="71"/>
      <c r="BO137" s="41">
        <f t="shared" si="49"/>
        <v>0</v>
      </c>
      <c r="BP137" s="70"/>
      <c r="BQ137" s="68"/>
      <c r="BR137" s="71"/>
      <c r="BS137" s="41">
        <f t="shared" si="50"/>
        <v>0</v>
      </c>
    </row>
    <row r="138" spans="1:71" ht="15.75" customHeight="1" x14ac:dyDescent="0.25">
      <c r="A138" s="30"/>
      <c r="B138" s="31"/>
      <c r="C138" s="31"/>
      <c r="D138" s="37">
        <v>107</v>
      </c>
      <c r="E138" s="60"/>
      <c r="F138" s="31"/>
      <c r="G138" s="38" t="str">
        <f t="shared" si="31"/>
        <v/>
      </c>
      <c r="H138" s="39" t="str">
        <f t="array" ref="H138">IF(I138="","",IFERROR(INDEX(Lid!$F:$F,MATCH($E138,Lid!$A:$A,0)),""))</f>
        <v/>
      </c>
      <c r="I138" s="84" t="str">
        <f t="shared" si="32"/>
        <v/>
      </c>
      <c r="J138" s="38" t="str">
        <f t="shared" si="33"/>
        <v/>
      </c>
      <c r="K138" s="39" t="str">
        <f t="array" ref="K138">IF(I138="","",IFERROR($D$3 &amp; " kosten " &amp;INDEX(Lid!$B:$B,MATCH($E138,Lid!$A:$A,0)),""))</f>
        <v/>
      </c>
      <c r="L138" s="41" t="str">
        <f t="shared" si="34"/>
        <v/>
      </c>
      <c r="M138" s="41" t="str">
        <f t="shared" si="35"/>
        <v/>
      </c>
      <c r="N138" s="41" t="str">
        <f t="shared" si="36"/>
        <v/>
      </c>
      <c r="O138" s="31"/>
      <c r="P138" s="67"/>
      <c r="Q138" s="68"/>
      <c r="R138" s="69"/>
      <c r="S138" s="41">
        <f t="shared" si="37"/>
        <v>0</v>
      </c>
      <c r="T138" s="70"/>
      <c r="U138" s="68"/>
      <c r="V138" s="71"/>
      <c r="W138" s="41">
        <f t="shared" si="38"/>
        <v>0</v>
      </c>
      <c r="X138" s="70"/>
      <c r="Y138" s="68"/>
      <c r="Z138" s="71"/>
      <c r="AA138" s="41">
        <f t="shared" si="39"/>
        <v>0</v>
      </c>
      <c r="AB138" s="70"/>
      <c r="AC138" s="68"/>
      <c r="AD138" s="71"/>
      <c r="AE138" s="41">
        <f t="shared" si="40"/>
        <v>0</v>
      </c>
      <c r="AF138" s="70"/>
      <c r="AG138" s="68"/>
      <c r="AH138" s="71"/>
      <c r="AI138" s="41">
        <f t="shared" si="41"/>
        <v>0</v>
      </c>
      <c r="AJ138" s="70"/>
      <c r="AK138" s="68"/>
      <c r="AL138" s="71"/>
      <c r="AM138" s="41">
        <f t="shared" si="42"/>
        <v>0</v>
      </c>
      <c r="AN138" s="70"/>
      <c r="AO138" s="68"/>
      <c r="AP138" s="71"/>
      <c r="AQ138" s="41">
        <f t="shared" si="43"/>
        <v>0</v>
      </c>
      <c r="AR138" s="70"/>
      <c r="AS138" s="68"/>
      <c r="AT138" s="71"/>
      <c r="AU138" s="41">
        <f t="shared" si="44"/>
        <v>0</v>
      </c>
      <c r="AV138" s="70"/>
      <c r="AW138" s="68"/>
      <c r="AX138" s="71"/>
      <c r="AY138" s="41">
        <f t="shared" si="45"/>
        <v>0</v>
      </c>
      <c r="AZ138" s="70"/>
      <c r="BA138" s="68"/>
      <c r="BB138" s="71"/>
      <c r="BC138" s="41">
        <f t="shared" si="46"/>
        <v>0</v>
      </c>
      <c r="BD138" s="70"/>
      <c r="BE138" s="68"/>
      <c r="BF138" s="71"/>
      <c r="BG138" s="41">
        <f t="shared" si="47"/>
        <v>0</v>
      </c>
      <c r="BH138" s="70"/>
      <c r="BI138" s="68"/>
      <c r="BJ138" s="71"/>
      <c r="BK138" s="41">
        <f t="shared" si="48"/>
        <v>0</v>
      </c>
      <c r="BL138" s="70"/>
      <c r="BM138" s="68"/>
      <c r="BN138" s="71"/>
      <c r="BO138" s="41">
        <f t="shared" si="49"/>
        <v>0</v>
      </c>
      <c r="BP138" s="70"/>
      <c r="BQ138" s="68"/>
      <c r="BR138" s="71"/>
      <c r="BS138" s="41">
        <f t="shared" si="50"/>
        <v>0</v>
      </c>
    </row>
    <row r="139" spans="1:71" ht="15.75" customHeight="1" x14ac:dyDescent="0.25">
      <c r="A139" s="30"/>
      <c r="B139" s="31"/>
      <c r="C139" s="31"/>
      <c r="D139" s="37">
        <v>108</v>
      </c>
      <c r="E139" s="60"/>
      <c r="F139" s="31"/>
      <c r="G139" s="38" t="str">
        <f t="shared" si="31"/>
        <v/>
      </c>
      <c r="H139" s="39" t="str">
        <f t="array" ref="H139">IF(I139="","",IFERROR(INDEX(Lid!$F:$F,MATCH($E139,Lid!$A:$A,0)),""))</f>
        <v/>
      </c>
      <c r="I139" s="84" t="str">
        <f t="shared" si="32"/>
        <v/>
      </c>
      <c r="J139" s="38" t="str">
        <f t="shared" si="33"/>
        <v/>
      </c>
      <c r="K139" s="39" t="str">
        <f t="array" ref="K139">IF(I139="","",IFERROR($D$3 &amp; " kosten " &amp;INDEX(Lid!$B:$B,MATCH($E139,Lid!$A:$A,0)),""))</f>
        <v/>
      </c>
      <c r="L139" s="41" t="str">
        <f t="shared" si="34"/>
        <v/>
      </c>
      <c r="M139" s="41" t="str">
        <f t="shared" si="35"/>
        <v/>
      </c>
      <c r="N139" s="41" t="str">
        <f t="shared" si="36"/>
        <v/>
      </c>
      <c r="O139" s="31"/>
      <c r="P139" s="67"/>
      <c r="Q139" s="68"/>
      <c r="R139" s="69"/>
      <c r="S139" s="41">
        <f t="shared" si="37"/>
        <v>0</v>
      </c>
      <c r="T139" s="70"/>
      <c r="U139" s="68"/>
      <c r="V139" s="71"/>
      <c r="W139" s="41">
        <f t="shared" si="38"/>
        <v>0</v>
      </c>
      <c r="X139" s="70"/>
      <c r="Y139" s="68"/>
      <c r="Z139" s="71"/>
      <c r="AA139" s="41">
        <f t="shared" si="39"/>
        <v>0</v>
      </c>
      <c r="AB139" s="70"/>
      <c r="AC139" s="68"/>
      <c r="AD139" s="71"/>
      <c r="AE139" s="41">
        <f t="shared" si="40"/>
        <v>0</v>
      </c>
      <c r="AF139" s="70"/>
      <c r="AG139" s="68"/>
      <c r="AH139" s="71"/>
      <c r="AI139" s="41">
        <f t="shared" si="41"/>
        <v>0</v>
      </c>
      <c r="AJ139" s="70"/>
      <c r="AK139" s="68"/>
      <c r="AL139" s="71"/>
      <c r="AM139" s="41">
        <f t="shared" si="42"/>
        <v>0</v>
      </c>
      <c r="AN139" s="70"/>
      <c r="AO139" s="68"/>
      <c r="AP139" s="71"/>
      <c r="AQ139" s="41">
        <f t="shared" si="43"/>
        <v>0</v>
      </c>
      <c r="AR139" s="70"/>
      <c r="AS139" s="68"/>
      <c r="AT139" s="71"/>
      <c r="AU139" s="41">
        <f t="shared" si="44"/>
        <v>0</v>
      </c>
      <c r="AV139" s="70"/>
      <c r="AW139" s="68"/>
      <c r="AX139" s="71"/>
      <c r="AY139" s="41">
        <f t="shared" si="45"/>
        <v>0</v>
      </c>
      <c r="AZ139" s="70"/>
      <c r="BA139" s="68"/>
      <c r="BB139" s="71"/>
      <c r="BC139" s="41">
        <f t="shared" si="46"/>
        <v>0</v>
      </c>
      <c r="BD139" s="70"/>
      <c r="BE139" s="68"/>
      <c r="BF139" s="71"/>
      <c r="BG139" s="41">
        <f t="shared" si="47"/>
        <v>0</v>
      </c>
      <c r="BH139" s="70"/>
      <c r="BI139" s="68"/>
      <c r="BJ139" s="71"/>
      <c r="BK139" s="41">
        <f t="shared" si="48"/>
        <v>0</v>
      </c>
      <c r="BL139" s="70"/>
      <c r="BM139" s="68"/>
      <c r="BN139" s="71"/>
      <c r="BO139" s="41">
        <f t="shared" si="49"/>
        <v>0</v>
      </c>
      <c r="BP139" s="70"/>
      <c r="BQ139" s="68"/>
      <c r="BR139" s="71"/>
      <c r="BS139" s="41">
        <f t="shared" si="50"/>
        <v>0</v>
      </c>
    </row>
    <row r="140" spans="1:71" ht="15.75" customHeight="1" x14ac:dyDescent="0.25">
      <c r="A140" s="30"/>
      <c r="B140" s="31"/>
      <c r="C140" s="31"/>
      <c r="D140" s="37">
        <v>109</v>
      </c>
      <c r="E140" s="60"/>
      <c r="F140" s="31"/>
      <c r="G140" s="38" t="str">
        <f t="shared" si="31"/>
        <v/>
      </c>
      <c r="H140" s="39" t="str">
        <f t="array" ref="H140">IF(I140="","",IFERROR(INDEX(Lid!$F:$F,MATCH($E140,Lid!$A:$A,0)),""))</f>
        <v/>
      </c>
      <c r="I140" s="84" t="str">
        <f t="shared" si="32"/>
        <v/>
      </c>
      <c r="J140" s="38" t="str">
        <f t="shared" si="33"/>
        <v/>
      </c>
      <c r="K140" s="39" t="str">
        <f t="array" ref="K140">IF(I140="","",IFERROR($D$3 &amp; " kosten " &amp;INDEX(Lid!$B:$B,MATCH($E140,Lid!$A:$A,0)),""))</f>
        <v/>
      </c>
      <c r="L140" s="41" t="str">
        <f t="shared" si="34"/>
        <v/>
      </c>
      <c r="M140" s="41" t="str">
        <f t="shared" si="35"/>
        <v/>
      </c>
      <c r="N140" s="41" t="str">
        <f t="shared" si="36"/>
        <v/>
      </c>
      <c r="O140" s="31"/>
      <c r="P140" s="67"/>
      <c r="Q140" s="68"/>
      <c r="R140" s="69"/>
      <c r="S140" s="41">
        <f t="shared" si="37"/>
        <v>0</v>
      </c>
      <c r="T140" s="70"/>
      <c r="U140" s="68"/>
      <c r="V140" s="71"/>
      <c r="W140" s="41">
        <f t="shared" si="38"/>
        <v>0</v>
      </c>
      <c r="X140" s="70"/>
      <c r="Y140" s="68"/>
      <c r="Z140" s="71"/>
      <c r="AA140" s="41">
        <f t="shared" si="39"/>
        <v>0</v>
      </c>
      <c r="AB140" s="70"/>
      <c r="AC140" s="68"/>
      <c r="AD140" s="71"/>
      <c r="AE140" s="41">
        <f t="shared" si="40"/>
        <v>0</v>
      </c>
      <c r="AF140" s="70"/>
      <c r="AG140" s="68"/>
      <c r="AH140" s="71"/>
      <c r="AI140" s="41">
        <f t="shared" si="41"/>
        <v>0</v>
      </c>
      <c r="AJ140" s="70"/>
      <c r="AK140" s="68"/>
      <c r="AL140" s="71"/>
      <c r="AM140" s="41">
        <f t="shared" si="42"/>
        <v>0</v>
      </c>
      <c r="AN140" s="70"/>
      <c r="AO140" s="68"/>
      <c r="AP140" s="71"/>
      <c r="AQ140" s="41">
        <f t="shared" si="43"/>
        <v>0</v>
      </c>
      <c r="AR140" s="70"/>
      <c r="AS140" s="68"/>
      <c r="AT140" s="71"/>
      <c r="AU140" s="41">
        <f t="shared" si="44"/>
        <v>0</v>
      </c>
      <c r="AV140" s="70"/>
      <c r="AW140" s="68"/>
      <c r="AX140" s="71"/>
      <c r="AY140" s="41">
        <f t="shared" si="45"/>
        <v>0</v>
      </c>
      <c r="AZ140" s="70"/>
      <c r="BA140" s="68"/>
      <c r="BB140" s="71"/>
      <c r="BC140" s="41">
        <f t="shared" si="46"/>
        <v>0</v>
      </c>
      <c r="BD140" s="70"/>
      <c r="BE140" s="68"/>
      <c r="BF140" s="71"/>
      <c r="BG140" s="41">
        <f t="shared" si="47"/>
        <v>0</v>
      </c>
      <c r="BH140" s="70"/>
      <c r="BI140" s="68"/>
      <c r="BJ140" s="71"/>
      <c r="BK140" s="41">
        <f t="shared" si="48"/>
        <v>0</v>
      </c>
      <c r="BL140" s="70"/>
      <c r="BM140" s="68"/>
      <c r="BN140" s="71"/>
      <c r="BO140" s="41">
        <f t="shared" si="49"/>
        <v>0</v>
      </c>
      <c r="BP140" s="70"/>
      <c r="BQ140" s="68"/>
      <c r="BR140" s="71"/>
      <c r="BS140" s="41">
        <f t="shared" si="50"/>
        <v>0</v>
      </c>
    </row>
    <row r="141" spans="1:71" ht="15.75" customHeight="1" x14ac:dyDescent="0.25">
      <c r="A141" s="30"/>
      <c r="B141" s="31"/>
      <c r="C141" s="31"/>
      <c r="D141" s="37">
        <v>110</v>
      </c>
      <c r="E141" s="60"/>
      <c r="F141" s="31"/>
      <c r="G141" s="38" t="str">
        <f t="shared" si="31"/>
        <v/>
      </c>
      <c r="H141" s="39" t="str">
        <f t="array" ref="H141">IF(I141="","",IFERROR(INDEX(Lid!$F:$F,MATCH($E141,Lid!$A:$A,0)),""))</f>
        <v/>
      </c>
      <c r="I141" s="84" t="str">
        <f t="shared" si="32"/>
        <v/>
      </c>
      <c r="J141" s="38" t="str">
        <f t="shared" si="33"/>
        <v/>
      </c>
      <c r="K141" s="39" t="str">
        <f t="array" ref="K141">IF(I141="","",IFERROR($D$3 &amp; " kosten " &amp;INDEX(Lid!$B:$B,MATCH($E141,Lid!$A:$A,0)),""))</f>
        <v/>
      </c>
      <c r="L141" s="41" t="str">
        <f t="shared" si="34"/>
        <v/>
      </c>
      <c r="M141" s="41" t="str">
        <f t="shared" si="35"/>
        <v/>
      </c>
      <c r="N141" s="41" t="str">
        <f t="shared" si="36"/>
        <v/>
      </c>
      <c r="O141" s="31"/>
      <c r="P141" s="67"/>
      <c r="Q141" s="68"/>
      <c r="R141" s="69"/>
      <c r="S141" s="41">
        <f t="shared" si="37"/>
        <v>0</v>
      </c>
      <c r="T141" s="70"/>
      <c r="U141" s="68"/>
      <c r="V141" s="71"/>
      <c r="W141" s="41">
        <f t="shared" si="38"/>
        <v>0</v>
      </c>
      <c r="X141" s="70"/>
      <c r="Y141" s="68"/>
      <c r="Z141" s="71"/>
      <c r="AA141" s="41">
        <f t="shared" si="39"/>
        <v>0</v>
      </c>
      <c r="AB141" s="70"/>
      <c r="AC141" s="68"/>
      <c r="AD141" s="71"/>
      <c r="AE141" s="41">
        <f t="shared" si="40"/>
        <v>0</v>
      </c>
      <c r="AF141" s="70"/>
      <c r="AG141" s="68"/>
      <c r="AH141" s="71"/>
      <c r="AI141" s="41">
        <f t="shared" si="41"/>
        <v>0</v>
      </c>
      <c r="AJ141" s="70"/>
      <c r="AK141" s="68"/>
      <c r="AL141" s="71"/>
      <c r="AM141" s="41">
        <f t="shared" si="42"/>
        <v>0</v>
      </c>
      <c r="AN141" s="70"/>
      <c r="AO141" s="68"/>
      <c r="AP141" s="71"/>
      <c r="AQ141" s="41">
        <f t="shared" si="43"/>
        <v>0</v>
      </c>
      <c r="AR141" s="70"/>
      <c r="AS141" s="68"/>
      <c r="AT141" s="71"/>
      <c r="AU141" s="41">
        <f t="shared" si="44"/>
        <v>0</v>
      </c>
      <c r="AV141" s="70"/>
      <c r="AW141" s="68"/>
      <c r="AX141" s="71"/>
      <c r="AY141" s="41">
        <f t="shared" si="45"/>
        <v>0</v>
      </c>
      <c r="AZ141" s="70"/>
      <c r="BA141" s="68"/>
      <c r="BB141" s="71"/>
      <c r="BC141" s="41">
        <f t="shared" si="46"/>
        <v>0</v>
      </c>
      <c r="BD141" s="70"/>
      <c r="BE141" s="68"/>
      <c r="BF141" s="71"/>
      <c r="BG141" s="41">
        <f t="shared" si="47"/>
        <v>0</v>
      </c>
      <c r="BH141" s="70"/>
      <c r="BI141" s="68"/>
      <c r="BJ141" s="71"/>
      <c r="BK141" s="41">
        <f t="shared" si="48"/>
        <v>0</v>
      </c>
      <c r="BL141" s="70"/>
      <c r="BM141" s="68"/>
      <c r="BN141" s="71"/>
      <c r="BO141" s="41">
        <f t="shared" si="49"/>
        <v>0</v>
      </c>
      <c r="BP141" s="70"/>
      <c r="BQ141" s="68"/>
      <c r="BR141" s="71"/>
      <c r="BS141" s="41">
        <f t="shared" si="50"/>
        <v>0</v>
      </c>
    </row>
    <row r="142" spans="1:71" ht="15.75" customHeight="1" x14ac:dyDescent="0.25">
      <c r="A142" s="30"/>
      <c r="B142" s="31"/>
      <c r="C142" s="31"/>
      <c r="D142" s="37">
        <v>111</v>
      </c>
      <c r="E142" s="60"/>
      <c r="F142" s="31"/>
      <c r="G142" s="38" t="str">
        <f t="shared" si="31"/>
        <v/>
      </c>
      <c r="H142" s="39" t="str">
        <f t="array" ref="H142">IF(I142="","",IFERROR(INDEX(Lid!$F:$F,MATCH($E142,Lid!$A:$A,0)),""))</f>
        <v/>
      </c>
      <c r="I142" s="84" t="str">
        <f t="shared" si="32"/>
        <v/>
      </c>
      <c r="J142" s="38" t="str">
        <f t="shared" si="33"/>
        <v/>
      </c>
      <c r="K142" s="39" t="str">
        <f t="array" ref="K142">IF(I142="","",IFERROR($D$3 &amp; " kosten " &amp;INDEX(Lid!$B:$B,MATCH($E142,Lid!$A:$A,0)),""))</f>
        <v/>
      </c>
      <c r="L142" s="41" t="str">
        <f t="shared" si="34"/>
        <v/>
      </c>
      <c r="M142" s="41" t="str">
        <f t="shared" si="35"/>
        <v/>
      </c>
      <c r="N142" s="41" t="str">
        <f t="shared" si="36"/>
        <v/>
      </c>
      <c r="O142" s="31"/>
      <c r="P142" s="67"/>
      <c r="Q142" s="68"/>
      <c r="R142" s="69"/>
      <c r="S142" s="41">
        <f t="shared" si="37"/>
        <v>0</v>
      </c>
      <c r="T142" s="70"/>
      <c r="U142" s="68"/>
      <c r="V142" s="71"/>
      <c r="W142" s="41">
        <f t="shared" si="38"/>
        <v>0</v>
      </c>
      <c r="X142" s="70"/>
      <c r="Y142" s="68"/>
      <c r="Z142" s="71"/>
      <c r="AA142" s="41">
        <f t="shared" si="39"/>
        <v>0</v>
      </c>
      <c r="AB142" s="70"/>
      <c r="AC142" s="68"/>
      <c r="AD142" s="71"/>
      <c r="AE142" s="41">
        <f t="shared" si="40"/>
        <v>0</v>
      </c>
      <c r="AF142" s="70"/>
      <c r="AG142" s="68"/>
      <c r="AH142" s="71"/>
      <c r="AI142" s="41">
        <f t="shared" si="41"/>
        <v>0</v>
      </c>
      <c r="AJ142" s="70"/>
      <c r="AK142" s="68"/>
      <c r="AL142" s="71"/>
      <c r="AM142" s="41">
        <f t="shared" si="42"/>
        <v>0</v>
      </c>
      <c r="AN142" s="70"/>
      <c r="AO142" s="68"/>
      <c r="AP142" s="71"/>
      <c r="AQ142" s="41">
        <f t="shared" si="43"/>
        <v>0</v>
      </c>
      <c r="AR142" s="70"/>
      <c r="AS142" s="68"/>
      <c r="AT142" s="71"/>
      <c r="AU142" s="41">
        <f t="shared" si="44"/>
        <v>0</v>
      </c>
      <c r="AV142" s="70"/>
      <c r="AW142" s="68"/>
      <c r="AX142" s="71"/>
      <c r="AY142" s="41">
        <f t="shared" si="45"/>
        <v>0</v>
      </c>
      <c r="AZ142" s="70"/>
      <c r="BA142" s="68"/>
      <c r="BB142" s="71"/>
      <c r="BC142" s="41">
        <f t="shared" si="46"/>
        <v>0</v>
      </c>
      <c r="BD142" s="70"/>
      <c r="BE142" s="68"/>
      <c r="BF142" s="71"/>
      <c r="BG142" s="41">
        <f t="shared" si="47"/>
        <v>0</v>
      </c>
      <c r="BH142" s="70"/>
      <c r="BI142" s="68"/>
      <c r="BJ142" s="71"/>
      <c r="BK142" s="41">
        <f t="shared" si="48"/>
        <v>0</v>
      </c>
      <c r="BL142" s="70"/>
      <c r="BM142" s="68"/>
      <c r="BN142" s="71"/>
      <c r="BO142" s="41">
        <f t="shared" si="49"/>
        <v>0</v>
      </c>
      <c r="BP142" s="70"/>
      <c r="BQ142" s="68"/>
      <c r="BR142" s="71"/>
      <c r="BS142" s="41">
        <f t="shared" si="50"/>
        <v>0</v>
      </c>
    </row>
    <row r="143" spans="1:71" ht="15.75" customHeight="1" x14ac:dyDescent="0.25">
      <c r="A143" s="30"/>
      <c r="B143" s="31"/>
      <c r="C143" s="31"/>
      <c r="D143" s="37">
        <v>112</v>
      </c>
      <c r="E143" s="60"/>
      <c r="F143" s="31"/>
      <c r="G143" s="38" t="str">
        <f t="shared" si="31"/>
        <v/>
      </c>
      <c r="H143" s="39" t="str">
        <f t="array" ref="H143">IF(I143="","",IFERROR(INDEX(Lid!$F:$F,MATCH($E143,Lid!$A:$A,0)),""))</f>
        <v/>
      </c>
      <c r="I143" s="84" t="str">
        <f t="shared" si="32"/>
        <v/>
      </c>
      <c r="J143" s="38" t="str">
        <f t="shared" si="33"/>
        <v/>
      </c>
      <c r="K143" s="39" t="str">
        <f t="array" ref="K143">IF(I143="","",IFERROR($D$3 &amp; " kosten " &amp;INDEX(Lid!$B:$B,MATCH($E143,Lid!$A:$A,0)),""))</f>
        <v/>
      </c>
      <c r="L143" s="41" t="str">
        <f t="shared" si="34"/>
        <v/>
      </c>
      <c r="M143" s="41" t="str">
        <f t="shared" si="35"/>
        <v/>
      </c>
      <c r="N143" s="41" t="str">
        <f t="shared" si="36"/>
        <v/>
      </c>
      <c r="O143" s="31"/>
      <c r="P143" s="67"/>
      <c r="Q143" s="68"/>
      <c r="R143" s="69"/>
      <c r="S143" s="41">
        <f t="shared" si="37"/>
        <v>0</v>
      </c>
      <c r="T143" s="70"/>
      <c r="U143" s="68"/>
      <c r="V143" s="71"/>
      <c r="W143" s="41">
        <f t="shared" si="38"/>
        <v>0</v>
      </c>
      <c r="X143" s="70"/>
      <c r="Y143" s="68"/>
      <c r="Z143" s="71"/>
      <c r="AA143" s="41">
        <f t="shared" si="39"/>
        <v>0</v>
      </c>
      <c r="AB143" s="70"/>
      <c r="AC143" s="68"/>
      <c r="AD143" s="71"/>
      <c r="AE143" s="41">
        <f t="shared" si="40"/>
        <v>0</v>
      </c>
      <c r="AF143" s="70"/>
      <c r="AG143" s="68"/>
      <c r="AH143" s="71"/>
      <c r="AI143" s="41">
        <f t="shared" si="41"/>
        <v>0</v>
      </c>
      <c r="AJ143" s="70"/>
      <c r="AK143" s="68"/>
      <c r="AL143" s="71"/>
      <c r="AM143" s="41">
        <f t="shared" si="42"/>
        <v>0</v>
      </c>
      <c r="AN143" s="70"/>
      <c r="AO143" s="68"/>
      <c r="AP143" s="71"/>
      <c r="AQ143" s="41">
        <f t="shared" si="43"/>
        <v>0</v>
      </c>
      <c r="AR143" s="70"/>
      <c r="AS143" s="68"/>
      <c r="AT143" s="71"/>
      <c r="AU143" s="41">
        <f t="shared" si="44"/>
        <v>0</v>
      </c>
      <c r="AV143" s="70"/>
      <c r="AW143" s="68"/>
      <c r="AX143" s="71"/>
      <c r="AY143" s="41">
        <f t="shared" si="45"/>
        <v>0</v>
      </c>
      <c r="AZ143" s="70"/>
      <c r="BA143" s="68"/>
      <c r="BB143" s="71"/>
      <c r="BC143" s="41">
        <f t="shared" si="46"/>
        <v>0</v>
      </c>
      <c r="BD143" s="70"/>
      <c r="BE143" s="68"/>
      <c r="BF143" s="71"/>
      <c r="BG143" s="41">
        <f t="shared" si="47"/>
        <v>0</v>
      </c>
      <c r="BH143" s="70"/>
      <c r="BI143" s="68"/>
      <c r="BJ143" s="71"/>
      <c r="BK143" s="41">
        <f t="shared" si="48"/>
        <v>0</v>
      </c>
      <c r="BL143" s="70"/>
      <c r="BM143" s="68"/>
      <c r="BN143" s="71"/>
      <c r="BO143" s="41">
        <f t="shared" si="49"/>
        <v>0</v>
      </c>
      <c r="BP143" s="70"/>
      <c r="BQ143" s="68"/>
      <c r="BR143" s="71"/>
      <c r="BS143" s="41">
        <f t="shared" si="50"/>
        <v>0</v>
      </c>
    </row>
    <row r="144" spans="1:71" ht="15.75" customHeight="1" x14ac:dyDescent="0.25">
      <c r="A144" s="30"/>
      <c r="B144" s="31"/>
      <c r="C144" s="31"/>
      <c r="D144" s="37">
        <v>113</v>
      </c>
      <c r="E144" s="60"/>
      <c r="F144" s="31"/>
      <c r="G144" s="38" t="str">
        <f t="shared" si="31"/>
        <v/>
      </c>
      <c r="H144" s="39" t="str">
        <f t="array" ref="H144">IF(I144="","",IFERROR(INDEX(Lid!$F:$F,MATCH($E144,Lid!$A:$A,0)),""))</f>
        <v/>
      </c>
      <c r="I144" s="84" t="str">
        <f t="shared" si="32"/>
        <v/>
      </c>
      <c r="J144" s="38" t="str">
        <f t="shared" si="33"/>
        <v/>
      </c>
      <c r="K144" s="39" t="str">
        <f t="array" ref="K144">IF(I144="","",IFERROR($D$3 &amp; " kosten " &amp;INDEX(Lid!$B:$B,MATCH($E144,Lid!$A:$A,0)),""))</f>
        <v/>
      </c>
      <c r="L144" s="41" t="str">
        <f t="shared" si="34"/>
        <v/>
      </c>
      <c r="M144" s="41" t="str">
        <f t="shared" si="35"/>
        <v/>
      </c>
      <c r="N144" s="41" t="str">
        <f t="shared" si="36"/>
        <v/>
      </c>
      <c r="O144" s="31"/>
      <c r="P144" s="67"/>
      <c r="Q144" s="68"/>
      <c r="R144" s="69"/>
      <c r="S144" s="41">
        <f t="shared" si="37"/>
        <v>0</v>
      </c>
      <c r="T144" s="70"/>
      <c r="U144" s="68"/>
      <c r="V144" s="71"/>
      <c r="W144" s="41">
        <f t="shared" si="38"/>
        <v>0</v>
      </c>
      <c r="X144" s="70"/>
      <c r="Y144" s="68"/>
      <c r="Z144" s="71"/>
      <c r="AA144" s="41">
        <f t="shared" si="39"/>
        <v>0</v>
      </c>
      <c r="AB144" s="70"/>
      <c r="AC144" s="68"/>
      <c r="AD144" s="71"/>
      <c r="AE144" s="41">
        <f t="shared" si="40"/>
        <v>0</v>
      </c>
      <c r="AF144" s="70"/>
      <c r="AG144" s="68"/>
      <c r="AH144" s="71"/>
      <c r="AI144" s="41">
        <f t="shared" si="41"/>
        <v>0</v>
      </c>
      <c r="AJ144" s="70"/>
      <c r="AK144" s="68"/>
      <c r="AL144" s="71"/>
      <c r="AM144" s="41">
        <f t="shared" si="42"/>
        <v>0</v>
      </c>
      <c r="AN144" s="70"/>
      <c r="AO144" s="68"/>
      <c r="AP144" s="71"/>
      <c r="AQ144" s="41">
        <f t="shared" si="43"/>
        <v>0</v>
      </c>
      <c r="AR144" s="70"/>
      <c r="AS144" s="68"/>
      <c r="AT144" s="71"/>
      <c r="AU144" s="41">
        <f t="shared" si="44"/>
        <v>0</v>
      </c>
      <c r="AV144" s="70"/>
      <c r="AW144" s="68"/>
      <c r="AX144" s="71"/>
      <c r="AY144" s="41">
        <f t="shared" si="45"/>
        <v>0</v>
      </c>
      <c r="AZ144" s="70"/>
      <c r="BA144" s="68"/>
      <c r="BB144" s="71"/>
      <c r="BC144" s="41">
        <f t="shared" si="46"/>
        <v>0</v>
      </c>
      <c r="BD144" s="70"/>
      <c r="BE144" s="68"/>
      <c r="BF144" s="71"/>
      <c r="BG144" s="41">
        <f t="shared" si="47"/>
        <v>0</v>
      </c>
      <c r="BH144" s="70"/>
      <c r="BI144" s="68"/>
      <c r="BJ144" s="71"/>
      <c r="BK144" s="41">
        <f t="shared" si="48"/>
        <v>0</v>
      </c>
      <c r="BL144" s="70"/>
      <c r="BM144" s="68"/>
      <c r="BN144" s="71"/>
      <c r="BO144" s="41">
        <f t="shared" si="49"/>
        <v>0</v>
      </c>
      <c r="BP144" s="70"/>
      <c r="BQ144" s="68"/>
      <c r="BR144" s="71"/>
      <c r="BS144" s="41">
        <f t="shared" si="50"/>
        <v>0</v>
      </c>
    </row>
    <row r="145" spans="1:71" ht="15.75" customHeight="1" x14ac:dyDescent="0.25">
      <c r="A145" s="30"/>
      <c r="B145" s="31"/>
      <c r="C145" s="31"/>
      <c r="D145" s="37">
        <v>114</v>
      </c>
      <c r="E145" s="60"/>
      <c r="F145" s="31"/>
      <c r="G145" s="38" t="str">
        <f t="shared" si="31"/>
        <v/>
      </c>
      <c r="H145" s="39" t="str">
        <f t="array" ref="H145">IF(I145="","",IFERROR(INDEX(Lid!$F:$F,MATCH($E145,Lid!$A:$A,0)),""))</f>
        <v/>
      </c>
      <c r="I145" s="84" t="str">
        <f t="shared" si="32"/>
        <v/>
      </c>
      <c r="J145" s="38" t="str">
        <f t="shared" si="33"/>
        <v/>
      </c>
      <c r="K145" s="39" t="str">
        <f t="array" ref="K145">IF(I145="","",IFERROR($D$3 &amp; " kosten " &amp;INDEX(Lid!$B:$B,MATCH($E145,Lid!$A:$A,0)),""))</f>
        <v/>
      </c>
      <c r="L145" s="41" t="str">
        <f t="shared" si="34"/>
        <v/>
      </c>
      <c r="M145" s="41" t="str">
        <f t="shared" si="35"/>
        <v/>
      </c>
      <c r="N145" s="41" t="str">
        <f t="shared" si="36"/>
        <v/>
      </c>
      <c r="O145" s="31"/>
      <c r="P145" s="67"/>
      <c r="Q145" s="68"/>
      <c r="R145" s="69"/>
      <c r="S145" s="41">
        <f t="shared" si="37"/>
        <v>0</v>
      </c>
      <c r="T145" s="70"/>
      <c r="U145" s="68"/>
      <c r="V145" s="71"/>
      <c r="W145" s="41">
        <f t="shared" si="38"/>
        <v>0</v>
      </c>
      <c r="X145" s="70"/>
      <c r="Y145" s="68"/>
      <c r="Z145" s="71"/>
      <c r="AA145" s="41">
        <f t="shared" si="39"/>
        <v>0</v>
      </c>
      <c r="AB145" s="70"/>
      <c r="AC145" s="68"/>
      <c r="AD145" s="71"/>
      <c r="AE145" s="41">
        <f t="shared" si="40"/>
        <v>0</v>
      </c>
      <c r="AF145" s="70"/>
      <c r="AG145" s="68"/>
      <c r="AH145" s="71"/>
      <c r="AI145" s="41">
        <f t="shared" si="41"/>
        <v>0</v>
      </c>
      <c r="AJ145" s="70"/>
      <c r="AK145" s="68"/>
      <c r="AL145" s="71"/>
      <c r="AM145" s="41">
        <f t="shared" si="42"/>
        <v>0</v>
      </c>
      <c r="AN145" s="70"/>
      <c r="AO145" s="68"/>
      <c r="AP145" s="71"/>
      <c r="AQ145" s="41">
        <f t="shared" si="43"/>
        <v>0</v>
      </c>
      <c r="AR145" s="70"/>
      <c r="AS145" s="68"/>
      <c r="AT145" s="71"/>
      <c r="AU145" s="41">
        <f t="shared" si="44"/>
        <v>0</v>
      </c>
      <c r="AV145" s="70"/>
      <c r="AW145" s="68"/>
      <c r="AX145" s="71"/>
      <c r="AY145" s="41">
        <f t="shared" si="45"/>
        <v>0</v>
      </c>
      <c r="AZ145" s="70"/>
      <c r="BA145" s="68"/>
      <c r="BB145" s="71"/>
      <c r="BC145" s="41">
        <f t="shared" si="46"/>
        <v>0</v>
      </c>
      <c r="BD145" s="70"/>
      <c r="BE145" s="68"/>
      <c r="BF145" s="71"/>
      <c r="BG145" s="41">
        <f t="shared" si="47"/>
        <v>0</v>
      </c>
      <c r="BH145" s="70"/>
      <c r="BI145" s="68"/>
      <c r="BJ145" s="71"/>
      <c r="BK145" s="41">
        <f t="shared" si="48"/>
        <v>0</v>
      </c>
      <c r="BL145" s="70"/>
      <c r="BM145" s="68"/>
      <c r="BN145" s="71"/>
      <c r="BO145" s="41">
        <f t="shared" si="49"/>
        <v>0</v>
      </c>
      <c r="BP145" s="70"/>
      <c r="BQ145" s="68"/>
      <c r="BR145" s="71"/>
      <c r="BS145" s="41">
        <f t="shared" si="50"/>
        <v>0</v>
      </c>
    </row>
    <row r="146" spans="1:71" ht="15.75" customHeight="1" x14ac:dyDescent="0.25">
      <c r="A146" s="30"/>
      <c r="B146" s="31"/>
      <c r="C146" s="31"/>
      <c r="D146" s="37">
        <v>115</v>
      </c>
      <c r="E146" s="60"/>
      <c r="F146" s="31"/>
      <c r="G146" s="38" t="str">
        <f t="shared" si="31"/>
        <v/>
      </c>
      <c r="H146" s="39" t="str">
        <f t="array" ref="H146">IF(I146="","",IFERROR(INDEX(Lid!$F:$F,MATCH($E146,Lid!$A:$A,0)),""))</f>
        <v/>
      </c>
      <c r="I146" s="84" t="str">
        <f t="shared" si="32"/>
        <v/>
      </c>
      <c r="J146" s="38" t="str">
        <f t="shared" si="33"/>
        <v/>
      </c>
      <c r="K146" s="39" t="str">
        <f t="array" ref="K146">IF(I146="","",IFERROR($D$3 &amp; " kosten " &amp;INDEX(Lid!$B:$B,MATCH($E146,Lid!$A:$A,0)),""))</f>
        <v/>
      </c>
      <c r="L146" s="41" t="str">
        <f t="shared" si="34"/>
        <v/>
      </c>
      <c r="M146" s="41" t="str">
        <f t="shared" si="35"/>
        <v/>
      </c>
      <c r="N146" s="41" t="str">
        <f t="shared" si="36"/>
        <v/>
      </c>
      <c r="O146" s="31"/>
      <c r="P146" s="67"/>
      <c r="Q146" s="68"/>
      <c r="R146" s="69"/>
      <c r="S146" s="41">
        <f t="shared" si="37"/>
        <v>0</v>
      </c>
      <c r="T146" s="70"/>
      <c r="U146" s="68"/>
      <c r="V146" s="71"/>
      <c r="W146" s="41">
        <f t="shared" si="38"/>
        <v>0</v>
      </c>
      <c r="X146" s="70"/>
      <c r="Y146" s="68"/>
      <c r="Z146" s="71"/>
      <c r="AA146" s="41">
        <f t="shared" si="39"/>
        <v>0</v>
      </c>
      <c r="AB146" s="70"/>
      <c r="AC146" s="68"/>
      <c r="AD146" s="71"/>
      <c r="AE146" s="41">
        <f t="shared" si="40"/>
        <v>0</v>
      </c>
      <c r="AF146" s="70"/>
      <c r="AG146" s="68"/>
      <c r="AH146" s="71"/>
      <c r="AI146" s="41">
        <f t="shared" si="41"/>
        <v>0</v>
      </c>
      <c r="AJ146" s="70"/>
      <c r="AK146" s="68"/>
      <c r="AL146" s="71"/>
      <c r="AM146" s="41">
        <f t="shared" si="42"/>
        <v>0</v>
      </c>
      <c r="AN146" s="70"/>
      <c r="AO146" s="68"/>
      <c r="AP146" s="71"/>
      <c r="AQ146" s="41">
        <f t="shared" si="43"/>
        <v>0</v>
      </c>
      <c r="AR146" s="70"/>
      <c r="AS146" s="68"/>
      <c r="AT146" s="71"/>
      <c r="AU146" s="41">
        <f t="shared" si="44"/>
        <v>0</v>
      </c>
      <c r="AV146" s="70"/>
      <c r="AW146" s="68"/>
      <c r="AX146" s="71"/>
      <c r="AY146" s="41">
        <f t="shared" si="45"/>
        <v>0</v>
      </c>
      <c r="AZ146" s="70"/>
      <c r="BA146" s="68"/>
      <c r="BB146" s="71"/>
      <c r="BC146" s="41">
        <f t="shared" si="46"/>
        <v>0</v>
      </c>
      <c r="BD146" s="70"/>
      <c r="BE146" s="68"/>
      <c r="BF146" s="71"/>
      <c r="BG146" s="41">
        <f t="shared" si="47"/>
        <v>0</v>
      </c>
      <c r="BH146" s="70"/>
      <c r="BI146" s="68"/>
      <c r="BJ146" s="71"/>
      <c r="BK146" s="41">
        <f t="shared" si="48"/>
        <v>0</v>
      </c>
      <c r="BL146" s="70"/>
      <c r="BM146" s="68"/>
      <c r="BN146" s="71"/>
      <c r="BO146" s="41">
        <f t="shared" si="49"/>
        <v>0</v>
      </c>
      <c r="BP146" s="70"/>
      <c r="BQ146" s="68"/>
      <c r="BR146" s="71"/>
      <c r="BS146" s="41">
        <f t="shared" si="50"/>
        <v>0</v>
      </c>
    </row>
    <row r="147" spans="1:71" ht="15.75" customHeight="1" x14ac:dyDescent="0.25">
      <c r="A147" s="30"/>
      <c r="B147" s="31"/>
      <c r="C147" s="31"/>
      <c r="D147" s="37">
        <v>116</v>
      </c>
      <c r="E147" s="60"/>
      <c r="F147" s="31"/>
      <c r="G147" s="38" t="str">
        <f t="shared" si="31"/>
        <v/>
      </c>
      <c r="H147" s="39" t="str">
        <f t="array" ref="H147">IF(I147="","",IFERROR(INDEX(Lid!$F:$F,MATCH($E147,Lid!$A:$A,0)),""))</f>
        <v/>
      </c>
      <c r="I147" s="84" t="str">
        <f t="shared" si="32"/>
        <v/>
      </c>
      <c r="J147" s="38" t="str">
        <f t="shared" si="33"/>
        <v/>
      </c>
      <c r="K147" s="39" t="str">
        <f t="array" ref="K147">IF(I147="","",IFERROR($D$3 &amp; " kosten " &amp;INDEX(Lid!$B:$B,MATCH($E147,Lid!$A:$A,0)),""))</f>
        <v/>
      </c>
      <c r="L147" s="41" t="str">
        <f t="shared" si="34"/>
        <v/>
      </c>
      <c r="M147" s="41" t="str">
        <f t="shared" si="35"/>
        <v/>
      </c>
      <c r="N147" s="41" t="str">
        <f t="shared" si="36"/>
        <v/>
      </c>
      <c r="O147" s="31"/>
      <c r="P147" s="67"/>
      <c r="Q147" s="68"/>
      <c r="R147" s="69"/>
      <c r="S147" s="41">
        <f t="shared" si="37"/>
        <v>0</v>
      </c>
      <c r="T147" s="70"/>
      <c r="U147" s="68"/>
      <c r="V147" s="71"/>
      <c r="W147" s="41">
        <f t="shared" si="38"/>
        <v>0</v>
      </c>
      <c r="X147" s="70"/>
      <c r="Y147" s="68"/>
      <c r="Z147" s="71"/>
      <c r="AA147" s="41">
        <f t="shared" si="39"/>
        <v>0</v>
      </c>
      <c r="AB147" s="70"/>
      <c r="AC147" s="68"/>
      <c r="AD147" s="71"/>
      <c r="AE147" s="41">
        <f t="shared" si="40"/>
        <v>0</v>
      </c>
      <c r="AF147" s="70"/>
      <c r="AG147" s="68"/>
      <c r="AH147" s="71"/>
      <c r="AI147" s="41">
        <f t="shared" si="41"/>
        <v>0</v>
      </c>
      <c r="AJ147" s="70"/>
      <c r="AK147" s="68"/>
      <c r="AL147" s="71"/>
      <c r="AM147" s="41">
        <f t="shared" si="42"/>
        <v>0</v>
      </c>
      <c r="AN147" s="70"/>
      <c r="AO147" s="68"/>
      <c r="AP147" s="71"/>
      <c r="AQ147" s="41">
        <f t="shared" si="43"/>
        <v>0</v>
      </c>
      <c r="AR147" s="70"/>
      <c r="AS147" s="68"/>
      <c r="AT147" s="71"/>
      <c r="AU147" s="41">
        <f t="shared" si="44"/>
        <v>0</v>
      </c>
      <c r="AV147" s="70"/>
      <c r="AW147" s="68"/>
      <c r="AX147" s="71"/>
      <c r="AY147" s="41">
        <f t="shared" si="45"/>
        <v>0</v>
      </c>
      <c r="AZ147" s="70"/>
      <c r="BA147" s="68"/>
      <c r="BB147" s="71"/>
      <c r="BC147" s="41">
        <f t="shared" si="46"/>
        <v>0</v>
      </c>
      <c r="BD147" s="70"/>
      <c r="BE147" s="68"/>
      <c r="BF147" s="71"/>
      <c r="BG147" s="41">
        <f t="shared" si="47"/>
        <v>0</v>
      </c>
      <c r="BH147" s="70"/>
      <c r="BI147" s="68"/>
      <c r="BJ147" s="71"/>
      <c r="BK147" s="41">
        <f t="shared" si="48"/>
        <v>0</v>
      </c>
      <c r="BL147" s="70"/>
      <c r="BM147" s="68"/>
      <c r="BN147" s="71"/>
      <c r="BO147" s="41">
        <f t="shared" si="49"/>
        <v>0</v>
      </c>
      <c r="BP147" s="70"/>
      <c r="BQ147" s="68"/>
      <c r="BR147" s="71"/>
      <c r="BS147" s="41">
        <f t="shared" si="50"/>
        <v>0</v>
      </c>
    </row>
    <row r="148" spans="1:71" ht="15.75" customHeight="1" x14ac:dyDescent="0.25">
      <c r="A148" s="30"/>
      <c r="B148" s="31"/>
      <c r="C148" s="31"/>
      <c r="D148" s="37">
        <v>117</v>
      </c>
      <c r="E148" s="60"/>
      <c r="F148" s="31"/>
      <c r="G148" s="38" t="str">
        <f t="shared" si="31"/>
        <v/>
      </c>
      <c r="H148" s="39" t="str">
        <f t="array" ref="H148">IF(I148="","",IFERROR(INDEX(Lid!$F:$F,MATCH($E148,Lid!$A:$A,0)),""))</f>
        <v/>
      </c>
      <c r="I148" s="84" t="str">
        <f t="shared" si="32"/>
        <v/>
      </c>
      <c r="J148" s="38" t="str">
        <f t="shared" si="33"/>
        <v/>
      </c>
      <c r="K148" s="39" t="str">
        <f t="array" ref="K148">IF(I148="","",IFERROR($D$3 &amp; " kosten " &amp;INDEX(Lid!$B:$B,MATCH($E148,Lid!$A:$A,0)),""))</f>
        <v/>
      </c>
      <c r="L148" s="41" t="str">
        <f t="shared" si="34"/>
        <v/>
      </c>
      <c r="M148" s="41" t="str">
        <f t="shared" si="35"/>
        <v/>
      </c>
      <c r="N148" s="41" t="str">
        <f t="shared" si="36"/>
        <v/>
      </c>
      <c r="O148" s="31"/>
      <c r="P148" s="67"/>
      <c r="Q148" s="68"/>
      <c r="R148" s="69"/>
      <c r="S148" s="41">
        <f t="shared" si="37"/>
        <v>0</v>
      </c>
      <c r="T148" s="70"/>
      <c r="U148" s="68"/>
      <c r="V148" s="71"/>
      <c r="W148" s="41">
        <f t="shared" si="38"/>
        <v>0</v>
      </c>
      <c r="X148" s="70"/>
      <c r="Y148" s="68"/>
      <c r="Z148" s="71"/>
      <c r="AA148" s="41">
        <f t="shared" si="39"/>
        <v>0</v>
      </c>
      <c r="AB148" s="70"/>
      <c r="AC148" s="68"/>
      <c r="AD148" s="71"/>
      <c r="AE148" s="41">
        <f t="shared" si="40"/>
        <v>0</v>
      </c>
      <c r="AF148" s="70"/>
      <c r="AG148" s="68"/>
      <c r="AH148" s="71"/>
      <c r="AI148" s="41">
        <f t="shared" si="41"/>
        <v>0</v>
      </c>
      <c r="AJ148" s="70"/>
      <c r="AK148" s="68"/>
      <c r="AL148" s="71"/>
      <c r="AM148" s="41">
        <f t="shared" si="42"/>
        <v>0</v>
      </c>
      <c r="AN148" s="70"/>
      <c r="AO148" s="68"/>
      <c r="AP148" s="71"/>
      <c r="AQ148" s="41">
        <f t="shared" si="43"/>
        <v>0</v>
      </c>
      <c r="AR148" s="70"/>
      <c r="AS148" s="68"/>
      <c r="AT148" s="71"/>
      <c r="AU148" s="41">
        <f t="shared" si="44"/>
        <v>0</v>
      </c>
      <c r="AV148" s="70"/>
      <c r="AW148" s="68"/>
      <c r="AX148" s="71"/>
      <c r="AY148" s="41">
        <f t="shared" si="45"/>
        <v>0</v>
      </c>
      <c r="AZ148" s="70"/>
      <c r="BA148" s="68"/>
      <c r="BB148" s="71"/>
      <c r="BC148" s="41">
        <f t="shared" si="46"/>
        <v>0</v>
      </c>
      <c r="BD148" s="70"/>
      <c r="BE148" s="68"/>
      <c r="BF148" s="71"/>
      <c r="BG148" s="41">
        <f t="shared" si="47"/>
        <v>0</v>
      </c>
      <c r="BH148" s="70"/>
      <c r="BI148" s="68"/>
      <c r="BJ148" s="71"/>
      <c r="BK148" s="41">
        <f t="shared" si="48"/>
        <v>0</v>
      </c>
      <c r="BL148" s="70"/>
      <c r="BM148" s="68"/>
      <c r="BN148" s="71"/>
      <c r="BO148" s="41">
        <f t="shared" si="49"/>
        <v>0</v>
      </c>
      <c r="BP148" s="70"/>
      <c r="BQ148" s="68"/>
      <c r="BR148" s="71"/>
      <c r="BS148" s="41">
        <f t="shared" si="50"/>
        <v>0</v>
      </c>
    </row>
    <row r="149" spans="1:71" ht="15.75" customHeight="1" x14ac:dyDescent="0.25">
      <c r="A149" s="30"/>
      <c r="B149" s="31"/>
      <c r="C149" s="31"/>
      <c r="D149" s="37">
        <v>118</v>
      </c>
      <c r="E149" s="60"/>
      <c r="F149" s="31"/>
      <c r="G149" s="38" t="str">
        <f t="shared" si="31"/>
        <v/>
      </c>
      <c r="H149" s="39" t="str">
        <f t="array" ref="H149">IF(I149="","",IFERROR(INDEX(Lid!$F:$F,MATCH($E149,Lid!$A:$A,0)),""))</f>
        <v/>
      </c>
      <c r="I149" s="84" t="str">
        <f t="shared" si="32"/>
        <v/>
      </c>
      <c r="J149" s="38" t="str">
        <f t="shared" si="33"/>
        <v/>
      </c>
      <c r="K149" s="39" t="str">
        <f t="array" ref="K149">IF(I149="","",IFERROR($D$3 &amp; " kosten " &amp;INDEX(Lid!$B:$B,MATCH($E149,Lid!$A:$A,0)),""))</f>
        <v/>
      </c>
      <c r="L149" s="41" t="str">
        <f t="shared" si="34"/>
        <v/>
      </c>
      <c r="M149" s="41" t="str">
        <f t="shared" si="35"/>
        <v/>
      </c>
      <c r="N149" s="41" t="str">
        <f t="shared" si="36"/>
        <v/>
      </c>
      <c r="O149" s="31"/>
      <c r="P149" s="67"/>
      <c r="Q149" s="68"/>
      <c r="R149" s="69"/>
      <c r="S149" s="41">
        <f t="shared" si="37"/>
        <v>0</v>
      </c>
      <c r="T149" s="70"/>
      <c r="U149" s="68"/>
      <c r="V149" s="71"/>
      <c r="W149" s="41">
        <f t="shared" si="38"/>
        <v>0</v>
      </c>
      <c r="X149" s="70"/>
      <c r="Y149" s="68"/>
      <c r="Z149" s="71"/>
      <c r="AA149" s="41">
        <f t="shared" si="39"/>
        <v>0</v>
      </c>
      <c r="AB149" s="70"/>
      <c r="AC149" s="68"/>
      <c r="AD149" s="71"/>
      <c r="AE149" s="41">
        <f t="shared" si="40"/>
        <v>0</v>
      </c>
      <c r="AF149" s="70"/>
      <c r="AG149" s="68"/>
      <c r="AH149" s="71"/>
      <c r="AI149" s="41">
        <f t="shared" si="41"/>
        <v>0</v>
      </c>
      <c r="AJ149" s="70"/>
      <c r="AK149" s="68"/>
      <c r="AL149" s="71"/>
      <c r="AM149" s="41">
        <f t="shared" si="42"/>
        <v>0</v>
      </c>
      <c r="AN149" s="70"/>
      <c r="AO149" s="68"/>
      <c r="AP149" s="71"/>
      <c r="AQ149" s="41">
        <f t="shared" si="43"/>
        <v>0</v>
      </c>
      <c r="AR149" s="70"/>
      <c r="AS149" s="68"/>
      <c r="AT149" s="71"/>
      <c r="AU149" s="41">
        <f t="shared" si="44"/>
        <v>0</v>
      </c>
      <c r="AV149" s="70"/>
      <c r="AW149" s="68"/>
      <c r="AX149" s="71"/>
      <c r="AY149" s="41">
        <f t="shared" si="45"/>
        <v>0</v>
      </c>
      <c r="AZ149" s="70"/>
      <c r="BA149" s="68"/>
      <c r="BB149" s="71"/>
      <c r="BC149" s="41">
        <f t="shared" si="46"/>
        <v>0</v>
      </c>
      <c r="BD149" s="70"/>
      <c r="BE149" s="68"/>
      <c r="BF149" s="71"/>
      <c r="BG149" s="41">
        <f t="shared" si="47"/>
        <v>0</v>
      </c>
      <c r="BH149" s="70"/>
      <c r="BI149" s="68"/>
      <c r="BJ149" s="71"/>
      <c r="BK149" s="41">
        <f t="shared" si="48"/>
        <v>0</v>
      </c>
      <c r="BL149" s="70"/>
      <c r="BM149" s="68"/>
      <c r="BN149" s="71"/>
      <c r="BO149" s="41">
        <f t="shared" si="49"/>
        <v>0</v>
      </c>
      <c r="BP149" s="70"/>
      <c r="BQ149" s="68"/>
      <c r="BR149" s="71"/>
      <c r="BS149" s="41">
        <f t="shared" si="50"/>
        <v>0</v>
      </c>
    </row>
    <row r="150" spans="1:71" ht="15.75" customHeight="1" x14ac:dyDescent="0.25">
      <c r="A150" s="30"/>
      <c r="B150" s="31"/>
      <c r="C150" s="31"/>
      <c r="D150" s="37">
        <v>119</v>
      </c>
      <c r="E150" s="60"/>
      <c r="F150" s="31"/>
      <c r="G150" s="38" t="str">
        <f t="shared" si="31"/>
        <v/>
      </c>
      <c r="H150" s="39" t="str">
        <f t="array" ref="H150">IF(I150="","",IFERROR(INDEX(Lid!$F:$F,MATCH($E150,Lid!$A:$A,0)),""))</f>
        <v/>
      </c>
      <c r="I150" s="84" t="str">
        <f t="shared" si="32"/>
        <v/>
      </c>
      <c r="J150" s="38" t="str">
        <f t="shared" si="33"/>
        <v/>
      </c>
      <c r="K150" s="39" t="str">
        <f t="array" ref="K150">IF(I150="","",IFERROR($D$3 &amp; " kosten " &amp;INDEX(Lid!$B:$B,MATCH($E150,Lid!$A:$A,0)),""))</f>
        <v/>
      </c>
      <c r="L150" s="41" t="str">
        <f t="shared" si="34"/>
        <v/>
      </c>
      <c r="M150" s="41" t="str">
        <f t="shared" si="35"/>
        <v/>
      </c>
      <c r="N150" s="41" t="str">
        <f t="shared" si="36"/>
        <v/>
      </c>
      <c r="O150" s="31"/>
      <c r="P150" s="67"/>
      <c r="Q150" s="68"/>
      <c r="R150" s="69"/>
      <c r="S150" s="41">
        <f t="shared" si="37"/>
        <v>0</v>
      </c>
      <c r="T150" s="70"/>
      <c r="U150" s="68"/>
      <c r="V150" s="71"/>
      <c r="W150" s="41">
        <f t="shared" si="38"/>
        <v>0</v>
      </c>
      <c r="X150" s="70"/>
      <c r="Y150" s="68"/>
      <c r="Z150" s="71"/>
      <c r="AA150" s="41">
        <f t="shared" si="39"/>
        <v>0</v>
      </c>
      <c r="AB150" s="70"/>
      <c r="AC150" s="68"/>
      <c r="AD150" s="71"/>
      <c r="AE150" s="41">
        <f t="shared" si="40"/>
        <v>0</v>
      </c>
      <c r="AF150" s="70"/>
      <c r="AG150" s="68"/>
      <c r="AH150" s="71"/>
      <c r="AI150" s="41">
        <f t="shared" si="41"/>
        <v>0</v>
      </c>
      <c r="AJ150" s="70"/>
      <c r="AK150" s="68"/>
      <c r="AL150" s="71"/>
      <c r="AM150" s="41">
        <f t="shared" si="42"/>
        <v>0</v>
      </c>
      <c r="AN150" s="70"/>
      <c r="AO150" s="68"/>
      <c r="AP150" s="71"/>
      <c r="AQ150" s="41">
        <f t="shared" si="43"/>
        <v>0</v>
      </c>
      <c r="AR150" s="70"/>
      <c r="AS150" s="68"/>
      <c r="AT150" s="71"/>
      <c r="AU150" s="41">
        <f t="shared" si="44"/>
        <v>0</v>
      </c>
      <c r="AV150" s="70"/>
      <c r="AW150" s="68"/>
      <c r="AX150" s="71"/>
      <c r="AY150" s="41">
        <f t="shared" si="45"/>
        <v>0</v>
      </c>
      <c r="AZ150" s="70"/>
      <c r="BA150" s="68"/>
      <c r="BB150" s="71"/>
      <c r="BC150" s="41">
        <f t="shared" si="46"/>
        <v>0</v>
      </c>
      <c r="BD150" s="70"/>
      <c r="BE150" s="68"/>
      <c r="BF150" s="71"/>
      <c r="BG150" s="41">
        <f t="shared" si="47"/>
        <v>0</v>
      </c>
      <c r="BH150" s="70"/>
      <c r="BI150" s="68"/>
      <c r="BJ150" s="71"/>
      <c r="BK150" s="41">
        <f t="shared" si="48"/>
        <v>0</v>
      </c>
      <c r="BL150" s="70"/>
      <c r="BM150" s="68"/>
      <c r="BN150" s="71"/>
      <c r="BO150" s="41">
        <f t="shared" si="49"/>
        <v>0</v>
      </c>
      <c r="BP150" s="70"/>
      <c r="BQ150" s="68"/>
      <c r="BR150" s="71"/>
      <c r="BS150" s="41">
        <f t="shared" si="50"/>
        <v>0</v>
      </c>
    </row>
    <row r="151" spans="1:71" ht="15.75" customHeight="1" x14ac:dyDescent="0.25">
      <c r="A151" s="30"/>
      <c r="B151" s="31"/>
      <c r="C151" s="31"/>
      <c r="D151" s="37">
        <v>120</v>
      </c>
      <c r="E151" s="60"/>
      <c r="F151" s="31"/>
      <c r="G151" s="38" t="str">
        <f t="shared" si="31"/>
        <v/>
      </c>
      <c r="H151" s="39" t="str">
        <f t="array" ref="H151">IF(I151="","",IFERROR(INDEX(Lid!$F:$F,MATCH($E151,Lid!$A:$A,0)),""))</f>
        <v/>
      </c>
      <c r="I151" s="84" t="str">
        <f t="shared" si="32"/>
        <v/>
      </c>
      <c r="J151" s="38" t="str">
        <f t="shared" si="33"/>
        <v/>
      </c>
      <c r="K151" s="39" t="str">
        <f t="array" ref="K151">IF(I151="","",IFERROR($D$3 &amp; " kosten " &amp;INDEX(Lid!$B:$B,MATCH($E151,Lid!$A:$A,0)),""))</f>
        <v/>
      </c>
      <c r="L151" s="41" t="str">
        <f t="shared" si="34"/>
        <v/>
      </c>
      <c r="M151" s="41" t="str">
        <f t="shared" si="35"/>
        <v/>
      </c>
      <c r="N151" s="41" t="str">
        <f t="shared" si="36"/>
        <v/>
      </c>
      <c r="O151" s="31"/>
      <c r="P151" s="67"/>
      <c r="Q151" s="68"/>
      <c r="R151" s="69"/>
      <c r="S151" s="41">
        <f t="shared" si="37"/>
        <v>0</v>
      </c>
      <c r="T151" s="70"/>
      <c r="U151" s="68"/>
      <c r="V151" s="71"/>
      <c r="W151" s="41">
        <f t="shared" si="38"/>
        <v>0</v>
      </c>
      <c r="X151" s="70"/>
      <c r="Y151" s="68"/>
      <c r="Z151" s="71"/>
      <c r="AA151" s="41">
        <f t="shared" si="39"/>
        <v>0</v>
      </c>
      <c r="AB151" s="70"/>
      <c r="AC151" s="68"/>
      <c r="AD151" s="71"/>
      <c r="AE151" s="41">
        <f t="shared" si="40"/>
        <v>0</v>
      </c>
      <c r="AF151" s="70"/>
      <c r="AG151" s="68"/>
      <c r="AH151" s="71"/>
      <c r="AI151" s="41">
        <f t="shared" si="41"/>
        <v>0</v>
      </c>
      <c r="AJ151" s="70"/>
      <c r="AK151" s="68"/>
      <c r="AL151" s="71"/>
      <c r="AM151" s="41">
        <f t="shared" si="42"/>
        <v>0</v>
      </c>
      <c r="AN151" s="70"/>
      <c r="AO151" s="68"/>
      <c r="AP151" s="71"/>
      <c r="AQ151" s="41">
        <f t="shared" si="43"/>
        <v>0</v>
      </c>
      <c r="AR151" s="70"/>
      <c r="AS151" s="68"/>
      <c r="AT151" s="71"/>
      <c r="AU151" s="41">
        <f t="shared" si="44"/>
        <v>0</v>
      </c>
      <c r="AV151" s="70"/>
      <c r="AW151" s="68"/>
      <c r="AX151" s="71"/>
      <c r="AY151" s="41">
        <f t="shared" si="45"/>
        <v>0</v>
      </c>
      <c r="AZ151" s="70"/>
      <c r="BA151" s="68"/>
      <c r="BB151" s="71"/>
      <c r="BC151" s="41">
        <f t="shared" si="46"/>
        <v>0</v>
      </c>
      <c r="BD151" s="70"/>
      <c r="BE151" s="68"/>
      <c r="BF151" s="71"/>
      <c r="BG151" s="41">
        <f t="shared" si="47"/>
        <v>0</v>
      </c>
      <c r="BH151" s="70"/>
      <c r="BI151" s="68"/>
      <c r="BJ151" s="71"/>
      <c r="BK151" s="41">
        <f t="shared" si="48"/>
        <v>0</v>
      </c>
      <c r="BL151" s="70"/>
      <c r="BM151" s="68"/>
      <c r="BN151" s="71"/>
      <c r="BO151" s="41">
        <f t="shared" si="49"/>
        <v>0</v>
      </c>
      <c r="BP151" s="70"/>
      <c r="BQ151" s="68"/>
      <c r="BR151" s="71"/>
      <c r="BS151" s="41">
        <f t="shared" si="50"/>
        <v>0</v>
      </c>
    </row>
    <row r="152" spans="1:71" ht="15.75" customHeight="1" x14ac:dyDescent="0.25">
      <c r="A152" s="30"/>
      <c r="B152" s="31"/>
      <c r="C152" s="31"/>
      <c r="D152" s="37">
        <v>121</v>
      </c>
      <c r="E152" s="60"/>
      <c r="F152" s="31"/>
      <c r="G152" s="38" t="str">
        <f t="shared" si="31"/>
        <v/>
      </c>
      <c r="H152" s="39" t="str">
        <f t="array" ref="H152">IF(I152="","",IFERROR(INDEX(Lid!$F:$F,MATCH($E152,Lid!$A:$A,0)),""))</f>
        <v/>
      </c>
      <c r="I152" s="84" t="str">
        <f t="shared" si="32"/>
        <v/>
      </c>
      <c r="J152" s="38" t="str">
        <f t="shared" si="33"/>
        <v/>
      </c>
      <c r="K152" s="39" t="str">
        <f t="array" ref="K152">IF(I152="","",IFERROR($D$3 &amp; " kosten " &amp;INDEX(Lid!$B:$B,MATCH($E152,Lid!$A:$A,0)),""))</f>
        <v/>
      </c>
      <c r="L152" s="41" t="str">
        <f t="shared" si="34"/>
        <v/>
      </c>
      <c r="M152" s="41" t="str">
        <f t="shared" si="35"/>
        <v/>
      </c>
      <c r="N152" s="41" t="str">
        <f t="shared" si="36"/>
        <v/>
      </c>
      <c r="O152" s="31"/>
      <c r="P152" s="67"/>
      <c r="Q152" s="68"/>
      <c r="R152" s="69"/>
      <c r="S152" s="41">
        <f t="shared" si="37"/>
        <v>0</v>
      </c>
      <c r="T152" s="70"/>
      <c r="U152" s="68"/>
      <c r="V152" s="71"/>
      <c r="W152" s="41">
        <f t="shared" si="38"/>
        <v>0</v>
      </c>
      <c r="X152" s="70"/>
      <c r="Y152" s="68"/>
      <c r="Z152" s="71"/>
      <c r="AA152" s="41">
        <f t="shared" si="39"/>
        <v>0</v>
      </c>
      <c r="AB152" s="70"/>
      <c r="AC152" s="68"/>
      <c r="AD152" s="71"/>
      <c r="AE152" s="41">
        <f t="shared" si="40"/>
        <v>0</v>
      </c>
      <c r="AF152" s="70"/>
      <c r="AG152" s="68"/>
      <c r="AH152" s="71"/>
      <c r="AI152" s="41">
        <f t="shared" si="41"/>
        <v>0</v>
      </c>
      <c r="AJ152" s="70"/>
      <c r="AK152" s="68"/>
      <c r="AL152" s="71"/>
      <c r="AM152" s="41">
        <f t="shared" si="42"/>
        <v>0</v>
      </c>
      <c r="AN152" s="70"/>
      <c r="AO152" s="68"/>
      <c r="AP152" s="71"/>
      <c r="AQ152" s="41">
        <f t="shared" si="43"/>
        <v>0</v>
      </c>
      <c r="AR152" s="70"/>
      <c r="AS152" s="68"/>
      <c r="AT152" s="71"/>
      <c r="AU152" s="41">
        <f t="shared" si="44"/>
        <v>0</v>
      </c>
      <c r="AV152" s="70"/>
      <c r="AW152" s="68"/>
      <c r="AX152" s="71"/>
      <c r="AY152" s="41">
        <f t="shared" si="45"/>
        <v>0</v>
      </c>
      <c r="AZ152" s="70"/>
      <c r="BA152" s="68"/>
      <c r="BB152" s="71"/>
      <c r="BC152" s="41">
        <f t="shared" si="46"/>
        <v>0</v>
      </c>
      <c r="BD152" s="70"/>
      <c r="BE152" s="68"/>
      <c r="BF152" s="71"/>
      <c r="BG152" s="41">
        <f t="shared" si="47"/>
        <v>0</v>
      </c>
      <c r="BH152" s="70"/>
      <c r="BI152" s="68"/>
      <c r="BJ152" s="71"/>
      <c r="BK152" s="41">
        <f t="shared" si="48"/>
        <v>0</v>
      </c>
      <c r="BL152" s="70"/>
      <c r="BM152" s="68"/>
      <c r="BN152" s="71"/>
      <c r="BO152" s="41">
        <f t="shared" si="49"/>
        <v>0</v>
      </c>
      <c r="BP152" s="70"/>
      <c r="BQ152" s="68"/>
      <c r="BR152" s="71"/>
      <c r="BS152" s="41">
        <f t="shared" si="50"/>
        <v>0</v>
      </c>
    </row>
    <row r="153" spans="1:71" ht="15.75" customHeight="1" x14ac:dyDescent="0.25">
      <c r="A153" s="30"/>
      <c r="B153" s="31"/>
      <c r="C153" s="31"/>
      <c r="D153" s="37">
        <v>122</v>
      </c>
      <c r="E153" s="60"/>
      <c r="F153" s="31"/>
      <c r="G153" s="38" t="str">
        <f t="shared" si="31"/>
        <v/>
      </c>
      <c r="H153" s="39" t="str">
        <f t="array" ref="H153">IF(I153="","",IFERROR(INDEX(Lid!$F:$F,MATCH($E153,Lid!$A:$A,0)),""))</f>
        <v/>
      </c>
      <c r="I153" s="84" t="str">
        <f t="shared" si="32"/>
        <v/>
      </c>
      <c r="J153" s="38" t="str">
        <f t="shared" si="33"/>
        <v/>
      </c>
      <c r="K153" s="39" t="str">
        <f t="array" ref="K153">IF(I153="","",IFERROR($D$3 &amp; " kosten " &amp;INDEX(Lid!$B:$B,MATCH($E153,Lid!$A:$A,0)),""))</f>
        <v/>
      </c>
      <c r="L153" s="41" t="str">
        <f t="shared" si="34"/>
        <v/>
      </c>
      <c r="M153" s="41" t="str">
        <f t="shared" si="35"/>
        <v/>
      </c>
      <c r="N153" s="41" t="str">
        <f t="shared" si="36"/>
        <v/>
      </c>
      <c r="O153" s="31"/>
      <c r="P153" s="67"/>
      <c r="Q153" s="68"/>
      <c r="R153" s="69"/>
      <c r="S153" s="41">
        <f t="shared" si="37"/>
        <v>0</v>
      </c>
      <c r="T153" s="70"/>
      <c r="U153" s="68"/>
      <c r="V153" s="71"/>
      <c r="W153" s="41">
        <f t="shared" si="38"/>
        <v>0</v>
      </c>
      <c r="X153" s="70"/>
      <c r="Y153" s="68"/>
      <c r="Z153" s="71"/>
      <c r="AA153" s="41">
        <f t="shared" si="39"/>
        <v>0</v>
      </c>
      <c r="AB153" s="70"/>
      <c r="AC153" s="68"/>
      <c r="AD153" s="71"/>
      <c r="AE153" s="41">
        <f t="shared" si="40"/>
        <v>0</v>
      </c>
      <c r="AF153" s="70"/>
      <c r="AG153" s="68"/>
      <c r="AH153" s="71"/>
      <c r="AI153" s="41">
        <f t="shared" si="41"/>
        <v>0</v>
      </c>
      <c r="AJ153" s="70"/>
      <c r="AK153" s="68"/>
      <c r="AL153" s="71"/>
      <c r="AM153" s="41">
        <f t="shared" si="42"/>
        <v>0</v>
      </c>
      <c r="AN153" s="70"/>
      <c r="AO153" s="68"/>
      <c r="AP153" s="71"/>
      <c r="AQ153" s="41">
        <f t="shared" si="43"/>
        <v>0</v>
      </c>
      <c r="AR153" s="70"/>
      <c r="AS153" s="68"/>
      <c r="AT153" s="71"/>
      <c r="AU153" s="41">
        <f t="shared" si="44"/>
        <v>0</v>
      </c>
      <c r="AV153" s="70"/>
      <c r="AW153" s="68"/>
      <c r="AX153" s="71"/>
      <c r="AY153" s="41">
        <f t="shared" si="45"/>
        <v>0</v>
      </c>
      <c r="AZ153" s="70"/>
      <c r="BA153" s="68"/>
      <c r="BB153" s="71"/>
      <c r="BC153" s="41">
        <f t="shared" si="46"/>
        <v>0</v>
      </c>
      <c r="BD153" s="70"/>
      <c r="BE153" s="68"/>
      <c r="BF153" s="71"/>
      <c r="BG153" s="41">
        <f t="shared" si="47"/>
        <v>0</v>
      </c>
      <c r="BH153" s="70"/>
      <c r="BI153" s="68"/>
      <c r="BJ153" s="71"/>
      <c r="BK153" s="41">
        <f t="shared" si="48"/>
        <v>0</v>
      </c>
      <c r="BL153" s="70"/>
      <c r="BM153" s="68"/>
      <c r="BN153" s="71"/>
      <c r="BO153" s="41">
        <f t="shared" si="49"/>
        <v>0</v>
      </c>
      <c r="BP153" s="70"/>
      <c r="BQ153" s="68"/>
      <c r="BR153" s="71"/>
      <c r="BS153" s="41">
        <f t="shared" si="50"/>
        <v>0</v>
      </c>
    </row>
    <row r="154" spans="1:71" ht="15.75" customHeight="1" x14ac:dyDescent="0.25">
      <c r="A154" s="30"/>
      <c r="B154" s="31"/>
      <c r="C154" s="31"/>
      <c r="D154" s="37">
        <v>123</v>
      </c>
      <c r="E154" s="60"/>
      <c r="F154" s="31"/>
      <c r="G154" s="38" t="str">
        <f t="shared" si="31"/>
        <v/>
      </c>
      <c r="H154" s="39" t="str">
        <f t="array" ref="H154">IF(I154="","",IFERROR(INDEX(Lid!$F:$F,MATCH($E154,Lid!$A:$A,0)),""))</f>
        <v/>
      </c>
      <c r="I154" s="84" t="str">
        <f t="shared" si="32"/>
        <v/>
      </c>
      <c r="J154" s="38" t="str">
        <f t="shared" si="33"/>
        <v/>
      </c>
      <c r="K154" s="39" t="str">
        <f t="array" ref="K154">IF(I154="","",IFERROR($D$3 &amp; " kosten " &amp;INDEX(Lid!$B:$B,MATCH($E154,Lid!$A:$A,0)),""))</f>
        <v/>
      </c>
      <c r="L154" s="41" t="str">
        <f t="shared" si="34"/>
        <v/>
      </c>
      <c r="M154" s="41" t="str">
        <f t="shared" si="35"/>
        <v/>
      </c>
      <c r="N154" s="41" t="str">
        <f t="shared" si="36"/>
        <v/>
      </c>
      <c r="O154" s="31"/>
      <c r="P154" s="67"/>
      <c r="Q154" s="68"/>
      <c r="R154" s="69"/>
      <c r="S154" s="41">
        <f t="shared" si="37"/>
        <v>0</v>
      </c>
      <c r="T154" s="70"/>
      <c r="U154" s="68"/>
      <c r="V154" s="71"/>
      <c r="W154" s="41">
        <f t="shared" si="38"/>
        <v>0</v>
      </c>
      <c r="X154" s="70"/>
      <c r="Y154" s="68"/>
      <c r="Z154" s="71"/>
      <c r="AA154" s="41">
        <f t="shared" si="39"/>
        <v>0</v>
      </c>
      <c r="AB154" s="70"/>
      <c r="AC154" s="68"/>
      <c r="AD154" s="71"/>
      <c r="AE154" s="41">
        <f t="shared" si="40"/>
        <v>0</v>
      </c>
      <c r="AF154" s="70"/>
      <c r="AG154" s="68"/>
      <c r="AH154" s="71"/>
      <c r="AI154" s="41">
        <f t="shared" si="41"/>
        <v>0</v>
      </c>
      <c r="AJ154" s="70"/>
      <c r="AK154" s="68"/>
      <c r="AL154" s="71"/>
      <c r="AM154" s="41">
        <f t="shared" si="42"/>
        <v>0</v>
      </c>
      <c r="AN154" s="70"/>
      <c r="AO154" s="68"/>
      <c r="AP154" s="71"/>
      <c r="AQ154" s="41">
        <f t="shared" si="43"/>
        <v>0</v>
      </c>
      <c r="AR154" s="70"/>
      <c r="AS154" s="68"/>
      <c r="AT154" s="71"/>
      <c r="AU154" s="41">
        <f t="shared" si="44"/>
        <v>0</v>
      </c>
      <c r="AV154" s="70"/>
      <c r="AW154" s="68"/>
      <c r="AX154" s="71"/>
      <c r="AY154" s="41">
        <f t="shared" si="45"/>
        <v>0</v>
      </c>
      <c r="AZ154" s="70"/>
      <c r="BA154" s="68"/>
      <c r="BB154" s="71"/>
      <c r="BC154" s="41">
        <f t="shared" si="46"/>
        <v>0</v>
      </c>
      <c r="BD154" s="70"/>
      <c r="BE154" s="68"/>
      <c r="BF154" s="71"/>
      <c r="BG154" s="41">
        <f t="shared" si="47"/>
        <v>0</v>
      </c>
      <c r="BH154" s="70"/>
      <c r="BI154" s="68"/>
      <c r="BJ154" s="71"/>
      <c r="BK154" s="41">
        <f t="shared" si="48"/>
        <v>0</v>
      </c>
      <c r="BL154" s="70"/>
      <c r="BM154" s="68"/>
      <c r="BN154" s="71"/>
      <c r="BO154" s="41">
        <f t="shared" si="49"/>
        <v>0</v>
      </c>
      <c r="BP154" s="70"/>
      <c r="BQ154" s="68"/>
      <c r="BR154" s="71"/>
      <c r="BS154" s="41">
        <f t="shared" si="50"/>
        <v>0</v>
      </c>
    </row>
    <row r="155" spans="1:71" ht="15.75" customHeight="1" x14ac:dyDescent="0.25">
      <c r="A155" s="30"/>
      <c r="B155" s="31"/>
      <c r="C155" s="31"/>
      <c r="D155" s="37">
        <v>124</v>
      </c>
      <c r="E155" s="60"/>
      <c r="F155" s="31"/>
      <c r="G155" s="38" t="str">
        <f t="shared" si="31"/>
        <v/>
      </c>
      <c r="H155" s="39" t="str">
        <f t="array" ref="H155">IF(I155="","",IFERROR(INDEX(Lid!$F:$F,MATCH($E155,Lid!$A:$A,0)),""))</f>
        <v/>
      </c>
      <c r="I155" s="84" t="str">
        <f t="shared" si="32"/>
        <v/>
      </c>
      <c r="J155" s="38" t="str">
        <f t="shared" si="33"/>
        <v/>
      </c>
      <c r="K155" s="39" t="str">
        <f t="array" ref="K155">IF(I155="","",IFERROR($D$3 &amp; " kosten " &amp;INDEX(Lid!$B:$B,MATCH($E155,Lid!$A:$A,0)),""))</f>
        <v/>
      </c>
      <c r="L155" s="41" t="str">
        <f t="shared" si="34"/>
        <v/>
      </c>
      <c r="M155" s="41" t="str">
        <f t="shared" si="35"/>
        <v/>
      </c>
      <c r="N155" s="41" t="str">
        <f t="shared" si="36"/>
        <v/>
      </c>
      <c r="O155" s="31"/>
      <c r="P155" s="67"/>
      <c r="Q155" s="68"/>
      <c r="R155" s="69"/>
      <c r="S155" s="41">
        <f t="shared" si="37"/>
        <v>0</v>
      </c>
      <c r="T155" s="70"/>
      <c r="U155" s="68"/>
      <c r="V155" s="71"/>
      <c r="W155" s="41">
        <f t="shared" si="38"/>
        <v>0</v>
      </c>
      <c r="X155" s="70"/>
      <c r="Y155" s="68"/>
      <c r="Z155" s="71"/>
      <c r="AA155" s="41">
        <f t="shared" si="39"/>
        <v>0</v>
      </c>
      <c r="AB155" s="70"/>
      <c r="AC155" s="68"/>
      <c r="AD155" s="71"/>
      <c r="AE155" s="41">
        <f t="shared" si="40"/>
        <v>0</v>
      </c>
      <c r="AF155" s="70"/>
      <c r="AG155" s="68"/>
      <c r="AH155" s="71"/>
      <c r="AI155" s="41">
        <f t="shared" si="41"/>
        <v>0</v>
      </c>
      <c r="AJ155" s="70"/>
      <c r="AK155" s="68"/>
      <c r="AL155" s="71"/>
      <c r="AM155" s="41">
        <f t="shared" si="42"/>
        <v>0</v>
      </c>
      <c r="AN155" s="70"/>
      <c r="AO155" s="68"/>
      <c r="AP155" s="71"/>
      <c r="AQ155" s="41">
        <f t="shared" si="43"/>
        <v>0</v>
      </c>
      <c r="AR155" s="70"/>
      <c r="AS155" s="68"/>
      <c r="AT155" s="71"/>
      <c r="AU155" s="41">
        <f t="shared" si="44"/>
        <v>0</v>
      </c>
      <c r="AV155" s="70"/>
      <c r="AW155" s="68"/>
      <c r="AX155" s="71"/>
      <c r="AY155" s="41">
        <f t="shared" si="45"/>
        <v>0</v>
      </c>
      <c r="AZ155" s="70"/>
      <c r="BA155" s="68"/>
      <c r="BB155" s="71"/>
      <c r="BC155" s="41">
        <f t="shared" si="46"/>
        <v>0</v>
      </c>
      <c r="BD155" s="70"/>
      <c r="BE155" s="68"/>
      <c r="BF155" s="71"/>
      <c r="BG155" s="41">
        <f t="shared" si="47"/>
        <v>0</v>
      </c>
      <c r="BH155" s="70"/>
      <c r="BI155" s="68"/>
      <c r="BJ155" s="71"/>
      <c r="BK155" s="41">
        <f t="shared" si="48"/>
        <v>0</v>
      </c>
      <c r="BL155" s="70"/>
      <c r="BM155" s="68"/>
      <c r="BN155" s="71"/>
      <c r="BO155" s="41">
        <f t="shared" si="49"/>
        <v>0</v>
      </c>
      <c r="BP155" s="70"/>
      <c r="BQ155" s="68"/>
      <c r="BR155" s="71"/>
      <c r="BS155" s="41">
        <f t="shared" si="50"/>
        <v>0</v>
      </c>
    </row>
    <row r="156" spans="1:71" ht="15.75" customHeight="1" x14ac:dyDescent="0.25">
      <c r="A156" s="30"/>
      <c r="B156" s="31"/>
      <c r="C156" s="31"/>
      <c r="D156" s="37">
        <v>125</v>
      </c>
      <c r="E156" s="60"/>
      <c r="F156" s="31"/>
      <c r="G156" s="38" t="str">
        <f t="shared" si="31"/>
        <v/>
      </c>
      <c r="H156" s="39" t="str">
        <f t="array" ref="H156">IF(I156="","",IFERROR(INDEX(Lid!$F:$F,MATCH($E156,Lid!$A:$A,0)),""))</f>
        <v/>
      </c>
      <c r="I156" s="84" t="str">
        <f t="shared" si="32"/>
        <v/>
      </c>
      <c r="J156" s="38" t="str">
        <f t="shared" si="33"/>
        <v/>
      </c>
      <c r="K156" s="39" t="str">
        <f t="array" ref="K156">IF(I156="","",IFERROR($D$3 &amp; " kosten " &amp;INDEX(Lid!$B:$B,MATCH($E156,Lid!$A:$A,0)),""))</f>
        <v/>
      </c>
      <c r="L156" s="41" t="str">
        <f t="shared" si="34"/>
        <v/>
      </c>
      <c r="M156" s="41" t="str">
        <f t="shared" si="35"/>
        <v/>
      </c>
      <c r="N156" s="41" t="str">
        <f t="shared" si="36"/>
        <v/>
      </c>
      <c r="O156" s="31"/>
      <c r="P156" s="67"/>
      <c r="Q156" s="68"/>
      <c r="R156" s="69"/>
      <c r="S156" s="41">
        <f t="shared" si="37"/>
        <v>0</v>
      </c>
      <c r="T156" s="70"/>
      <c r="U156" s="68"/>
      <c r="V156" s="71"/>
      <c r="W156" s="41">
        <f t="shared" si="38"/>
        <v>0</v>
      </c>
      <c r="X156" s="70"/>
      <c r="Y156" s="68"/>
      <c r="Z156" s="71"/>
      <c r="AA156" s="41">
        <f t="shared" si="39"/>
        <v>0</v>
      </c>
      <c r="AB156" s="70"/>
      <c r="AC156" s="68"/>
      <c r="AD156" s="71"/>
      <c r="AE156" s="41">
        <f t="shared" si="40"/>
        <v>0</v>
      </c>
      <c r="AF156" s="70"/>
      <c r="AG156" s="68"/>
      <c r="AH156" s="71"/>
      <c r="AI156" s="41">
        <f t="shared" si="41"/>
        <v>0</v>
      </c>
      <c r="AJ156" s="70"/>
      <c r="AK156" s="68"/>
      <c r="AL156" s="71"/>
      <c r="AM156" s="41">
        <f t="shared" si="42"/>
        <v>0</v>
      </c>
      <c r="AN156" s="70"/>
      <c r="AO156" s="68"/>
      <c r="AP156" s="71"/>
      <c r="AQ156" s="41">
        <f t="shared" si="43"/>
        <v>0</v>
      </c>
      <c r="AR156" s="70"/>
      <c r="AS156" s="68"/>
      <c r="AT156" s="71"/>
      <c r="AU156" s="41">
        <f t="shared" si="44"/>
        <v>0</v>
      </c>
      <c r="AV156" s="70"/>
      <c r="AW156" s="68"/>
      <c r="AX156" s="71"/>
      <c r="AY156" s="41">
        <f t="shared" si="45"/>
        <v>0</v>
      </c>
      <c r="AZ156" s="70"/>
      <c r="BA156" s="68"/>
      <c r="BB156" s="71"/>
      <c r="BC156" s="41">
        <f t="shared" si="46"/>
        <v>0</v>
      </c>
      <c r="BD156" s="70"/>
      <c r="BE156" s="68"/>
      <c r="BF156" s="71"/>
      <c r="BG156" s="41">
        <f t="shared" si="47"/>
        <v>0</v>
      </c>
      <c r="BH156" s="70"/>
      <c r="BI156" s="68"/>
      <c r="BJ156" s="71"/>
      <c r="BK156" s="41">
        <f t="shared" si="48"/>
        <v>0</v>
      </c>
      <c r="BL156" s="70"/>
      <c r="BM156" s="68"/>
      <c r="BN156" s="71"/>
      <c r="BO156" s="41">
        <f t="shared" si="49"/>
        <v>0</v>
      </c>
      <c r="BP156" s="70"/>
      <c r="BQ156" s="68"/>
      <c r="BR156" s="71"/>
      <c r="BS156" s="41">
        <f t="shared" si="50"/>
        <v>0</v>
      </c>
    </row>
    <row r="157" spans="1:71" ht="15.75" customHeight="1" x14ac:dyDescent="0.25">
      <c r="A157" s="30"/>
      <c r="B157" s="31"/>
      <c r="C157" s="31"/>
      <c r="D157" s="37">
        <v>126</v>
      </c>
      <c r="E157" s="60"/>
      <c r="F157" s="31"/>
      <c r="G157" s="38" t="str">
        <f t="shared" si="31"/>
        <v/>
      </c>
      <c r="H157" s="39" t="str">
        <f t="array" ref="H157">IF(I157="","",IFERROR(INDEX(Lid!$F:$F,MATCH($E157,Lid!$A:$A,0)),""))</f>
        <v/>
      </c>
      <c r="I157" s="84" t="str">
        <f t="shared" si="32"/>
        <v/>
      </c>
      <c r="J157" s="38" t="str">
        <f t="shared" si="33"/>
        <v/>
      </c>
      <c r="K157" s="39" t="str">
        <f t="array" ref="K157">IF(I157="","",IFERROR($D$3 &amp; " kosten " &amp;INDEX(Lid!$B:$B,MATCH($E157,Lid!$A:$A,0)),""))</f>
        <v/>
      </c>
      <c r="L157" s="41" t="str">
        <f t="shared" si="34"/>
        <v/>
      </c>
      <c r="M157" s="41" t="str">
        <f t="shared" si="35"/>
        <v/>
      </c>
      <c r="N157" s="41" t="str">
        <f t="shared" si="36"/>
        <v/>
      </c>
      <c r="O157" s="31"/>
      <c r="P157" s="67"/>
      <c r="Q157" s="68"/>
      <c r="R157" s="69"/>
      <c r="S157" s="41">
        <f t="shared" si="37"/>
        <v>0</v>
      </c>
      <c r="T157" s="70"/>
      <c r="U157" s="68"/>
      <c r="V157" s="71"/>
      <c r="W157" s="41">
        <f t="shared" si="38"/>
        <v>0</v>
      </c>
      <c r="X157" s="70"/>
      <c r="Y157" s="68"/>
      <c r="Z157" s="71"/>
      <c r="AA157" s="41">
        <f t="shared" si="39"/>
        <v>0</v>
      </c>
      <c r="AB157" s="70"/>
      <c r="AC157" s="68"/>
      <c r="AD157" s="71"/>
      <c r="AE157" s="41">
        <f t="shared" si="40"/>
        <v>0</v>
      </c>
      <c r="AF157" s="70"/>
      <c r="AG157" s="68"/>
      <c r="AH157" s="71"/>
      <c r="AI157" s="41">
        <f t="shared" si="41"/>
        <v>0</v>
      </c>
      <c r="AJ157" s="70"/>
      <c r="AK157" s="68"/>
      <c r="AL157" s="71"/>
      <c r="AM157" s="41">
        <f t="shared" si="42"/>
        <v>0</v>
      </c>
      <c r="AN157" s="70"/>
      <c r="AO157" s="68"/>
      <c r="AP157" s="71"/>
      <c r="AQ157" s="41">
        <f t="shared" si="43"/>
        <v>0</v>
      </c>
      <c r="AR157" s="70"/>
      <c r="AS157" s="68"/>
      <c r="AT157" s="71"/>
      <c r="AU157" s="41">
        <f t="shared" si="44"/>
        <v>0</v>
      </c>
      <c r="AV157" s="70"/>
      <c r="AW157" s="68"/>
      <c r="AX157" s="71"/>
      <c r="AY157" s="41">
        <f t="shared" si="45"/>
        <v>0</v>
      </c>
      <c r="AZ157" s="70"/>
      <c r="BA157" s="68"/>
      <c r="BB157" s="71"/>
      <c r="BC157" s="41">
        <f t="shared" si="46"/>
        <v>0</v>
      </c>
      <c r="BD157" s="70"/>
      <c r="BE157" s="68"/>
      <c r="BF157" s="71"/>
      <c r="BG157" s="41">
        <f t="shared" si="47"/>
        <v>0</v>
      </c>
      <c r="BH157" s="70"/>
      <c r="BI157" s="68"/>
      <c r="BJ157" s="71"/>
      <c r="BK157" s="41">
        <f t="shared" si="48"/>
        <v>0</v>
      </c>
      <c r="BL157" s="70"/>
      <c r="BM157" s="68"/>
      <c r="BN157" s="71"/>
      <c r="BO157" s="41">
        <f t="shared" si="49"/>
        <v>0</v>
      </c>
      <c r="BP157" s="70"/>
      <c r="BQ157" s="68"/>
      <c r="BR157" s="71"/>
      <c r="BS157" s="41">
        <f t="shared" si="50"/>
        <v>0</v>
      </c>
    </row>
    <row r="158" spans="1:71" ht="15.75" customHeight="1" x14ac:dyDescent="0.25">
      <c r="A158" s="30"/>
      <c r="B158" s="31"/>
      <c r="C158" s="31"/>
      <c r="D158" s="37">
        <v>127</v>
      </c>
      <c r="E158" s="60"/>
      <c r="F158" s="31"/>
      <c r="G158" s="38" t="str">
        <f t="shared" si="31"/>
        <v/>
      </c>
      <c r="H158" s="39" t="str">
        <f t="array" ref="H158">IF(I158="","",IFERROR(INDEX(Lid!$F:$F,MATCH($E158,Lid!$A:$A,0)),""))</f>
        <v/>
      </c>
      <c r="I158" s="84" t="str">
        <f t="shared" si="32"/>
        <v/>
      </c>
      <c r="J158" s="38" t="str">
        <f t="shared" si="33"/>
        <v/>
      </c>
      <c r="K158" s="39" t="str">
        <f t="array" ref="K158">IF(I158="","",IFERROR($D$3 &amp; " kosten " &amp;INDEX(Lid!$B:$B,MATCH($E158,Lid!$A:$A,0)),""))</f>
        <v/>
      </c>
      <c r="L158" s="41" t="str">
        <f t="shared" si="34"/>
        <v/>
      </c>
      <c r="M158" s="41" t="str">
        <f t="shared" si="35"/>
        <v/>
      </c>
      <c r="N158" s="41" t="str">
        <f t="shared" si="36"/>
        <v/>
      </c>
      <c r="O158" s="31"/>
      <c r="P158" s="67"/>
      <c r="Q158" s="68"/>
      <c r="R158" s="69"/>
      <c r="S158" s="41">
        <f t="shared" si="37"/>
        <v>0</v>
      </c>
      <c r="T158" s="70"/>
      <c r="U158" s="68"/>
      <c r="V158" s="71"/>
      <c r="W158" s="41">
        <f t="shared" si="38"/>
        <v>0</v>
      </c>
      <c r="X158" s="70"/>
      <c r="Y158" s="68"/>
      <c r="Z158" s="71"/>
      <c r="AA158" s="41">
        <f t="shared" si="39"/>
        <v>0</v>
      </c>
      <c r="AB158" s="70"/>
      <c r="AC158" s="68"/>
      <c r="AD158" s="71"/>
      <c r="AE158" s="41">
        <f t="shared" si="40"/>
        <v>0</v>
      </c>
      <c r="AF158" s="70"/>
      <c r="AG158" s="68"/>
      <c r="AH158" s="71"/>
      <c r="AI158" s="41">
        <f t="shared" si="41"/>
        <v>0</v>
      </c>
      <c r="AJ158" s="70"/>
      <c r="AK158" s="68"/>
      <c r="AL158" s="71"/>
      <c r="AM158" s="41">
        <f t="shared" si="42"/>
        <v>0</v>
      </c>
      <c r="AN158" s="70"/>
      <c r="AO158" s="68"/>
      <c r="AP158" s="71"/>
      <c r="AQ158" s="41">
        <f t="shared" si="43"/>
        <v>0</v>
      </c>
      <c r="AR158" s="70"/>
      <c r="AS158" s="68"/>
      <c r="AT158" s="71"/>
      <c r="AU158" s="41">
        <f t="shared" si="44"/>
        <v>0</v>
      </c>
      <c r="AV158" s="70"/>
      <c r="AW158" s="68"/>
      <c r="AX158" s="71"/>
      <c r="AY158" s="41">
        <f t="shared" si="45"/>
        <v>0</v>
      </c>
      <c r="AZ158" s="70"/>
      <c r="BA158" s="68"/>
      <c r="BB158" s="71"/>
      <c r="BC158" s="41">
        <f t="shared" si="46"/>
        <v>0</v>
      </c>
      <c r="BD158" s="70"/>
      <c r="BE158" s="68"/>
      <c r="BF158" s="71"/>
      <c r="BG158" s="41">
        <f t="shared" si="47"/>
        <v>0</v>
      </c>
      <c r="BH158" s="70"/>
      <c r="BI158" s="68"/>
      <c r="BJ158" s="71"/>
      <c r="BK158" s="41">
        <f t="shared" si="48"/>
        <v>0</v>
      </c>
      <c r="BL158" s="70"/>
      <c r="BM158" s="68"/>
      <c r="BN158" s="71"/>
      <c r="BO158" s="41">
        <f t="shared" si="49"/>
        <v>0</v>
      </c>
      <c r="BP158" s="70"/>
      <c r="BQ158" s="68"/>
      <c r="BR158" s="71"/>
      <c r="BS158" s="41">
        <f t="shared" si="50"/>
        <v>0</v>
      </c>
    </row>
    <row r="159" spans="1:71" ht="15.75" customHeight="1" x14ac:dyDescent="0.25">
      <c r="A159" s="30"/>
      <c r="B159" s="31"/>
      <c r="C159" s="31"/>
      <c r="D159" s="37">
        <v>128</v>
      </c>
      <c r="E159" s="60"/>
      <c r="F159" s="31"/>
      <c r="G159" s="38" t="str">
        <f t="shared" si="31"/>
        <v/>
      </c>
      <c r="H159" s="39" t="str">
        <f t="array" ref="H159">IF(I159="","",IFERROR(INDEX(Lid!$F:$F,MATCH($E159,Lid!$A:$A,0)),""))</f>
        <v/>
      </c>
      <c r="I159" s="84" t="str">
        <f t="shared" si="32"/>
        <v/>
      </c>
      <c r="J159" s="38" t="str">
        <f t="shared" si="33"/>
        <v/>
      </c>
      <c r="K159" s="39" t="str">
        <f t="array" ref="K159">IF(I159="","",IFERROR($D$3 &amp; " kosten " &amp;INDEX(Lid!$B:$B,MATCH($E159,Lid!$A:$A,0)),""))</f>
        <v/>
      </c>
      <c r="L159" s="41" t="str">
        <f t="shared" si="34"/>
        <v/>
      </c>
      <c r="M159" s="41" t="str">
        <f t="shared" si="35"/>
        <v/>
      </c>
      <c r="N159" s="41" t="str">
        <f t="shared" si="36"/>
        <v/>
      </c>
      <c r="O159" s="31"/>
      <c r="P159" s="67"/>
      <c r="Q159" s="68"/>
      <c r="R159" s="69"/>
      <c r="S159" s="41">
        <f t="shared" si="37"/>
        <v>0</v>
      </c>
      <c r="T159" s="70"/>
      <c r="U159" s="68"/>
      <c r="V159" s="71"/>
      <c r="W159" s="41">
        <f t="shared" si="38"/>
        <v>0</v>
      </c>
      <c r="X159" s="70"/>
      <c r="Y159" s="68"/>
      <c r="Z159" s="71"/>
      <c r="AA159" s="41">
        <f t="shared" si="39"/>
        <v>0</v>
      </c>
      <c r="AB159" s="70"/>
      <c r="AC159" s="68"/>
      <c r="AD159" s="71"/>
      <c r="AE159" s="41">
        <f t="shared" si="40"/>
        <v>0</v>
      </c>
      <c r="AF159" s="70"/>
      <c r="AG159" s="68"/>
      <c r="AH159" s="71"/>
      <c r="AI159" s="41">
        <f t="shared" si="41"/>
        <v>0</v>
      </c>
      <c r="AJ159" s="70"/>
      <c r="AK159" s="68"/>
      <c r="AL159" s="71"/>
      <c r="AM159" s="41">
        <f t="shared" si="42"/>
        <v>0</v>
      </c>
      <c r="AN159" s="70"/>
      <c r="AO159" s="68"/>
      <c r="AP159" s="71"/>
      <c r="AQ159" s="41">
        <f t="shared" si="43"/>
        <v>0</v>
      </c>
      <c r="AR159" s="70"/>
      <c r="AS159" s="68"/>
      <c r="AT159" s="71"/>
      <c r="AU159" s="41">
        <f t="shared" si="44"/>
        <v>0</v>
      </c>
      <c r="AV159" s="70"/>
      <c r="AW159" s="68"/>
      <c r="AX159" s="71"/>
      <c r="AY159" s="41">
        <f t="shared" si="45"/>
        <v>0</v>
      </c>
      <c r="AZ159" s="70"/>
      <c r="BA159" s="68"/>
      <c r="BB159" s="71"/>
      <c r="BC159" s="41">
        <f t="shared" si="46"/>
        <v>0</v>
      </c>
      <c r="BD159" s="70"/>
      <c r="BE159" s="68"/>
      <c r="BF159" s="71"/>
      <c r="BG159" s="41">
        <f t="shared" si="47"/>
        <v>0</v>
      </c>
      <c r="BH159" s="70"/>
      <c r="BI159" s="68"/>
      <c r="BJ159" s="71"/>
      <c r="BK159" s="41">
        <f t="shared" si="48"/>
        <v>0</v>
      </c>
      <c r="BL159" s="70"/>
      <c r="BM159" s="68"/>
      <c r="BN159" s="71"/>
      <c r="BO159" s="41">
        <f t="shared" si="49"/>
        <v>0</v>
      </c>
      <c r="BP159" s="70"/>
      <c r="BQ159" s="68"/>
      <c r="BR159" s="71"/>
      <c r="BS159" s="41">
        <f t="shared" si="50"/>
        <v>0</v>
      </c>
    </row>
    <row r="160" spans="1:71" ht="15.75" customHeight="1" x14ac:dyDescent="0.25">
      <c r="A160" s="30"/>
      <c r="B160" s="31"/>
      <c r="C160" s="31"/>
      <c r="D160" s="37">
        <v>129</v>
      </c>
      <c r="E160" s="60"/>
      <c r="F160" s="31"/>
      <c r="G160" s="38" t="str">
        <f t="shared" si="31"/>
        <v/>
      </c>
      <c r="H160" s="39" t="str">
        <f t="array" ref="H160">IF(I160="","",IFERROR(INDEX(Lid!$F:$F,MATCH($E160,Lid!$A:$A,0)),""))</f>
        <v/>
      </c>
      <c r="I160" s="84" t="str">
        <f t="shared" si="32"/>
        <v/>
      </c>
      <c r="J160" s="38" t="str">
        <f t="shared" si="33"/>
        <v/>
      </c>
      <c r="K160" s="39" t="str">
        <f t="array" ref="K160">IF(I160="","",IFERROR($D$3 &amp; " kosten " &amp;INDEX(Lid!$B:$B,MATCH($E160,Lid!$A:$A,0)),""))</f>
        <v/>
      </c>
      <c r="L160" s="41" t="str">
        <f t="shared" si="34"/>
        <v/>
      </c>
      <c r="M160" s="41" t="str">
        <f t="shared" si="35"/>
        <v/>
      </c>
      <c r="N160" s="41" t="str">
        <f t="shared" si="36"/>
        <v/>
      </c>
      <c r="O160" s="31"/>
      <c r="P160" s="67"/>
      <c r="Q160" s="68"/>
      <c r="R160" s="69"/>
      <c r="S160" s="41">
        <f t="shared" si="37"/>
        <v>0</v>
      </c>
      <c r="T160" s="70"/>
      <c r="U160" s="68"/>
      <c r="V160" s="71"/>
      <c r="W160" s="41">
        <f t="shared" si="38"/>
        <v>0</v>
      </c>
      <c r="X160" s="70"/>
      <c r="Y160" s="68"/>
      <c r="Z160" s="71"/>
      <c r="AA160" s="41">
        <f t="shared" si="39"/>
        <v>0</v>
      </c>
      <c r="AB160" s="70"/>
      <c r="AC160" s="68"/>
      <c r="AD160" s="71"/>
      <c r="AE160" s="41">
        <f t="shared" si="40"/>
        <v>0</v>
      </c>
      <c r="AF160" s="70"/>
      <c r="AG160" s="68"/>
      <c r="AH160" s="71"/>
      <c r="AI160" s="41">
        <f t="shared" si="41"/>
        <v>0</v>
      </c>
      <c r="AJ160" s="70"/>
      <c r="AK160" s="68"/>
      <c r="AL160" s="71"/>
      <c r="AM160" s="41">
        <f t="shared" si="42"/>
        <v>0</v>
      </c>
      <c r="AN160" s="70"/>
      <c r="AO160" s="68"/>
      <c r="AP160" s="71"/>
      <c r="AQ160" s="41">
        <f t="shared" si="43"/>
        <v>0</v>
      </c>
      <c r="AR160" s="70"/>
      <c r="AS160" s="68"/>
      <c r="AT160" s="71"/>
      <c r="AU160" s="41">
        <f t="shared" si="44"/>
        <v>0</v>
      </c>
      <c r="AV160" s="70"/>
      <c r="AW160" s="68"/>
      <c r="AX160" s="71"/>
      <c r="AY160" s="41">
        <f t="shared" si="45"/>
        <v>0</v>
      </c>
      <c r="AZ160" s="70"/>
      <c r="BA160" s="68"/>
      <c r="BB160" s="71"/>
      <c r="BC160" s="41">
        <f t="shared" si="46"/>
        <v>0</v>
      </c>
      <c r="BD160" s="70"/>
      <c r="BE160" s="68"/>
      <c r="BF160" s="71"/>
      <c r="BG160" s="41">
        <f t="shared" si="47"/>
        <v>0</v>
      </c>
      <c r="BH160" s="70"/>
      <c r="BI160" s="68"/>
      <c r="BJ160" s="71"/>
      <c r="BK160" s="41">
        <f t="shared" si="48"/>
        <v>0</v>
      </c>
      <c r="BL160" s="70"/>
      <c r="BM160" s="68"/>
      <c r="BN160" s="71"/>
      <c r="BO160" s="41">
        <f t="shared" si="49"/>
        <v>0</v>
      </c>
      <c r="BP160" s="70"/>
      <c r="BQ160" s="68"/>
      <c r="BR160" s="71"/>
      <c r="BS160" s="41">
        <f t="shared" si="50"/>
        <v>0</v>
      </c>
    </row>
    <row r="161" spans="1:71" ht="15.75" customHeight="1" x14ac:dyDescent="0.25">
      <c r="A161" s="30"/>
      <c r="B161" s="31"/>
      <c r="C161" s="31"/>
      <c r="D161" s="37">
        <v>130</v>
      </c>
      <c r="E161" s="60"/>
      <c r="F161" s="31"/>
      <c r="G161" s="38" t="str">
        <f t="shared" si="31"/>
        <v/>
      </c>
      <c r="H161" s="39" t="str">
        <f t="array" ref="H161">IF(I161="","",IFERROR(INDEX(Lid!$F:$F,MATCH($E161,Lid!$A:$A,0)),""))</f>
        <v/>
      </c>
      <c r="I161" s="84" t="str">
        <f t="shared" si="32"/>
        <v/>
      </c>
      <c r="J161" s="38" t="str">
        <f t="shared" si="33"/>
        <v/>
      </c>
      <c r="K161" s="39" t="str">
        <f t="array" ref="K161">IF(I161="","",IFERROR($D$3 &amp; " kosten " &amp;INDEX(Lid!$B:$B,MATCH($E161,Lid!$A:$A,0)),""))</f>
        <v/>
      </c>
      <c r="L161" s="41" t="str">
        <f t="shared" si="34"/>
        <v/>
      </c>
      <c r="M161" s="41" t="str">
        <f t="shared" si="35"/>
        <v/>
      </c>
      <c r="N161" s="41" t="str">
        <f t="shared" si="36"/>
        <v/>
      </c>
      <c r="O161" s="31"/>
      <c r="P161" s="67"/>
      <c r="Q161" s="68"/>
      <c r="R161" s="69"/>
      <c r="S161" s="41">
        <f t="shared" si="37"/>
        <v>0</v>
      </c>
      <c r="T161" s="70"/>
      <c r="U161" s="68"/>
      <c r="V161" s="71"/>
      <c r="W161" s="41">
        <f t="shared" si="38"/>
        <v>0</v>
      </c>
      <c r="X161" s="70"/>
      <c r="Y161" s="68"/>
      <c r="Z161" s="71"/>
      <c r="AA161" s="41">
        <f t="shared" si="39"/>
        <v>0</v>
      </c>
      <c r="AB161" s="70"/>
      <c r="AC161" s="68"/>
      <c r="AD161" s="71"/>
      <c r="AE161" s="41">
        <f t="shared" si="40"/>
        <v>0</v>
      </c>
      <c r="AF161" s="70"/>
      <c r="AG161" s="68"/>
      <c r="AH161" s="71"/>
      <c r="AI161" s="41">
        <f t="shared" si="41"/>
        <v>0</v>
      </c>
      <c r="AJ161" s="70"/>
      <c r="AK161" s="68"/>
      <c r="AL161" s="71"/>
      <c r="AM161" s="41">
        <f t="shared" si="42"/>
        <v>0</v>
      </c>
      <c r="AN161" s="70"/>
      <c r="AO161" s="68"/>
      <c r="AP161" s="71"/>
      <c r="AQ161" s="41">
        <f t="shared" si="43"/>
        <v>0</v>
      </c>
      <c r="AR161" s="70"/>
      <c r="AS161" s="68"/>
      <c r="AT161" s="71"/>
      <c r="AU161" s="41">
        <f t="shared" si="44"/>
        <v>0</v>
      </c>
      <c r="AV161" s="70"/>
      <c r="AW161" s="68"/>
      <c r="AX161" s="71"/>
      <c r="AY161" s="41">
        <f t="shared" si="45"/>
        <v>0</v>
      </c>
      <c r="AZ161" s="70"/>
      <c r="BA161" s="68"/>
      <c r="BB161" s="71"/>
      <c r="BC161" s="41">
        <f t="shared" si="46"/>
        <v>0</v>
      </c>
      <c r="BD161" s="70"/>
      <c r="BE161" s="68"/>
      <c r="BF161" s="71"/>
      <c r="BG161" s="41">
        <f t="shared" si="47"/>
        <v>0</v>
      </c>
      <c r="BH161" s="70"/>
      <c r="BI161" s="68"/>
      <c r="BJ161" s="71"/>
      <c r="BK161" s="41">
        <f t="shared" si="48"/>
        <v>0</v>
      </c>
      <c r="BL161" s="70"/>
      <c r="BM161" s="68"/>
      <c r="BN161" s="71"/>
      <c r="BO161" s="41">
        <f t="shared" si="49"/>
        <v>0</v>
      </c>
      <c r="BP161" s="70"/>
      <c r="BQ161" s="68"/>
      <c r="BR161" s="71"/>
      <c r="BS161" s="41">
        <f t="shared" si="50"/>
        <v>0</v>
      </c>
    </row>
    <row r="162" spans="1:71" ht="15.75" customHeight="1" x14ac:dyDescent="0.25">
      <c r="A162" s="30"/>
      <c r="B162" s="31"/>
      <c r="C162" s="31"/>
      <c r="D162" s="37">
        <v>131</v>
      </c>
      <c r="E162" s="60"/>
      <c r="F162" s="31"/>
      <c r="G162" s="38" t="str">
        <f t="shared" si="31"/>
        <v/>
      </c>
      <c r="H162" s="39" t="str">
        <f t="array" ref="H162">IF(I162="","",IFERROR(INDEX(Lid!$F:$F,MATCH($E162,Lid!$A:$A,0)),""))</f>
        <v/>
      </c>
      <c r="I162" s="84" t="str">
        <f t="shared" si="32"/>
        <v/>
      </c>
      <c r="J162" s="38" t="str">
        <f t="shared" si="33"/>
        <v/>
      </c>
      <c r="K162" s="39" t="str">
        <f t="array" ref="K162">IF(I162="","",IFERROR($D$3 &amp; " kosten " &amp;INDEX(Lid!$B:$B,MATCH($E162,Lid!$A:$A,0)),""))</f>
        <v/>
      </c>
      <c r="L162" s="41" t="str">
        <f t="shared" si="34"/>
        <v/>
      </c>
      <c r="M162" s="41" t="str">
        <f t="shared" si="35"/>
        <v/>
      </c>
      <c r="N162" s="41" t="str">
        <f t="shared" si="36"/>
        <v/>
      </c>
      <c r="O162" s="31"/>
      <c r="P162" s="67"/>
      <c r="Q162" s="68"/>
      <c r="R162" s="69"/>
      <c r="S162" s="41">
        <f t="shared" si="37"/>
        <v>0</v>
      </c>
      <c r="T162" s="70"/>
      <c r="U162" s="68"/>
      <c r="V162" s="71"/>
      <c r="W162" s="41">
        <f t="shared" si="38"/>
        <v>0</v>
      </c>
      <c r="X162" s="70"/>
      <c r="Y162" s="68"/>
      <c r="Z162" s="71"/>
      <c r="AA162" s="41">
        <f t="shared" si="39"/>
        <v>0</v>
      </c>
      <c r="AB162" s="70"/>
      <c r="AC162" s="68"/>
      <c r="AD162" s="71"/>
      <c r="AE162" s="41">
        <f t="shared" si="40"/>
        <v>0</v>
      </c>
      <c r="AF162" s="70"/>
      <c r="AG162" s="68"/>
      <c r="AH162" s="71"/>
      <c r="AI162" s="41">
        <f t="shared" si="41"/>
        <v>0</v>
      </c>
      <c r="AJ162" s="70"/>
      <c r="AK162" s="68"/>
      <c r="AL162" s="71"/>
      <c r="AM162" s="41">
        <f t="shared" si="42"/>
        <v>0</v>
      </c>
      <c r="AN162" s="70"/>
      <c r="AO162" s="68"/>
      <c r="AP162" s="71"/>
      <c r="AQ162" s="41">
        <f t="shared" si="43"/>
        <v>0</v>
      </c>
      <c r="AR162" s="70"/>
      <c r="AS162" s="68"/>
      <c r="AT162" s="71"/>
      <c r="AU162" s="41">
        <f t="shared" si="44"/>
        <v>0</v>
      </c>
      <c r="AV162" s="70"/>
      <c r="AW162" s="68"/>
      <c r="AX162" s="71"/>
      <c r="AY162" s="41">
        <f t="shared" si="45"/>
        <v>0</v>
      </c>
      <c r="AZ162" s="70"/>
      <c r="BA162" s="68"/>
      <c r="BB162" s="71"/>
      <c r="BC162" s="41">
        <f t="shared" si="46"/>
        <v>0</v>
      </c>
      <c r="BD162" s="70"/>
      <c r="BE162" s="68"/>
      <c r="BF162" s="71"/>
      <c r="BG162" s="41">
        <f t="shared" si="47"/>
        <v>0</v>
      </c>
      <c r="BH162" s="70"/>
      <c r="BI162" s="68"/>
      <c r="BJ162" s="71"/>
      <c r="BK162" s="41">
        <f t="shared" si="48"/>
        <v>0</v>
      </c>
      <c r="BL162" s="70"/>
      <c r="BM162" s="68"/>
      <c r="BN162" s="71"/>
      <c r="BO162" s="41">
        <f t="shared" si="49"/>
        <v>0</v>
      </c>
      <c r="BP162" s="70"/>
      <c r="BQ162" s="68"/>
      <c r="BR162" s="71"/>
      <c r="BS162" s="41">
        <f t="shared" si="50"/>
        <v>0</v>
      </c>
    </row>
    <row r="163" spans="1:71" ht="15.75" customHeight="1" x14ac:dyDescent="0.25">
      <c r="A163" s="30"/>
      <c r="B163" s="31"/>
      <c r="C163" s="31"/>
      <c r="D163" s="37">
        <v>132</v>
      </c>
      <c r="E163" s="60"/>
      <c r="F163" s="31"/>
      <c r="G163" s="38" t="str">
        <f t="shared" si="31"/>
        <v/>
      </c>
      <c r="H163" s="39" t="str">
        <f t="array" ref="H163">IF(I163="","",IFERROR(INDEX(Lid!$F:$F,MATCH($E163,Lid!$A:$A,0)),""))</f>
        <v/>
      </c>
      <c r="I163" s="84" t="str">
        <f t="shared" si="32"/>
        <v/>
      </c>
      <c r="J163" s="38" t="str">
        <f t="shared" si="33"/>
        <v/>
      </c>
      <c r="K163" s="39" t="str">
        <f t="array" ref="K163">IF(I163="","",IFERROR($D$3 &amp; " kosten " &amp;INDEX(Lid!$B:$B,MATCH($E163,Lid!$A:$A,0)),""))</f>
        <v/>
      </c>
      <c r="L163" s="41" t="str">
        <f t="shared" si="34"/>
        <v/>
      </c>
      <c r="M163" s="41" t="str">
        <f t="shared" si="35"/>
        <v/>
      </c>
      <c r="N163" s="41" t="str">
        <f t="shared" si="36"/>
        <v/>
      </c>
      <c r="O163" s="31"/>
      <c r="P163" s="67"/>
      <c r="Q163" s="68"/>
      <c r="R163" s="69"/>
      <c r="S163" s="41">
        <f t="shared" si="37"/>
        <v>0</v>
      </c>
      <c r="T163" s="70"/>
      <c r="U163" s="68"/>
      <c r="V163" s="71"/>
      <c r="W163" s="41">
        <f t="shared" si="38"/>
        <v>0</v>
      </c>
      <c r="X163" s="70"/>
      <c r="Y163" s="68"/>
      <c r="Z163" s="71"/>
      <c r="AA163" s="41">
        <f t="shared" si="39"/>
        <v>0</v>
      </c>
      <c r="AB163" s="70"/>
      <c r="AC163" s="68"/>
      <c r="AD163" s="71"/>
      <c r="AE163" s="41">
        <f t="shared" si="40"/>
        <v>0</v>
      </c>
      <c r="AF163" s="70"/>
      <c r="AG163" s="68"/>
      <c r="AH163" s="71"/>
      <c r="AI163" s="41">
        <f t="shared" si="41"/>
        <v>0</v>
      </c>
      <c r="AJ163" s="70"/>
      <c r="AK163" s="68"/>
      <c r="AL163" s="71"/>
      <c r="AM163" s="41">
        <f t="shared" si="42"/>
        <v>0</v>
      </c>
      <c r="AN163" s="70"/>
      <c r="AO163" s="68"/>
      <c r="AP163" s="71"/>
      <c r="AQ163" s="41">
        <f t="shared" si="43"/>
        <v>0</v>
      </c>
      <c r="AR163" s="70"/>
      <c r="AS163" s="68"/>
      <c r="AT163" s="71"/>
      <c r="AU163" s="41">
        <f t="shared" si="44"/>
        <v>0</v>
      </c>
      <c r="AV163" s="70"/>
      <c r="AW163" s="68"/>
      <c r="AX163" s="71"/>
      <c r="AY163" s="41">
        <f t="shared" si="45"/>
        <v>0</v>
      </c>
      <c r="AZ163" s="70"/>
      <c r="BA163" s="68"/>
      <c r="BB163" s="71"/>
      <c r="BC163" s="41">
        <f t="shared" si="46"/>
        <v>0</v>
      </c>
      <c r="BD163" s="70"/>
      <c r="BE163" s="68"/>
      <c r="BF163" s="71"/>
      <c r="BG163" s="41">
        <f t="shared" si="47"/>
        <v>0</v>
      </c>
      <c r="BH163" s="70"/>
      <c r="BI163" s="68"/>
      <c r="BJ163" s="71"/>
      <c r="BK163" s="41">
        <f t="shared" si="48"/>
        <v>0</v>
      </c>
      <c r="BL163" s="70"/>
      <c r="BM163" s="68"/>
      <c r="BN163" s="71"/>
      <c r="BO163" s="41">
        <f t="shared" si="49"/>
        <v>0</v>
      </c>
      <c r="BP163" s="70"/>
      <c r="BQ163" s="68"/>
      <c r="BR163" s="71"/>
      <c r="BS163" s="41">
        <f t="shared" si="50"/>
        <v>0</v>
      </c>
    </row>
    <row r="164" spans="1:71" ht="15.75" customHeight="1" x14ac:dyDescent="0.25">
      <c r="A164" s="30"/>
      <c r="B164" s="31"/>
      <c r="C164" s="31"/>
      <c r="D164" s="37">
        <v>133</v>
      </c>
      <c r="E164" s="60"/>
      <c r="F164" s="31"/>
      <c r="G164" s="38" t="str">
        <f t="shared" si="31"/>
        <v/>
      </c>
      <c r="H164" s="39" t="str">
        <f t="array" ref="H164">IF(I164="","",IFERROR(INDEX(Lid!$F:$F,MATCH($E164,Lid!$A:$A,0)),""))</f>
        <v/>
      </c>
      <c r="I164" s="84" t="str">
        <f t="shared" si="32"/>
        <v/>
      </c>
      <c r="J164" s="38" t="str">
        <f t="shared" si="33"/>
        <v/>
      </c>
      <c r="K164" s="39" t="str">
        <f t="array" ref="K164">IF(I164="","",IFERROR($D$3 &amp; " kosten " &amp;INDEX(Lid!$B:$B,MATCH($E164,Lid!$A:$A,0)),""))</f>
        <v/>
      </c>
      <c r="L164" s="41" t="str">
        <f t="shared" si="34"/>
        <v/>
      </c>
      <c r="M164" s="41" t="str">
        <f t="shared" si="35"/>
        <v/>
      </c>
      <c r="N164" s="41" t="str">
        <f t="shared" si="36"/>
        <v/>
      </c>
      <c r="O164" s="31"/>
      <c r="P164" s="67"/>
      <c r="Q164" s="68"/>
      <c r="R164" s="69"/>
      <c r="S164" s="41">
        <f t="shared" si="37"/>
        <v>0</v>
      </c>
      <c r="T164" s="70"/>
      <c r="U164" s="68"/>
      <c r="V164" s="71"/>
      <c r="W164" s="41">
        <f t="shared" si="38"/>
        <v>0</v>
      </c>
      <c r="X164" s="70"/>
      <c r="Y164" s="68"/>
      <c r="Z164" s="71"/>
      <c r="AA164" s="41">
        <f t="shared" si="39"/>
        <v>0</v>
      </c>
      <c r="AB164" s="70"/>
      <c r="AC164" s="68"/>
      <c r="AD164" s="71"/>
      <c r="AE164" s="41">
        <f t="shared" si="40"/>
        <v>0</v>
      </c>
      <c r="AF164" s="70"/>
      <c r="AG164" s="68"/>
      <c r="AH164" s="71"/>
      <c r="AI164" s="41">
        <f t="shared" si="41"/>
        <v>0</v>
      </c>
      <c r="AJ164" s="70"/>
      <c r="AK164" s="68"/>
      <c r="AL164" s="71"/>
      <c r="AM164" s="41">
        <f t="shared" si="42"/>
        <v>0</v>
      </c>
      <c r="AN164" s="70"/>
      <c r="AO164" s="68"/>
      <c r="AP164" s="71"/>
      <c r="AQ164" s="41">
        <f t="shared" si="43"/>
        <v>0</v>
      </c>
      <c r="AR164" s="70"/>
      <c r="AS164" s="68"/>
      <c r="AT164" s="71"/>
      <c r="AU164" s="41">
        <f t="shared" si="44"/>
        <v>0</v>
      </c>
      <c r="AV164" s="70"/>
      <c r="AW164" s="68"/>
      <c r="AX164" s="71"/>
      <c r="AY164" s="41">
        <f t="shared" si="45"/>
        <v>0</v>
      </c>
      <c r="AZ164" s="70"/>
      <c r="BA164" s="68"/>
      <c r="BB164" s="71"/>
      <c r="BC164" s="41">
        <f t="shared" si="46"/>
        <v>0</v>
      </c>
      <c r="BD164" s="70"/>
      <c r="BE164" s="68"/>
      <c r="BF164" s="71"/>
      <c r="BG164" s="41">
        <f t="shared" si="47"/>
        <v>0</v>
      </c>
      <c r="BH164" s="70"/>
      <c r="BI164" s="68"/>
      <c r="BJ164" s="71"/>
      <c r="BK164" s="41">
        <f t="shared" si="48"/>
        <v>0</v>
      </c>
      <c r="BL164" s="70"/>
      <c r="BM164" s="68"/>
      <c r="BN164" s="71"/>
      <c r="BO164" s="41">
        <f t="shared" si="49"/>
        <v>0</v>
      </c>
      <c r="BP164" s="70"/>
      <c r="BQ164" s="68"/>
      <c r="BR164" s="71"/>
      <c r="BS164" s="41">
        <f t="shared" si="50"/>
        <v>0</v>
      </c>
    </row>
    <row r="165" spans="1:71" ht="15.75" customHeight="1" x14ac:dyDescent="0.25">
      <c r="A165" s="30"/>
      <c r="B165" s="31"/>
      <c r="C165" s="31"/>
      <c r="D165" s="37">
        <v>134</v>
      </c>
      <c r="E165" s="60"/>
      <c r="F165" s="31"/>
      <c r="G165" s="38" t="str">
        <f t="shared" si="31"/>
        <v/>
      </c>
      <c r="H165" s="39" t="str">
        <f t="array" ref="H165">IF(I165="","",IFERROR(INDEX(Lid!$F:$F,MATCH($E165,Lid!$A:$A,0)),""))</f>
        <v/>
      </c>
      <c r="I165" s="84" t="str">
        <f t="shared" si="32"/>
        <v/>
      </c>
      <c r="J165" s="38" t="str">
        <f t="shared" si="33"/>
        <v/>
      </c>
      <c r="K165" s="39" t="str">
        <f t="array" ref="K165">IF(I165="","",IFERROR($D$3 &amp; " kosten " &amp;INDEX(Lid!$B:$B,MATCH($E165,Lid!$A:$A,0)),""))</f>
        <v/>
      </c>
      <c r="L165" s="41" t="str">
        <f t="shared" si="34"/>
        <v/>
      </c>
      <c r="M165" s="41" t="str">
        <f t="shared" si="35"/>
        <v/>
      </c>
      <c r="N165" s="41" t="str">
        <f t="shared" si="36"/>
        <v/>
      </c>
      <c r="O165" s="31"/>
      <c r="P165" s="67"/>
      <c r="Q165" s="68"/>
      <c r="R165" s="69"/>
      <c r="S165" s="41">
        <f t="shared" si="37"/>
        <v>0</v>
      </c>
      <c r="T165" s="70"/>
      <c r="U165" s="68"/>
      <c r="V165" s="71"/>
      <c r="W165" s="41">
        <f t="shared" si="38"/>
        <v>0</v>
      </c>
      <c r="X165" s="70"/>
      <c r="Y165" s="68"/>
      <c r="Z165" s="71"/>
      <c r="AA165" s="41">
        <f t="shared" si="39"/>
        <v>0</v>
      </c>
      <c r="AB165" s="70"/>
      <c r="AC165" s="68"/>
      <c r="AD165" s="71"/>
      <c r="AE165" s="41">
        <f t="shared" si="40"/>
        <v>0</v>
      </c>
      <c r="AF165" s="70"/>
      <c r="AG165" s="68"/>
      <c r="AH165" s="71"/>
      <c r="AI165" s="41">
        <f t="shared" si="41"/>
        <v>0</v>
      </c>
      <c r="AJ165" s="70"/>
      <c r="AK165" s="68"/>
      <c r="AL165" s="71"/>
      <c r="AM165" s="41">
        <f t="shared" si="42"/>
        <v>0</v>
      </c>
      <c r="AN165" s="70"/>
      <c r="AO165" s="68"/>
      <c r="AP165" s="71"/>
      <c r="AQ165" s="41">
        <f t="shared" si="43"/>
        <v>0</v>
      </c>
      <c r="AR165" s="70"/>
      <c r="AS165" s="68"/>
      <c r="AT165" s="71"/>
      <c r="AU165" s="41">
        <f t="shared" si="44"/>
        <v>0</v>
      </c>
      <c r="AV165" s="70"/>
      <c r="AW165" s="68"/>
      <c r="AX165" s="71"/>
      <c r="AY165" s="41">
        <f t="shared" si="45"/>
        <v>0</v>
      </c>
      <c r="AZ165" s="70"/>
      <c r="BA165" s="68"/>
      <c r="BB165" s="71"/>
      <c r="BC165" s="41">
        <f t="shared" si="46"/>
        <v>0</v>
      </c>
      <c r="BD165" s="70"/>
      <c r="BE165" s="68"/>
      <c r="BF165" s="71"/>
      <c r="BG165" s="41">
        <f t="shared" si="47"/>
        <v>0</v>
      </c>
      <c r="BH165" s="70"/>
      <c r="BI165" s="68"/>
      <c r="BJ165" s="71"/>
      <c r="BK165" s="41">
        <f t="shared" si="48"/>
        <v>0</v>
      </c>
      <c r="BL165" s="70"/>
      <c r="BM165" s="68"/>
      <c r="BN165" s="71"/>
      <c r="BO165" s="41">
        <f t="shared" si="49"/>
        <v>0</v>
      </c>
      <c r="BP165" s="70"/>
      <c r="BQ165" s="68"/>
      <c r="BR165" s="71"/>
      <c r="BS165" s="41">
        <f t="shared" si="50"/>
        <v>0</v>
      </c>
    </row>
    <row r="166" spans="1:71" ht="15.75" customHeight="1" x14ac:dyDescent="0.25">
      <c r="A166" s="30"/>
      <c r="B166" s="31"/>
      <c r="C166" s="31"/>
      <c r="D166" s="37">
        <v>135</v>
      </c>
      <c r="E166" s="60"/>
      <c r="F166" s="31"/>
      <c r="G166" s="38" t="str">
        <f t="shared" si="31"/>
        <v/>
      </c>
      <c r="H166" s="39" t="str">
        <f t="array" ref="H166">IF(I166="","",IFERROR(INDEX(Lid!$F:$F,MATCH($E166,Lid!$A:$A,0)),""))</f>
        <v/>
      </c>
      <c r="I166" s="84" t="str">
        <f t="shared" si="32"/>
        <v/>
      </c>
      <c r="J166" s="38" t="str">
        <f t="shared" si="33"/>
        <v/>
      </c>
      <c r="K166" s="39" t="str">
        <f t="array" ref="K166">IF(I166="","",IFERROR($D$3 &amp; " kosten " &amp;INDEX(Lid!$B:$B,MATCH($E166,Lid!$A:$A,0)),""))</f>
        <v/>
      </c>
      <c r="L166" s="41" t="str">
        <f t="shared" si="34"/>
        <v/>
      </c>
      <c r="M166" s="41" t="str">
        <f t="shared" si="35"/>
        <v/>
      </c>
      <c r="N166" s="41" t="str">
        <f t="shared" si="36"/>
        <v/>
      </c>
      <c r="O166" s="31"/>
      <c r="P166" s="67"/>
      <c r="Q166" s="68"/>
      <c r="R166" s="69"/>
      <c r="S166" s="41">
        <f t="shared" si="37"/>
        <v>0</v>
      </c>
      <c r="T166" s="70"/>
      <c r="U166" s="68"/>
      <c r="V166" s="71"/>
      <c r="W166" s="41">
        <f t="shared" si="38"/>
        <v>0</v>
      </c>
      <c r="X166" s="70"/>
      <c r="Y166" s="68"/>
      <c r="Z166" s="71"/>
      <c r="AA166" s="41">
        <f t="shared" si="39"/>
        <v>0</v>
      </c>
      <c r="AB166" s="70"/>
      <c r="AC166" s="68"/>
      <c r="AD166" s="71"/>
      <c r="AE166" s="41">
        <f t="shared" si="40"/>
        <v>0</v>
      </c>
      <c r="AF166" s="70"/>
      <c r="AG166" s="68"/>
      <c r="AH166" s="71"/>
      <c r="AI166" s="41">
        <f t="shared" si="41"/>
        <v>0</v>
      </c>
      <c r="AJ166" s="70"/>
      <c r="AK166" s="68"/>
      <c r="AL166" s="71"/>
      <c r="AM166" s="41">
        <f t="shared" si="42"/>
        <v>0</v>
      </c>
      <c r="AN166" s="70"/>
      <c r="AO166" s="68"/>
      <c r="AP166" s="71"/>
      <c r="AQ166" s="41">
        <f t="shared" si="43"/>
        <v>0</v>
      </c>
      <c r="AR166" s="70"/>
      <c r="AS166" s="68"/>
      <c r="AT166" s="71"/>
      <c r="AU166" s="41">
        <f t="shared" si="44"/>
        <v>0</v>
      </c>
      <c r="AV166" s="70"/>
      <c r="AW166" s="68"/>
      <c r="AX166" s="71"/>
      <c r="AY166" s="41">
        <f t="shared" si="45"/>
        <v>0</v>
      </c>
      <c r="AZ166" s="70"/>
      <c r="BA166" s="68"/>
      <c r="BB166" s="71"/>
      <c r="BC166" s="41">
        <f t="shared" si="46"/>
        <v>0</v>
      </c>
      <c r="BD166" s="70"/>
      <c r="BE166" s="68"/>
      <c r="BF166" s="71"/>
      <c r="BG166" s="41">
        <f t="shared" si="47"/>
        <v>0</v>
      </c>
      <c r="BH166" s="70"/>
      <c r="BI166" s="68"/>
      <c r="BJ166" s="71"/>
      <c r="BK166" s="41">
        <f t="shared" si="48"/>
        <v>0</v>
      </c>
      <c r="BL166" s="70"/>
      <c r="BM166" s="68"/>
      <c r="BN166" s="71"/>
      <c r="BO166" s="41">
        <f t="shared" si="49"/>
        <v>0</v>
      </c>
      <c r="BP166" s="70"/>
      <c r="BQ166" s="68"/>
      <c r="BR166" s="71"/>
      <c r="BS166" s="41">
        <f t="shared" si="50"/>
        <v>0</v>
      </c>
    </row>
    <row r="167" spans="1:71" ht="15.75" customHeight="1" x14ac:dyDescent="0.25">
      <c r="A167" s="30"/>
      <c r="B167" s="31"/>
      <c r="C167" s="31"/>
      <c r="D167" s="37">
        <v>136</v>
      </c>
      <c r="E167" s="60"/>
      <c r="F167" s="31"/>
      <c r="G167" s="38" t="str">
        <f t="shared" si="31"/>
        <v/>
      </c>
      <c r="H167" s="39" t="str">
        <f t="array" ref="H167">IF(I167="","",IFERROR(INDEX(Lid!$F:$F,MATCH($E167,Lid!$A:$A,0)),""))</f>
        <v/>
      </c>
      <c r="I167" s="84" t="str">
        <f t="shared" si="32"/>
        <v/>
      </c>
      <c r="J167" s="38" t="str">
        <f t="shared" si="33"/>
        <v/>
      </c>
      <c r="K167" s="39" t="str">
        <f t="array" ref="K167">IF(I167="","",IFERROR($D$3 &amp; " kosten " &amp;INDEX(Lid!$B:$B,MATCH($E167,Lid!$A:$A,0)),""))</f>
        <v/>
      </c>
      <c r="L167" s="41" t="str">
        <f t="shared" si="34"/>
        <v/>
      </c>
      <c r="M167" s="41" t="str">
        <f t="shared" si="35"/>
        <v/>
      </c>
      <c r="N167" s="41" t="str">
        <f t="shared" si="36"/>
        <v/>
      </c>
      <c r="O167" s="31"/>
      <c r="P167" s="67"/>
      <c r="Q167" s="68"/>
      <c r="R167" s="69"/>
      <c r="S167" s="41">
        <f t="shared" si="37"/>
        <v>0</v>
      </c>
      <c r="T167" s="70"/>
      <c r="U167" s="68"/>
      <c r="V167" s="71"/>
      <c r="W167" s="41">
        <f t="shared" si="38"/>
        <v>0</v>
      </c>
      <c r="X167" s="70"/>
      <c r="Y167" s="68"/>
      <c r="Z167" s="71"/>
      <c r="AA167" s="41">
        <f t="shared" si="39"/>
        <v>0</v>
      </c>
      <c r="AB167" s="70"/>
      <c r="AC167" s="68"/>
      <c r="AD167" s="71"/>
      <c r="AE167" s="41">
        <f t="shared" si="40"/>
        <v>0</v>
      </c>
      <c r="AF167" s="70"/>
      <c r="AG167" s="68"/>
      <c r="AH167" s="71"/>
      <c r="AI167" s="41">
        <f t="shared" si="41"/>
        <v>0</v>
      </c>
      <c r="AJ167" s="70"/>
      <c r="AK167" s="68"/>
      <c r="AL167" s="71"/>
      <c r="AM167" s="41">
        <f t="shared" si="42"/>
        <v>0</v>
      </c>
      <c r="AN167" s="70"/>
      <c r="AO167" s="68"/>
      <c r="AP167" s="71"/>
      <c r="AQ167" s="41">
        <f t="shared" si="43"/>
        <v>0</v>
      </c>
      <c r="AR167" s="70"/>
      <c r="AS167" s="68"/>
      <c r="AT167" s="71"/>
      <c r="AU167" s="41">
        <f t="shared" si="44"/>
        <v>0</v>
      </c>
      <c r="AV167" s="70"/>
      <c r="AW167" s="68"/>
      <c r="AX167" s="71"/>
      <c r="AY167" s="41">
        <f t="shared" si="45"/>
        <v>0</v>
      </c>
      <c r="AZ167" s="70"/>
      <c r="BA167" s="68"/>
      <c r="BB167" s="71"/>
      <c r="BC167" s="41">
        <f t="shared" si="46"/>
        <v>0</v>
      </c>
      <c r="BD167" s="70"/>
      <c r="BE167" s="68"/>
      <c r="BF167" s="71"/>
      <c r="BG167" s="41">
        <f t="shared" si="47"/>
        <v>0</v>
      </c>
      <c r="BH167" s="70"/>
      <c r="BI167" s="68"/>
      <c r="BJ167" s="71"/>
      <c r="BK167" s="41">
        <f t="shared" si="48"/>
        <v>0</v>
      </c>
      <c r="BL167" s="70"/>
      <c r="BM167" s="68"/>
      <c r="BN167" s="71"/>
      <c r="BO167" s="41">
        <f t="shared" si="49"/>
        <v>0</v>
      </c>
      <c r="BP167" s="70"/>
      <c r="BQ167" s="68"/>
      <c r="BR167" s="71"/>
      <c r="BS167" s="41">
        <f t="shared" si="50"/>
        <v>0</v>
      </c>
    </row>
    <row r="168" spans="1:71" ht="15.75" customHeight="1" x14ac:dyDescent="0.25">
      <c r="A168" s="30"/>
      <c r="B168" s="31"/>
      <c r="C168" s="31"/>
      <c r="D168" s="37">
        <v>137</v>
      </c>
      <c r="E168" s="60"/>
      <c r="F168" s="31"/>
      <c r="G168" s="38" t="str">
        <f t="shared" si="31"/>
        <v/>
      </c>
      <c r="H168" s="39" t="str">
        <f t="array" ref="H168">IF(I168="","",IFERROR(INDEX(Lid!$F:$F,MATCH($E168,Lid!$A:$A,0)),""))</f>
        <v/>
      </c>
      <c r="I168" s="84" t="str">
        <f t="shared" si="32"/>
        <v/>
      </c>
      <c r="J168" s="38" t="str">
        <f t="shared" si="33"/>
        <v/>
      </c>
      <c r="K168" s="39" t="str">
        <f t="array" ref="K168">IF(I168="","",IFERROR($D$3 &amp; " kosten " &amp;INDEX(Lid!$B:$B,MATCH($E168,Lid!$A:$A,0)),""))</f>
        <v/>
      </c>
      <c r="L168" s="41" t="str">
        <f t="shared" si="34"/>
        <v/>
      </c>
      <c r="M168" s="41" t="str">
        <f t="shared" si="35"/>
        <v/>
      </c>
      <c r="N168" s="41" t="str">
        <f t="shared" si="36"/>
        <v/>
      </c>
      <c r="O168" s="31"/>
      <c r="P168" s="67"/>
      <c r="Q168" s="68"/>
      <c r="R168" s="69"/>
      <c r="S168" s="41">
        <f t="shared" si="37"/>
        <v>0</v>
      </c>
      <c r="T168" s="70"/>
      <c r="U168" s="68"/>
      <c r="V168" s="71"/>
      <c r="W168" s="41">
        <f t="shared" si="38"/>
        <v>0</v>
      </c>
      <c r="X168" s="70"/>
      <c r="Y168" s="68"/>
      <c r="Z168" s="71"/>
      <c r="AA168" s="41">
        <f t="shared" si="39"/>
        <v>0</v>
      </c>
      <c r="AB168" s="70"/>
      <c r="AC168" s="68"/>
      <c r="AD168" s="71"/>
      <c r="AE168" s="41">
        <f t="shared" si="40"/>
        <v>0</v>
      </c>
      <c r="AF168" s="70"/>
      <c r="AG168" s="68"/>
      <c r="AH168" s="71"/>
      <c r="AI168" s="41">
        <f t="shared" si="41"/>
        <v>0</v>
      </c>
      <c r="AJ168" s="70"/>
      <c r="AK168" s="68"/>
      <c r="AL168" s="71"/>
      <c r="AM168" s="41">
        <f t="shared" si="42"/>
        <v>0</v>
      </c>
      <c r="AN168" s="70"/>
      <c r="AO168" s="68"/>
      <c r="AP168" s="71"/>
      <c r="AQ168" s="41">
        <f t="shared" si="43"/>
        <v>0</v>
      </c>
      <c r="AR168" s="70"/>
      <c r="AS168" s="68"/>
      <c r="AT168" s="71"/>
      <c r="AU168" s="41">
        <f t="shared" si="44"/>
        <v>0</v>
      </c>
      <c r="AV168" s="70"/>
      <c r="AW168" s="68"/>
      <c r="AX168" s="71"/>
      <c r="AY168" s="41">
        <f t="shared" si="45"/>
        <v>0</v>
      </c>
      <c r="AZ168" s="70"/>
      <c r="BA168" s="68"/>
      <c r="BB168" s="71"/>
      <c r="BC168" s="41">
        <f t="shared" si="46"/>
        <v>0</v>
      </c>
      <c r="BD168" s="70"/>
      <c r="BE168" s="68"/>
      <c r="BF168" s="71"/>
      <c r="BG168" s="41">
        <f t="shared" si="47"/>
        <v>0</v>
      </c>
      <c r="BH168" s="70"/>
      <c r="BI168" s="68"/>
      <c r="BJ168" s="71"/>
      <c r="BK168" s="41">
        <f t="shared" si="48"/>
        <v>0</v>
      </c>
      <c r="BL168" s="70"/>
      <c r="BM168" s="68"/>
      <c r="BN168" s="71"/>
      <c r="BO168" s="41">
        <f t="shared" si="49"/>
        <v>0</v>
      </c>
      <c r="BP168" s="70"/>
      <c r="BQ168" s="68"/>
      <c r="BR168" s="71"/>
      <c r="BS168" s="41">
        <f t="shared" si="50"/>
        <v>0</v>
      </c>
    </row>
    <row r="169" spans="1:71" ht="15.75" customHeight="1" x14ac:dyDescent="0.25">
      <c r="A169" s="30"/>
      <c r="B169" s="31"/>
      <c r="C169" s="31"/>
      <c r="D169" s="37">
        <v>138</v>
      </c>
      <c r="E169" s="60"/>
      <c r="F169" s="31"/>
      <c r="G169" s="38" t="str">
        <f t="shared" si="31"/>
        <v/>
      </c>
      <c r="H169" s="39" t="str">
        <f t="array" ref="H169">IF(I169="","",IFERROR(INDEX(Lid!$F:$F,MATCH($E169,Lid!$A:$A,0)),""))</f>
        <v/>
      </c>
      <c r="I169" s="84" t="str">
        <f t="shared" si="32"/>
        <v/>
      </c>
      <c r="J169" s="38" t="str">
        <f t="shared" si="33"/>
        <v/>
      </c>
      <c r="K169" s="39" t="str">
        <f t="array" ref="K169">IF(I169="","",IFERROR($D$3 &amp; " kosten " &amp;INDEX(Lid!$B:$B,MATCH($E169,Lid!$A:$A,0)),""))</f>
        <v/>
      </c>
      <c r="L169" s="41" t="str">
        <f t="shared" si="34"/>
        <v/>
      </c>
      <c r="M169" s="41" t="str">
        <f t="shared" si="35"/>
        <v/>
      </c>
      <c r="N169" s="41" t="str">
        <f t="shared" si="36"/>
        <v/>
      </c>
      <c r="O169" s="31"/>
      <c r="P169" s="67"/>
      <c r="Q169" s="68"/>
      <c r="R169" s="69"/>
      <c r="S169" s="41">
        <f t="shared" si="37"/>
        <v>0</v>
      </c>
      <c r="T169" s="70"/>
      <c r="U169" s="68"/>
      <c r="V169" s="71"/>
      <c r="W169" s="41">
        <f t="shared" si="38"/>
        <v>0</v>
      </c>
      <c r="X169" s="70"/>
      <c r="Y169" s="68"/>
      <c r="Z169" s="71"/>
      <c r="AA169" s="41">
        <f t="shared" si="39"/>
        <v>0</v>
      </c>
      <c r="AB169" s="70"/>
      <c r="AC169" s="68"/>
      <c r="AD169" s="71"/>
      <c r="AE169" s="41">
        <f t="shared" si="40"/>
        <v>0</v>
      </c>
      <c r="AF169" s="70"/>
      <c r="AG169" s="68"/>
      <c r="AH169" s="71"/>
      <c r="AI169" s="41">
        <f t="shared" si="41"/>
        <v>0</v>
      </c>
      <c r="AJ169" s="70"/>
      <c r="AK169" s="68"/>
      <c r="AL169" s="71"/>
      <c r="AM169" s="41">
        <f t="shared" si="42"/>
        <v>0</v>
      </c>
      <c r="AN169" s="70"/>
      <c r="AO169" s="68"/>
      <c r="AP169" s="71"/>
      <c r="AQ169" s="41">
        <f t="shared" si="43"/>
        <v>0</v>
      </c>
      <c r="AR169" s="70"/>
      <c r="AS169" s="68"/>
      <c r="AT169" s="71"/>
      <c r="AU169" s="41">
        <f t="shared" si="44"/>
        <v>0</v>
      </c>
      <c r="AV169" s="70"/>
      <c r="AW169" s="68"/>
      <c r="AX169" s="71"/>
      <c r="AY169" s="41">
        <f t="shared" si="45"/>
        <v>0</v>
      </c>
      <c r="AZ169" s="70"/>
      <c r="BA169" s="68"/>
      <c r="BB169" s="71"/>
      <c r="BC169" s="41">
        <f t="shared" si="46"/>
        <v>0</v>
      </c>
      <c r="BD169" s="70"/>
      <c r="BE169" s="68"/>
      <c r="BF169" s="71"/>
      <c r="BG169" s="41">
        <f t="shared" si="47"/>
        <v>0</v>
      </c>
      <c r="BH169" s="70"/>
      <c r="BI169" s="68"/>
      <c r="BJ169" s="71"/>
      <c r="BK169" s="41">
        <f t="shared" si="48"/>
        <v>0</v>
      </c>
      <c r="BL169" s="70"/>
      <c r="BM169" s="68"/>
      <c r="BN169" s="71"/>
      <c r="BO169" s="41">
        <f t="shared" si="49"/>
        <v>0</v>
      </c>
      <c r="BP169" s="70"/>
      <c r="BQ169" s="68"/>
      <c r="BR169" s="71"/>
      <c r="BS169" s="41">
        <f t="shared" si="50"/>
        <v>0</v>
      </c>
    </row>
    <row r="170" spans="1:71" ht="15.75" customHeight="1" x14ac:dyDescent="0.25">
      <c r="A170" s="30"/>
      <c r="B170" s="31"/>
      <c r="C170" s="31"/>
      <c r="D170" s="37">
        <v>139</v>
      </c>
      <c r="E170" s="60"/>
      <c r="F170" s="31"/>
      <c r="G170" s="38" t="str">
        <f t="shared" si="31"/>
        <v/>
      </c>
      <c r="H170" s="39" t="str">
        <f t="array" ref="H170">IF(I170="","",IFERROR(INDEX(Lid!$F:$F,MATCH($E170,Lid!$A:$A,0)),""))</f>
        <v/>
      </c>
      <c r="I170" s="84" t="str">
        <f t="shared" si="32"/>
        <v/>
      </c>
      <c r="J170" s="38" t="str">
        <f t="shared" si="33"/>
        <v/>
      </c>
      <c r="K170" s="39" t="str">
        <f t="array" ref="K170">IF(I170="","",IFERROR($D$3 &amp; " kosten " &amp;INDEX(Lid!$B:$B,MATCH($E170,Lid!$A:$A,0)),""))</f>
        <v/>
      </c>
      <c r="L170" s="41" t="str">
        <f t="shared" si="34"/>
        <v/>
      </c>
      <c r="M170" s="41" t="str">
        <f t="shared" si="35"/>
        <v/>
      </c>
      <c r="N170" s="41" t="str">
        <f t="shared" si="36"/>
        <v/>
      </c>
      <c r="O170" s="31"/>
      <c r="P170" s="67"/>
      <c r="Q170" s="68"/>
      <c r="R170" s="69"/>
      <c r="S170" s="41">
        <f t="shared" si="37"/>
        <v>0</v>
      </c>
      <c r="T170" s="70"/>
      <c r="U170" s="68"/>
      <c r="V170" s="71"/>
      <c r="W170" s="41">
        <f t="shared" si="38"/>
        <v>0</v>
      </c>
      <c r="X170" s="70"/>
      <c r="Y170" s="68"/>
      <c r="Z170" s="71"/>
      <c r="AA170" s="41">
        <f t="shared" si="39"/>
        <v>0</v>
      </c>
      <c r="AB170" s="70"/>
      <c r="AC170" s="68"/>
      <c r="AD170" s="71"/>
      <c r="AE170" s="41">
        <f t="shared" si="40"/>
        <v>0</v>
      </c>
      <c r="AF170" s="70"/>
      <c r="AG170" s="68"/>
      <c r="AH170" s="71"/>
      <c r="AI170" s="41">
        <f t="shared" si="41"/>
        <v>0</v>
      </c>
      <c r="AJ170" s="70"/>
      <c r="AK170" s="68"/>
      <c r="AL170" s="71"/>
      <c r="AM170" s="41">
        <f t="shared" si="42"/>
        <v>0</v>
      </c>
      <c r="AN170" s="70"/>
      <c r="AO170" s="68"/>
      <c r="AP170" s="71"/>
      <c r="AQ170" s="41">
        <f t="shared" si="43"/>
        <v>0</v>
      </c>
      <c r="AR170" s="70"/>
      <c r="AS170" s="68"/>
      <c r="AT170" s="71"/>
      <c r="AU170" s="41">
        <f t="shared" si="44"/>
        <v>0</v>
      </c>
      <c r="AV170" s="70"/>
      <c r="AW170" s="68"/>
      <c r="AX170" s="71"/>
      <c r="AY170" s="41">
        <f t="shared" si="45"/>
        <v>0</v>
      </c>
      <c r="AZ170" s="70"/>
      <c r="BA170" s="68"/>
      <c r="BB170" s="71"/>
      <c r="BC170" s="41">
        <f t="shared" si="46"/>
        <v>0</v>
      </c>
      <c r="BD170" s="70"/>
      <c r="BE170" s="68"/>
      <c r="BF170" s="71"/>
      <c r="BG170" s="41">
        <f t="shared" si="47"/>
        <v>0</v>
      </c>
      <c r="BH170" s="70"/>
      <c r="BI170" s="68"/>
      <c r="BJ170" s="71"/>
      <c r="BK170" s="41">
        <f t="shared" si="48"/>
        <v>0</v>
      </c>
      <c r="BL170" s="70"/>
      <c r="BM170" s="68"/>
      <c r="BN170" s="71"/>
      <c r="BO170" s="41">
        <f t="shared" si="49"/>
        <v>0</v>
      </c>
      <c r="BP170" s="70"/>
      <c r="BQ170" s="68"/>
      <c r="BR170" s="71"/>
      <c r="BS170" s="41">
        <f t="shared" si="50"/>
        <v>0</v>
      </c>
    </row>
    <row r="171" spans="1:71" ht="15.75" customHeight="1" x14ac:dyDescent="0.25">
      <c r="A171" s="30"/>
      <c r="B171" s="31"/>
      <c r="C171" s="31"/>
      <c r="D171" s="37">
        <v>140</v>
      </c>
      <c r="E171" s="60"/>
      <c r="F171" s="31"/>
      <c r="G171" s="38" t="str">
        <f t="shared" si="31"/>
        <v/>
      </c>
      <c r="H171" s="39" t="str">
        <f t="array" ref="H171">IF(I171="","",IFERROR(INDEX(Lid!$F:$F,MATCH($E171,Lid!$A:$A,0)),""))</f>
        <v/>
      </c>
      <c r="I171" s="84" t="str">
        <f t="shared" si="32"/>
        <v/>
      </c>
      <c r="J171" s="38" t="str">
        <f t="shared" si="33"/>
        <v/>
      </c>
      <c r="K171" s="39" t="str">
        <f t="array" ref="K171">IF(I171="","",IFERROR($D$3 &amp; " kosten " &amp;INDEX(Lid!$B:$B,MATCH($E171,Lid!$A:$A,0)),""))</f>
        <v/>
      </c>
      <c r="L171" s="41" t="str">
        <f t="shared" si="34"/>
        <v/>
      </c>
      <c r="M171" s="41" t="str">
        <f t="shared" si="35"/>
        <v/>
      </c>
      <c r="N171" s="41" t="str">
        <f t="shared" si="36"/>
        <v/>
      </c>
      <c r="O171" s="31"/>
      <c r="P171" s="67"/>
      <c r="Q171" s="68"/>
      <c r="R171" s="69"/>
      <c r="S171" s="41">
        <f t="shared" si="37"/>
        <v>0</v>
      </c>
      <c r="T171" s="70"/>
      <c r="U171" s="68"/>
      <c r="V171" s="71"/>
      <c r="W171" s="41">
        <f t="shared" si="38"/>
        <v>0</v>
      </c>
      <c r="X171" s="70"/>
      <c r="Y171" s="68"/>
      <c r="Z171" s="71"/>
      <c r="AA171" s="41">
        <f t="shared" si="39"/>
        <v>0</v>
      </c>
      <c r="AB171" s="70"/>
      <c r="AC171" s="68"/>
      <c r="AD171" s="71"/>
      <c r="AE171" s="41">
        <f t="shared" si="40"/>
        <v>0</v>
      </c>
      <c r="AF171" s="70"/>
      <c r="AG171" s="68"/>
      <c r="AH171" s="71"/>
      <c r="AI171" s="41">
        <f t="shared" si="41"/>
        <v>0</v>
      </c>
      <c r="AJ171" s="70"/>
      <c r="AK171" s="68"/>
      <c r="AL171" s="71"/>
      <c r="AM171" s="41">
        <f t="shared" si="42"/>
        <v>0</v>
      </c>
      <c r="AN171" s="70"/>
      <c r="AO171" s="68"/>
      <c r="AP171" s="71"/>
      <c r="AQ171" s="41">
        <f t="shared" si="43"/>
        <v>0</v>
      </c>
      <c r="AR171" s="70"/>
      <c r="AS171" s="68"/>
      <c r="AT171" s="71"/>
      <c r="AU171" s="41">
        <f t="shared" si="44"/>
        <v>0</v>
      </c>
      <c r="AV171" s="70"/>
      <c r="AW171" s="68"/>
      <c r="AX171" s="71"/>
      <c r="AY171" s="41">
        <f t="shared" si="45"/>
        <v>0</v>
      </c>
      <c r="AZ171" s="70"/>
      <c r="BA171" s="68"/>
      <c r="BB171" s="71"/>
      <c r="BC171" s="41">
        <f t="shared" si="46"/>
        <v>0</v>
      </c>
      <c r="BD171" s="70"/>
      <c r="BE171" s="68"/>
      <c r="BF171" s="71"/>
      <c r="BG171" s="41">
        <f t="shared" si="47"/>
        <v>0</v>
      </c>
      <c r="BH171" s="70"/>
      <c r="BI171" s="68"/>
      <c r="BJ171" s="71"/>
      <c r="BK171" s="41">
        <f t="shared" si="48"/>
        <v>0</v>
      </c>
      <c r="BL171" s="70"/>
      <c r="BM171" s="68"/>
      <c r="BN171" s="71"/>
      <c r="BO171" s="41">
        <f t="shared" si="49"/>
        <v>0</v>
      </c>
      <c r="BP171" s="70"/>
      <c r="BQ171" s="68"/>
      <c r="BR171" s="71"/>
      <c r="BS171" s="41">
        <f t="shared" si="50"/>
        <v>0</v>
      </c>
    </row>
    <row r="172" spans="1:71" ht="15.75" customHeight="1" x14ac:dyDescent="0.25">
      <c r="A172" s="30"/>
      <c r="B172" s="31"/>
      <c r="C172" s="31"/>
      <c r="D172" s="37">
        <v>141</v>
      </c>
      <c r="E172" s="60"/>
      <c r="F172" s="31"/>
      <c r="G172" s="38" t="str">
        <f t="shared" si="31"/>
        <v/>
      </c>
      <c r="H172" s="39" t="str">
        <f t="array" ref="H172">IF(I172="","",IFERROR(INDEX(Lid!$F:$F,MATCH($E172,Lid!$A:$A,0)),""))</f>
        <v/>
      </c>
      <c r="I172" s="84" t="str">
        <f t="shared" si="32"/>
        <v/>
      </c>
      <c r="J172" s="38" t="str">
        <f t="shared" si="33"/>
        <v/>
      </c>
      <c r="K172" s="39" t="str">
        <f t="array" ref="K172">IF(I172="","",IFERROR($D$3 &amp; " kosten " &amp;INDEX(Lid!$B:$B,MATCH($E172,Lid!$A:$A,0)),""))</f>
        <v/>
      </c>
      <c r="L172" s="41" t="str">
        <f t="shared" si="34"/>
        <v/>
      </c>
      <c r="M172" s="41" t="str">
        <f t="shared" si="35"/>
        <v/>
      </c>
      <c r="N172" s="41" t="str">
        <f t="shared" si="36"/>
        <v/>
      </c>
      <c r="O172" s="31"/>
      <c r="P172" s="67"/>
      <c r="Q172" s="68"/>
      <c r="R172" s="69"/>
      <c r="S172" s="41">
        <f t="shared" si="37"/>
        <v>0</v>
      </c>
      <c r="T172" s="70"/>
      <c r="U172" s="68"/>
      <c r="V172" s="71"/>
      <c r="W172" s="41">
        <f t="shared" si="38"/>
        <v>0</v>
      </c>
      <c r="X172" s="70"/>
      <c r="Y172" s="68"/>
      <c r="Z172" s="71"/>
      <c r="AA172" s="41">
        <f t="shared" si="39"/>
        <v>0</v>
      </c>
      <c r="AB172" s="70"/>
      <c r="AC172" s="68"/>
      <c r="AD172" s="71"/>
      <c r="AE172" s="41">
        <f t="shared" si="40"/>
        <v>0</v>
      </c>
      <c r="AF172" s="70"/>
      <c r="AG172" s="68"/>
      <c r="AH172" s="71"/>
      <c r="AI172" s="41">
        <f t="shared" si="41"/>
        <v>0</v>
      </c>
      <c r="AJ172" s="70"/>
      <c r="AK172" s="68"/>
      <c r="AL172" s="71"/>
      <c r="AM172" s="41">
        <f t="shared" si="42"/>
        <v>0</v>
      </c>
      <c r="AN172" s="70"/>
      <c r="AO172" s="68"/>
      <c r="AP172" s="71"/>
      <c r="AQ172" s="41">
        <f t="shared" si="43"/>
        <v>0</v>
      </c>
      <c r="AR172" s="70"/>
      <c r="AS172" s="68"/>
      <c r="AT172" s="71"/>
      <c r="AU172" s="41">
        <f t="shared" si="44"/>
        <v>0</v>
      </c>
      <c r="AV172" s="70"/>
      <c r="AW172" s="68"/>
      <c r="AX172" s="71"/>
      <c r="AY172" s="41">
        <f t="shared" si="45"/>
        <v>0</v>
      </c>
      <c r="AZ172" s="70"/>
      <c r="BA172" s="68"/>
      <c r="BB172" s="71"/>
      <c r="BC172" s="41">
        <f t="shared" si="46"/>
        <v>0</v>
      </c>
      <c r="BD172" s="70"/>
      <c r="BE172" s="68"/>
      <c r="BF172" s="71"/>
      <c r="BG172" s="41">
        <f t="shared" si="47"/>
        <v>0</v>
      </c>
      <c r="BH172" s="70"/>
      <c r="BI172" s="68"/>
      <c r="BJ172" s="71"/>
      <c r="BK172" s="41">
        <f t="shared" si="48"/>
        <v>0</v>
      </c>
      <c r="BL172" s="70"/>
      <c r="BM172" s="68"/>
      <c r="BN172" s="71"/>
      <c r="BO172" s="41">
        <f t="shared" si="49"/>
        <v>0</v>
      </c>
      <c r="BP172" s="70"/>
      <c r="BQ172" s="68"/>
      <c r="BR172" s="71"/>
      <c r="BS172" s="41">
        <f t="shared" si="50"/>
        <v>0</v>
      </c>
    </row>
    <row r="173" spans="1:71" ht="15.75" customHeight="1" x14ac:dyDescent="0.25">
      <c r="A173" s="30"/>
      <c r="B173" s="31"/>
      <c r="C173" s="31"/>
      <c r="D173" s="37">
        <v>142</v>
      </c>
      <c r="E173" s="60"/>
      <c r="F173" s="31"/>
      <c r="G173" s="38" t="str">
        <f t="shared" si="31"/>
        <v/>
      </c>
      <c r="H173" s="39" t="str">
        <f t="array" ref="H173">IF(I173="","",IFERROR(INDEX(Lid!$F:$F,MATCH($E173,Lid!$A:$A,0)),""))</f>
        <v/>
      </c>
      <c r="I173" s="84" t="str">
        <f t="shared" si="32"/>
        <v/>
      </c>
      <c r="J173" s="38" t="str">
        <f t="shared" si="33"/>
        <v/>
      </c>
      <c r="K173" s="39" t="str">
        <f t="array" ref="K173">IF(I173="","",IFERROR($D$3 &amp; " kosten " &amp;INDEX(Lid!$B:$B,MATCH($E173,Lid!$A:$A,0)),""))</f>
        <v/>
      </c>
      <c r="L173" s="41" t="str">
        <f t="shared" si="34"/>
        <v/>
      </c>
      <c r="M173" s="41" t="str">
        <f t="shared" si="35"/>
        <v/>
      </c>
      <c r="N173" s="41" t="str">
        <f t="shared" si="36"/>
        <v/>
      </c>
      <c r="O173" s="31"/>
      <c r="P173" s="67"/>
      <c r="Q173" s="68"/>
      <c r="R173" s="69"/>
      <c r="S173" s="41">
        <f t="shared" si="37"/>
        <v>0</v>
      </c>
      <c r="T173" s="70"/>
      <c r="U173" s="68"/>
      <c r="V173" s="71"/>
      <c r="W173" s="41">
        <f t="shared" si="38"/>
        <v>0</v>
      </c>
      <c r="X173" s="70"/>
      <c r="Y173" s="68"/>
      <c r="Z173" s="71"/>
      <c r="AA173" s="41">
        <f t="shared" si="39"/>
        <v>0</v>
      </c>
      <c r="AB173" s="70"/>
      <c r="AC173" s="68"/>
      <c r="AD173" s="71"/>
      <c r="AE173" s="41">
        <f t="shared" si="40"/>
        <v>0</v>
      </c>
      <c r="AF173" s="70"/>
      <c r="AG173" s="68"/>
      <c r="AH173" s="71"/>
      <c r="AI173" s="41">
        <f t="shared" si="41"/>
        <v>0</v>
      </c>
      <c r="AJ173" s="70"/>
      <c r="AK173" s="68"/>
      <c r="AL173" s="71"/>
      <c r="AM173" s="41">
        <f t="shared" si="42"/>
        <v>0</v>
      </c>
      <c r="AN173" s="70"/>
      <c r="AO173" s="68"/>
      <c r="AP173" s="71"/>
      <c r="AQ173" s="41">
        <f t="shared" si="43"/>
        <v>0</v>
      </c>
      <c r="AR173" s="70"/>
      <c r="AS173" s="68"/>
      <c r="AT173" s="71"/>
      <c r="AU173" s="41">
        <f t="shared" si="44"/>
        <v>0</v>
      </c>
      <c r="AV173" s="70"/>
      <c r="AW173" s="68"/>
      <c r="AX173" s="71"/>
      <c r="AY173" s="41">
        <f t="shared" si="45"/>
        <v>0</v>
      </c>
      <c r="AZ173" s="70"/>
      <c r="BA173" s="68"/>
      <c r="BB173" s="71"/>
      <c r="BC173" s="41">
        <f t="shared" si="46"/>
        <v>0</v>
      </c>
      <c r="BD173" s="70"/>
      <c r="BE173" s="68"/>
      <c r="BF173" s="71"/>
      <c r="BG173" s="41">
        <f t="shared" si="47"/>
        <v>0</v>
      </c>
      <c r="BH173" s="70"/>
      <c r="BI173" s="68"/>
      <c r="BJ173" s="71"/>
      <c r="BK173" s="41">
        <f t="shared" si="48"/>
        <v>0</v>
      </c>
      <c r="BL173" s="70"/>
      <c r="BM173" s="68"/>
      <c r="BN173" s="71"/>
      <c r="BO173" s="41">
        <f t="shared" si="49"/>
        <v>0</v>
      </c>
      <c r="BP173" s="70"/>
      <c r="BQ173" s="68"/>
      <c r="BR173" s="71"/>
      <c r="BS173" s="41">
        <f t="shared" si="50"/>
        <v>0</v>
      </c>
    </row>
    <row r="174" spans="1:71" ht="15.75" customHeight="1" x14ac:dyDescent="0.25">
      <c r="A174" s="30"/>
      <c r="B174" s="31"/>
      <c r="C174" s="31"/>
      <c r="D174" s="37">
        <v>143</v>
      </c>
      <c r="E174" s="60"/>
      <c r="F174" s="31"/>
      <c r="G174" s="38" t="str">
        <f t="shared" si="31"/>
        <v/>
      </c>
      <c r="H174" s="39" t="str">
        <f t="array" ref="H174">IF(I174="","",IFERROR(INDEX(Lid!$F:$F,MATCH($E174,Lid!$A:$A,0)),""))</f>
        <v/>
      </c>
      <c r="I174" s="84" t="str">
        <f t="shared" si="32"/>
        <v/>
      </c>
      <c r="J174" s="38" t="str">
        <f t="shared" si="33"/>
        <v/>
      </c>
      <c r="K174" s="39" t="str">
        <f t="array" ref="K174">IF(I174="","",IFERROR($D$3 &amp; " kosten " &amp;INDEX(Lid!$B:$B,MATCH($E174,Lid!$A:$A,0)),""))</f>
        <v/>
      </c>
      <c r="L174" s="41" t="str">
        <f t="shared" si="34"/>
        <v/>
      </c>
      <c r="M174" s="41" t="str">
        <f t="shared" si="35"/>
        <v/>
      </c>
      <c r="N174" s="41" t="str">
        <f t="shared" si="36"/>
        <v/>
      </c>
      <c r="O174" s="31"/>
      <c r="P174" s="67"/>
      <c r="Q174" s="68"/>
      <c r="R174" s="69"/>
      <c r="S174" s="41">
        <f t="shared" si="37"/>
        <v>0</v>
      </c>
      <c r="T174" s="70"/>
      <c r="U174" s="68"/>
      <c r="V174" s="71"/>
      <c r="W174" s="41">
        <f t="shared" si="38"/>
        <v>0</v>
      </c>
      <c r="X174" s="70"/>
      <c r="Y174" s="68"/>
      <c r="Z174" s="71"/>
      <c r="AA174" s="41">
        <f t="shared" si="39"/>
        <v>0</v>
      </c>
      <c r="AB174" s="70"/>
      <c r="AC174" s="68"/>
      <c r="AD174" s="71"/>
      <c r="AE174" s="41">
        <f t="shared" si="40"/>
        <v>0</v>
      </c>
      <c r="AF174" s="70"/>
      <c r="AG174" s="68"/>
      <c r="AH174" s="71"/>
      <c r="AI174" s="41">
        <f t="shared" si="41"/>
        <v>0</v>
      </c>
      <c r="AJ174" s="70"/>
      <c r="AK174" s="68"/>
      <c r="AL174" s="71"/>
      <c r="AM174" s="41">
        <f t="shared" si="42"/>
        <v>0</v>
      </c>
      <c r="AN174" s="70"/>
      <c r="AO174" s="68"/>
      <c r="AP174" s="71"/>
      <c r="AQ174" s="41">
        <f t="shared" si="43"/>
        <v>0</v>
      </c>
      <c r="AR174" s="70"/>
      <c r="AS174" s="68"/>
      <c r="AT174" s="71"/>
      <c r="AU174" s="41">
        <f t="shared" si="44"/>
        <v>0</v>
      </c>
      <c r="AV174" s="70"/>
      <c r="AW174" s="68"/>
      <c r="AX174" s="71"/>
      <c r="AY174" s="41">
        <f t="shared" si="45"/>
        <v>0</v>
      </c>
      <c r="AZ174" s="70"/>
      <c r="BA174" s="68"/>
      <c r="BB174" s="71"/>
      <c r="BC174" s="41">
        <f t="shared" si="46"/>
        <v>0</v>
      </c>
      <c r="BD174" s="70"/>
      <c r="BE174" s="68"/>
      <c r="BF174" s="71"/>
      <c r="BG174" s="41">
        <f t="shared" si="47"/>
        <v>0</v>
      </c>
      <c r="BH174" s="70"/>
      <c r="BI174" s="68"/>
      <c r="BJ174" s="71"/>
      <c r="BK174" s="41">
        <f t="shared" si="48"/>
        <v>0</v>
      </c>
      <c r="BL174" s="70"/>
      <c r="BM174" s="68"/>
      <c r="BN174" s="71"/>
      <c r="BO174" s="41">
        <f t="shared" si="49"/>
        <v>0</v>
      </c>
      <c r="BP174" s="70"/>
      <c r="BQ174" s="68"/>
      <c r="BR174" s="71"/>
      <c r="BS174" s="41">
        <f t="shared" si="50"/>
        <v>0</v>
      </c>
    </row>
    <row r="175" spans="1:71" ht="15.75" customHeight="1" x14ac:dyDescent="0.25">
      <c r="A175" s="30"/>
      <c r="B175" s="31"/>
      <c r="C175" s="31"/>
      <c r="D175" s="37">
        <v>144</v>
      </c>
      <c r="E175" s="60"/>
      <c r="F175" s="31"/>
      <c r="G175" s="38" t="str">
        <f t="shared" si="31"/>
        <v/>
      </c>
      <c r="H175" s="39" t="str">
        <f t="array" ref="H175">IF(I175="","",IFERROR(INDEX(Lid!$F:$F,MATCH($E175,Lid!$A:$A,0)),""))</f>
        <v/>
      </c>
      <c r="I175" s="84" t="str">
        <f t="shared" si="32"/>
        <v/>
      </c>
      <c r="J175" s="38" t="str">
        <f t="shared" si="33"/>
        <v/>
      </c>
      <c r="K175" s="39" t="str">
        <f t="array" ref="K175">IF(I175="","",IFERROR($D$3 &amp; " kosten " &amp;INDEX(Lid!$B:$B,MATCH($E175,Lid!$A:$A,0)),""))</f>
        <v/>
      </c>
      <c r="L175" s="41" t="str">
        <f t="shared" si="34"/>
        <v/>
      </c>
      <c r="M175" s="41" t="str">
        <f t="shared" si="35"/>
        <v/>
      </c>
      <c r="N175" s="41" t="str">
        <f t="shared" si="36"/>
        <v/>
      </c>
      <c r="O175" s="31"/>
      <c r="P175" s="67"/>
      <c r="Q175" s="68"/>
      <c r="R175" s="69"/>
      <c r="S175" s="41">
        <f t="shared" si="37"/>
        <v>0</v>
      </c>
      <c r="T175" s="70"/>
      <c r="U175" s="68"/>
      <c r="V175" s="71"/>
      <c r="W175" s="41">
        <f t="shared" si="38"/>
        <v>0</v>
      </c>
      <c r="X175" s="70"/>
      <c r="Y175" s="68"/>
      <c r="Z175" s="71"/>
      <c r="AA175" s="41">
        <f t="shared" si="39"/>
        <v>0</v>
      </c>
      <c r="AB175" s="70"/>
      <c r="AC175" s="68"/>
      <c r="AD175" s="71"/>
      <c r="AE175" s="41">
        <f t="shared" si="40"/>
        <v>0</v>
      </c>
      <c r="AF175" s="70"/>
      <c r="AG175" s="68"/>
      <c r="AH175" s="71"/>
      <c r="AI175" s="41">
        <f t="shared" si="41"/>
        <v>0</v>
      </c>
      <c r="AJ175" s="70"/>
      <c r="AK175" s="68"/>
      <c r="AL175" s="71"/>
      <c r="AM175" s="41">
        <f t="shared" si="42"/>
        <v>0</v>
      </c>
      <c r="AN175" s="70"/>
      <c r="AO175" s="68"/>
      <c r="AP175" s="71"/>
      <c r="AQ175" s="41">
        <f t="shared" si="43"/>
        <v>0</v>
      </c>
      <c r="AR175" s="70"/>
      <c r="AS175" s="68"/>
      <c r="AT175" s="71"/>
      <c r="AU175" s="41">
        <f t="shared" si="44"/>
        <v>0</v>
      </c>
      <c r="AV175" s="70"/>
      <c r="AW175" s="68"/>
      <c r="AX175" s="71"/>
      <c r="AY175" s="41">
        <f t="shared" si="45"/>
        <v>0</v>
      </c>
      <c r="AZ175" s="70"/>
      <c r="BA175" s="68"/>
      <c r="BB175" s="71"/>
      <c r="BC175" s="41">
        <f t="shared" si="46"/>
        <v>0</v>
      </c>
      <c r="BD175" s="70"/>
      <c r="BE175" s="68"/>
      <c r="BF175" s="71"/>
      <c r="BG175" s="41">
        <f t="shared" si="47"/>
        <v>0</v>
      </c>
      <c r="BH175" s="70"/>
      <c r="BI175" s="68"/>
      <c r="BJ175" s="71"/>
      <c r="BK175" s="41">
        <f t="shared" si="48"/>
        <v>0</v>
      </c>
      <c r="BL175" s="70"/>
      <c r="BM175" s="68"/>
      <c r="BN175" s="71"/>
      <c r="BO175" s="41">
        <f t="shared" si="49"/>
        <v>0</v>
      </c>
      <c r="BP175" s="70"/>
      <c r="BQ175" s="68"/>
      <c r="BR175" s="71"/>
      <c r="BS175" s="41">
        <f t="shared" si="50"/>
        <v>0</v>
      </c>
    </row>
    <row r="176" spans="1:71" ht="15.75" customHeight="1" x14ac:dyDescent="0.25">
      <c r="A176" s="30"/>
      <c r="B176" s="31"/>
      <c r="C176" s="31"/>
      <c r="D176" s="37">
        <v>145</v>
      </c>
      <c r="E176" s="60"/>
      <c r="F176" s="31"/>
      <c r="G176" s="38" t="str">
        <f t="shared" si="31"/>
        <v/>
      </c>
      <c r="H176" s="39" t="str">
        <f t="array" ref="H176">IF(I176="","",IFERROR(INDEX(Lid!$F:$F,MATCH($E176,Lid!$A:$A,0)),""))</f>
        <v/>
      </c>
      <c r="I176" s="84" t="str">
        <f t="shared" si="32"/>
        <v/>
      </c>
      <c r="J176" s="38" t="str">
        <f t="shared" si="33"/>
        <v/>
      </c>
      <c r="K176" s="39" t="str">
        <f t="array" ref="K176">IF(I176="","",IFERROR($D$3 &amp; " kosten " &amp;INDEX(Lid!$B:$B,MATCH($E176,Lid!$A:$A,0)),""))</f>
        <v/>
      </c>
      <c r="L176" s="41" t="str">
        <f t="shared" si="34"/>
        <v/>
      </c>
      <c r="M176" s="41" t="str">
        <f t="shared" si="35"/>
        <v/>
      </c>
      <c r="N176" s="41" t="str">
        <f t="shared" si="36"/>
        <v/>
      </c>
      <c r="O176" s="31"/>
      <c r="P176" s="67"/>
      <c r="Q176" s="68"/>
      <c r="R176" s="69"/>
      <c r="S176" s="41">
        <f t="shared" si="37"/>
        <v>0</v>
      </c>
      <c r="T176" s="70"/>
      <c r="U176" s="68"/>
      <c r="V176" s="71"/>
      <c r="W176" s="41">
        <f t="shared" si="38"/>
        <v>0</v>
      </c>
      <c r="X176" s="70"/>
      <c r="Y176" s="68"/>
      <c r="Z176" s="71"/>
      <c r="AA176" s="41">
        <f t="shared" si="39"/>
        <v>0</v>
      </c>
      <c r="AB176" s="70"/>
      <c r="AC176" s="68"/>
      <c r="AD176" s="71"/>
      <c r="AE176" s="41">
        <f t="shared" si="40"/>
        <v>0</v>
      </c>
      <c r="AF176" s="70"/>
      <c r="AG176" s="68"/>
      <c r="AH176" s="71"/>
      <c r="AI176" s="41">
        <f t="shared" si="41"/>
        <v>0</v>
      </c>
      <c r="AJ176" s="70"/>
      <c r="AK176" s="68"/>
      <c r="AL176" s="71"/>
      <c r="AM176" s="41">
        <f t="shared" si="42"/>
        <v>0</v>
      </c>
      <c r="AN176" s="70"/>
      <c r="AO176" s="68"/>
      <c r="AP176" s="71"/>
      <c r="AQ176" s="41">
        <f t="shared" si="43"/>
        <v>0</v>
      </c>
      <c r="AR176" s="70"/>
      <c r="AS176" s="68"/>
      <c r="AT176" s="71"/>
      <c r="AU176" s="41">
        <f t="shared" si="44"/>
        <v>0</v>
      </c>
      <c r="AV176" s="70"/>
      <c r="AW176" s="68"/>
      <c r="AX176" s="71"/>
      <c r="AY176" s="41">
        <f t="shared" si="45"/>
        <v>0</v>
      </c>
      <c r="AZ176" s="70"/>
      <c r="BA176" s="68"/>
      <c r="BB176" s="71"/>
      <c r="BC176" s="41">
        <f t="shared" si="46"/>
        <v>0</v>
      </c>
      <c r="BD176" s="70"/>
      <c r="BE176" s="68"/>
      <c r="BF176" s="71"/>
      <c r="BG176" s="41">
        <f t="shared" si="47"/>
        <v>0</v>
      </c>
      <c r="BH176" s="70"/>
      <c r="BI176" s="68"/>
      <c r="BJ176" s="71"/>
      <c r="BK176" s="41">
        <f t="shared" si="48"/>
        <v>0</v>
      </c>
      <c r="BL176" s="70"/>
      <c r="BM176" s="68"/>
      <c r="BN176" s="71"/>
      <c r="BO176" s="41">
        <f t="shared" si="49"/>
        <v>0</v>
      </c>
      <c r="BP176" s="70"/>
      <c r="BQ176" s="68"/>
      <c r="BR176" s="71"/>
      <c r="BS176" s="41">
        <f t="shared" si="50"/>
        <v>0</v>
      </c>
    </row>
    <row r="177" spans="1:71" ht="15.75" customHeight="1" x14ac:dyDescent="0.25">
      <c r="A177" s="30"/>
      <c r="B177" s="31"/>
      <c r="C177" s="31"/>
      <c r="D177" s="37">
        <v>146</v>
      </c>
      <c r="E177" s="60"/>
      <c r="F177" s="31"/>
      <c r="G177" s="38" t="str">
        <f t="shared" si="31"/>
        <v/>
      </c>
      <c r="H177" s="39" t="str">
        <f t="array" ref="H177">IF(I177="","",IFERROR(INDEX(Lid!$F:$F,MATCH($E177,Lid!$A:$A,0)),""))</f>
        <v/>
      </c>
      <c r="I177" s="84" t="str">
        <f t="shared" si="32"/>
        <v/>
      </c>
      <c r="J177" s="38" t="str">
        <f t="shared" si="33"/>
        <v/>
      </c>
      <c r="K177" s="39" t="str">
        <f t="array" ref="K177">IF(I177="","",IFERROR($D$3 &amp; " kosten " &amp;INDEX(Lid!$B:$B,MATCH($E177,Lid!$A:$A,0)),""))</f>
        <v/>
      </c>
      <c r="L177" s="41" t="str">
        <f t="shared" si="34"/>
        <v/>
      </c>
      <c r="M177" s="41" t="str">
        <f t="shared" si="35"/>
        <v/>
      </c>
      <c r="N177" s="41" t="str">
        <f t="shared" si="36"/>
        <v/>
      </c>
      <c r="O177" s="31"/>
      <c r="P177" s="67"/>
      <c r="Q177" s="68"/>
      <c r="R177" s="69"/>
      <c r="S177" s="41">
        <f t="shared" si="37"/>
        <v>0</v>
      </c>
      <c r="T177" s="70"/>
      <c r="U177" s="68"/>
      <c r="V177" s="71"/>
      <c r="W177" s="41">
        <f t="shared" si="38"/>
        <v>0</v>
      </c>
      <c r="X177" s="70"/>
      <c r="Y177" s="68"/>
      <c r="Z177" s="71"/>
      <c r="AA177" s="41">
        <f t="shared" si="39"/>
        <v>0</v>
      </c>
      <c r="AB177" s="70"/>
      <c r="AC177" s="68"/>
      <c r="AD177" s="71"/>
      <c r="AE177" s="41">
        <f t="shared" si="40"/>
        <v>0</v>
      </c>
      <c r="AF177" s="70"/>
      <c r="AG177" s="68"/>
      <c r="AH177" s="71"/>
      <c r="AI177" s="41">
        <f t="shared" si="41"/>
        <v>0</v>
      </c>
      <c r="AJ177" s="70"/>
      <c r="AK177" s="68"/>
      <c r="AL177" s="71"/>
      <c r="AM177" s="41">
        <f t="shared" si="42"/>
        <v>0</v>
      </c>
      <c r="AN177" s="70"/>
      <c r="AO177" s="68"/>
      <c r="AP177" s="71"/>
      <c r="AQ177" s="41">
        <f t="shared" si="43"/>
        <v>0</v>
      </c>
      <c r="AR177" s="70"/>
      <c r="AS177" s="68"/>
      <c r="AT177" s="71"/>
      <c r="AU177" s="41">
        <f t="shared" si="44"/>
        <v>0</v>
      </c>
      <c r="AV177" s="70"/>
      <c r="AW177" s="68"/>
      <c r="AX177" s="71"/>
      <c r="AY177" s="41">
        <f t="shared" si="45"/>
        <v>0</v>
      </c>
      <c r="AZ177" s="70"/>
      <c r="BA177" s="68"/>
      <c r="BB177" s="71"/>
      <c r="BC177" s="41">
        <f t="shared" si="46"/>
        <v>0</v>
      </c>
      <c r="BD177" s="70"/>
      <c r="BE177" s="68"/>
      <c r="BF177" s="71"/>
      <c r="BG177" s="41">
        <f t="shared" si="47"/>
        <v>0</v>
      </c>
      <c r="BH177" s="70"/>
      <c r="BI177" s="68"/>
      <c r="BJ177" s="71"/>
      <c r="BK177" s="41">
        <f t="shared" si="48"/>
        <v>0</v>
      </c>
      <c r="BL177" s="70"/>
      <c r="BM177" s="68"/>
      <c r="BN177" s="71"/>
      <c r="BO177" s="41">
        <f t="shared" si="49"/>
        <v>0</v>
      </c>
      <c r="BP177" s="70"/>
      <c r="BQ177" s="68"/>
      <c r="BR177" s="71"/>
      <c r="BS177" s="41">
        <f t="shared" si="50"/>
        <v>0</v>
      </c>
    </row>
    <row r="178" spans="1:71" ht="15.75" customHeight="1" x14ac:dyDescent="0.25">
      <c r="A178" s="30"/>
      <c r="B178" s="31"/>
      <c r="C178" s="31"/>
      <c r="D178" s="37">
        <v>147</v>
      </c>
      <c r="E178" s="60"/>
      <c r="F178" s="31"/>
      <c r="G178" s="38" t="str">
        <f t="shared" si="31"/>
        <v/>
      </c>
      <c r="H178" s="39" t="str">
        <f t="array" ref="H178">IF(I178="","",IFERROR(INDEX(Lid!$F:$F,MATCH($E178,Lid!$A:$A,0)),""))</f>
        <v/>
      </c>
      <c r="I178" s="84" t="str">
        <f t="shared" si="32"/>
        <v/>
      </c>
      <c r="J178" s="38" t="str">
        <f t="shared" si="33"/>
        <v/>
      </c>
      <c r="K178" s="39" t="str">
        <f t="array" ref="K178">IF(I178="","",IFERROR($D$3 &amp; " kosten " &amp;INDEX(Lid!$B:$B,MATCH($E178,Lid!$A:$A,0)),""))</f>
        <v/>
      </c>
      <c r="L178" s="41" t="str">
        <f t="shared" si="34"/>
        <v/>
      </c>
      <c r="M178" s="41" t="str">
        <f t="shared" si="35"/>
        <v/>
      </c>
      <c r="N178" s="41" t="str">
        <f t="shared" si="36"/>
        <v/>
      </c>
      <c r="O178" s="31"/>
      <c r="P178" s="67"/>
      <c r="Q178" s="68"/>
      <c r="R178" s="69"/>
      <c r="S178" s="41">
        <f t="shared" si="37"/>
        <v>0</v>
      </c>
      <c r="T178" s="70"/>
      <c r="U178" s="68"/>
      <c r="V178" s="71"/>
      <c r="W178" s="41">
        <f t="shared" si="38"/>
        <v>0</v>
      </c>
      <c r="X178" s="70"/>
      <c r="Y178" s="68"/>
      <c r="Z178" s="71"/>
      <c r="AA178" s="41">
        <f t="shared" si="39"/>
        <v>0</v>
      </c>
      <c r="AB178" s="70"/>
      <c r="AC178" s="68"/>
      <c r="AD178" s="71"/>
      <c r="AE178" s="41">
        <f t="shared" si="40"/>
        <v>0</v>
      </c>
      <c r="AF178" s="70"/>
      <c r="AG178" s="68"/>
      <c r="AH178" s="71"/>
      <c r="AI178" s="41">
        <f t="shared" si="41"/>
        <v>0</v>
      </c>
      <c r="AJ178" s="70"/>
      <c r="AK178" s="68"/>
      <c r="AL178" s="71"/>
      <c r="AM178" s="41">
        <f t="shared" si="42"/>
        <v>0</v>
      </c>
      <c r="AN178" s="70"/>
      <c r="AO178" s="68"/>
      <c r="AP178" s="71"/>
      <c r="AQ178" s="41">
        <f t="shared" si="43"/>
        <v>0</v>
      </c>
      <c r="AR178" s="70"/>
      <c r="AS178" s="68"/>
      <c r="AT178" s="71"/>
      <c r="AU178" s="41">
        <f t="shared" si="44"/>
        <v>0</v>
      </c>
      <c r="AV178" s="70"/>
      <c r="AW178" s="68"/>
      <c r="AX178" s="71"/>
      <c r="AY178" s="41">
        <f t="shared" si="45"/>
        <v>0</v>
      </c>
      <c r="AZ178" s="70"/>
      <c r="BA178" s="68"/>
      <c r="BB178" s="71"/>
      <c r="BC178" s="41">
        <f t="shared" si="46"/>
        <v>0</v>
      </c>
      <c r="BD178" s="70"/>
      <c r="BE178" s="68"/>
      <c r="BF178" s="71"/>
      <c r="BG178" s="41">
        <f t="shared" si="47"/>
        <v>0</v>
      </c>
      <c r="BH178" s="70"/>
      <c r="BI178" s="68"/>
      <c r="BJ178" s="71"/>
      <c r="BK178" s="41">
        <f t="shared" si="48"/>
        <v>0</v>
      </c>
      <c r="BL178" s="70"/>
      <c r="BM178" s="68"/>
      <c r="BN178" s="71"/>
      <c r="BO178" s="41">
        <f t="shared" si="49"/>
        <v>0</v>
      </c>
      <c r="BP178" s="70"/>
      <c r="BQ178" s="68"/>
      <c r="BR178" s="71"/>
      <c r="BS178" s="41">
        <f t="shared" si="50"/>
        <v>0</v>
      </c>
    </row>
    <row r="179" spans="1:71" ht="15.75" customHeight="1" x14ac:dyDescent="0.25">
      <c r="A179" s="30"/>
      <c r="B179" s="31"/>
      <c r="C179" s="31"/>
      <c r="D179" s="37">
        <v>148</v>
      </c>
      <c r="E179" s="60"/>
      <c r="F179" s="31"/>
      <c r="G179" s="38" t="str">
        <f t="shared" si="31"/>
        <v/>
      </c>
      <c r="H179" s="39" t="str">
        <f t="array" ref="H179">IF(I179="","",IFERROR(INDEX(Lid!$F:$F,MATCH($E179,Lid!$A:$A,0)),""))</f>
        <v/>
      </c>
      <c r="I179" s="84" t="str">
        <f t="shared" si="32"/>
        <v/>
      </c>
      <c r="J179" s="38" t="str">
        <f t="shared" si="33"/>
        <v/>
      </c>
      <c r="K179" s="39" t="str">
        <f t="array" ref="K179">IF(I179="","",IFERROR($D$3 &amp; " kosten " &amp;INDEX(Lid!$B:$B,MATCH($E179,Lid!$A:$A,0)),""))</f>
        <v/>
      </c>
      <c r="L179" s="41" t="str">
        <f t="shared" si="34"/>
        <v/>
      </c>
      <c r="M179" s="41" t="str">
        <f t="shared" si="35"/>
        <v/>
      </c>
      <c r="N179" s="41" t="str">
        <f t="shared" si="36"/>
        <v/>
      </c>
      <c r="O179" s="31"/>
      <c r="P179" s="67"/>
      <c r="Q179" s="68"/>
      <c r="R179" s="69"/>
      <c r="S179" s="41">
        <f t="shared" si="37"/>
        <v>0</v>
      </c>
      <c r="T179" s="70"/>
      <c r="U179" s="68"/>
      <c r="V179" s="71"/>
      <c r="W179" s="41">
        <f t="shared" si="38"/>
        <v>0</v>
      </c>
      <c r="X179" s="70"/>
      <c r="Y179" s="68"/>
      <c r="Z179" s="71"/>
      <c r="AA179" s="41">
        <f t="shared" si="39"/>
        <v>0</v>
      </c>
      <c r="AB179" s="70"/>
      <c r="AC179" s="68"/>
      <c r="AD179" s="71"/>
      <c r="AE179" s="41">
        <f t="shared" si="40"/>
        <v>0</v>
      </c>
      <c r="AF179" s="70"/>
      <c r="AG179" s="68"/>
      <c r="AH179" s="71"/>
      <c r="AI179" s="41">
        <f t="shared" si="41"/>
        <v>0</v>
      </c>
      <c r="AJ179" s="70"/>
      <c r="AK179" s="68"/>
      <c r="AL179" s="71"/>
      <c r="AM179" s="41">
        <f t="shared" si="42"/>
        <v>0</v>
      </c>
      <c r="AN179" s="70"/>
      <c r="AO179" s="68"/>
      <c r="AP179" s="71"/>
      <c r="AQ179" s="41">
        <f t="shared" si="43"/>
        <v>0</v>
      </c>
      <c r="AR179" s="70"/>
      <c r="AS179" s="68"/>
      <c r="AT179" s="71"/>
      <c r="AU179" s="41">
        <f t="shared" si="44"/>
        <v>0</v>
      </c>
      <c r="AV179" s="70"/>
      <c r="AW179" s="68"/>
      <c r="AX179" s="71"/>
      <c r="AY179" s="41">
        <f t="shared" si="45"/>
        <v>0</v>
      </c>
      <c r="AZ179" s="70"/>
      <c r="BA179" s="68"/>
      <c r="BB179" s="71"/>
      <c r="BC179" s="41">
        <f t="shared" si="46"/>
        <v>0</v>
      </c>
      <c r="BD179" s="70"/>
      <c r="BE179" s="68"/>
      <c r="BF179" s="71"/>
      <c r="BG179" s="41">
        <f t="shared" si="47"/>
        <v>0</v>
      </c>
      <c r="BH179" s="70"/>
      <c r="BI179" s="68"/>
      <c r="BJ179" s="71"/>
      <c r="BK179" s="41">
        <f t="shared" si="48"/>
        <v>0</v>
      </c>
      <c r="BL179" s="70"/>
      <c r="BM179" s="68"/>
      <c r="BN179" s="71"/>
      <c r="BO179" s="41">
        <f t="shared" si="49"/>
        <v>0</v>
      </c>
      <c r="BP179" s="70"/>
      <c r="BQ179" s="68"/>
      <c r="BR179" s="71"/>
      <c r="BS179" s="41">
        <f t="shared" si="50"/>
        <v>0</v>
      </c>
    </row>
    <row r="180" spans="1:71" ht="15.75" customHeight="1" x14ac:dyDescent="0.25">
      <c r="A180" s="30"/>
      <c r="B180" s="31"/>
      <c r="C180" s="31"/>
      <c r="D180" s="37">
        <v>149</v>
      </c>
      <c r="E180" s="60"/>
      <c r="F180" s="31"/>
      <c r="G180" s="38" t="str">
        <f t="shared" si="31"/>
        <v/>
      </c>
      <c r="H180" s="39" t="str">
        <f t="array" ref="H180">IF(I180="","",IFERROR(INDEX(Lid!$F:$F,MATCH($E180,Lid!$A:$A,0)),""))</f>
        <v/>
      </c>
      <c r="I180" s="84" t="str">
        <f t="shared" si="32"/>
        <v/>
      </c>
      <c r="J180" s="38" t="str">
        <f t="shared" si="33"/>
        <v/>
      </c>
      <c r="K180" s="39" t="str">
        <f t="array" ref="K180">IF(I180="","",IFERROR($D$3 &amp; " kosten " &amp;INDEX(Lid!$B:$B,MATCH($E180,Lid!$A:$A,0)),""))</f>
        <v/>
      </c>
      <c r="L180" s="41" t="str">
        <f t="shared" si="34"/>
        <v/>
      </c>
      <c r="M180" s="41" t="str">
        <f t="shared" si="35"/>
        <v/>
      </c>
      <c r="N180" s="41" t="str">
        <f t="shared" si="36"/>
        <v/>
      </c>
      <c r="O180" s="31"/>
      <c r="P180" s="67"/>
      <c r="Q180" s="68"/>
      <c r="R180" s="69"/>
      <c r="S180" s="41">
        <f t="shared" si="37"/>
        <v>0</v>
      </c>
      <c r="T180" s="70"/>
      <c r="U180" s="68"/>
      <c r="V180" s="71"/>
      <c r="W180" s="41">
        <f t="shared" si="38"/>
        <v>0</v>
      </c>
      <c r="X180" s="70"/>
      <c r="Y180" s="68"/>
      <c r="Z180" s="71"/>
      <c r="AA180" s="41">
        <f t="shared" si="39"/>
        <v>0</v>
      </c>
      <c r="AB180" s="70"/>
      <c r="AC180" s="68"/>
      <c r="AD180" s="71"/>
      <c r="AE180" s="41">
        <f t="shared" si="40"/>
        <v>0</v>
      </c>
      <c r="AF180" s="70"/>
      <c r="AG180" s="68"/>
      <c r="AH180" s="71"/>
      <c r="AI180" s="41">
        <f t="shared" si="41"/>
        <v>0</v>
      </c>
      <c r="AJ180" s="70"/>
      <c r="AK180" s="68"/>
      <c r="AL180" s="71"/>
      <c r="AM180" s="41">
        <f t="shared" si="42"/>
        <v>0</v>
      </c>
      <c r="AN180" s="70"/>
      <c r="AO180" s="68"/>
      <c r="AP180" s="71"/>
      <c r="AQ180" s="41">
        <f t="shared" si="43"/>
        <v>0</v>
      </c>
      <c r="AR180" s="70"/>
      <c r="AS180" s="68"/>
      <c r="AT180" s="71"/>
      <c r="AU180" s="41">
        <f t="shared" si="44"/>
        <v>0</v>
      </c>
      <c r="AV180" s="70"/>
      <c r="AW180" s="68"/>
      <c r="AX180" s="71"/>
      <c r="AY180" s="41">
        <f t="shared" si="45"/>
        <v>0</v>
      </c>
      <c r="AZ180" s="70"/>
      <c r="BA180" s="68"/>
      <c r="BB180" s="71"/>
      <c r="BC180" s="41">
        <f t="shared" si="46"/>
        <v>0</v>
      </c>
      <c r="BD180" s="70"/>
      <c r="BE180" s="68"/>
      <c r="BF180" s="71"/>
      <c r="BG180" s="41">
        <f t="shared" si="47"/>
        <v>0</v>
      </c>
      <c r="BH180" s="70"/>
      <c r="BI180" s="68"/>
      <c r="BJ180" s="71"/>
      <c r="BK180" s="41">
        <f t="shared" si="48"/>
        <v>0</v>
      </c>
      <c r="BL180" s="70"/>
      <c r="BM180" s="68"/>
      <c r="BN180" s="71"/>
      <c r="BO180" s="41">
        <f t="shared" si="49"/>
        <v>0</v>
      </c>
      <c r="BP180" s="70"/>
      <c r="BQ180" s="68"/>
      <c r="BR180" s="71"/>
      <c r="BS180" s="41">
        <f t="shared" si="50"/>
        <v>0</v>
      </c>
    </row>
    <row r="181" spans="1:71" ht="15.75" customHeight="1" x14ac:dyDescent="0.25">
      <c r="A181" s="30"/>
      <c r="B181" s="31"/>
      <c r="C181" s="31"/>
      <c r="D181" s="37">
        <v>150</v>
      </c>
      <c r="E181" s="60"/>
      <c r="F181" s="31"/>
      <c r="G181" s="38" t="str">
        <f t="shared" si="31"/>
        <v/>
      </c>
      <c r="H181" s="39" t="str">
        <f t="array" ref="H181">IF(I181="","",IFERROR(INDEX(Lid!$F:$F,MATCH($E181,Lid!$A:$A,0)),""))</f>
        <v/>
      </c>
      <c r="I181" s="84" t="str">
        <f t="shared" si="32"/>
        <v/>
      </c>
      <c r="J181" s="38" t="str">
        <f t="shared" si="33"/>
        <v/>
      </c>
      <c r="K181" s="39" t="str">
        <f t="array" ref="K181">IF(I181="","",IFERROR($D$3 &amp; " kosten " &amp;INDEX(Lid!$B:$B,MATCH($E181,Lid!$A:$A,0)),""))</f>
        <v/>
      </c>
      <c r="L181" s="41" t="str">
        <f t="shared" si="34"/>
        <v/>
      </c>
      <c r="M181" s="41" t="str">
        <f t="shared" si="35"/>
        <v/>
      </c>
      <c r="N181" s="41" t="str">
        <f t="shared" si="36"/>
        <v/>
      </c>
      <c r="O181" s="31"/>
      <c r="P181" s="67"/>
      <c r="Q181" s="68"/>
      <c r="R181" s="69"/>
      <c r="S181" s="41">
        <f t="shared" si="37"/>
        <v>0</v>
      </c>
      <c r="T181" s="70"/>
      <c r="U181" s="68"/>
      <c r="V181" s="71"/>
      <c r="W181" s="41">
        <f t="shared" si="38"/>
        <v>0</v>
      </c>
      <c r="X181" s="70"/>
      <c r="Y181" s="68"/>
      <c r="Z181" s="71"/>
      <c r="AA181" s="41">
        <f t="shared" si="39"/>
        <v>0</v>
      </c>
      <c r="AB181" s="70"/>
      <c r="AC181" s="68"/>
      <c r="AD181" s="71"/>
      <c r="AE181" s="41">
        <f t="shared" si="40"/>
        <v>0</v>
      </c>
      <c r="AF181" s="70"/>
      <c r="AG181" s="68"/>
      <c r="AH181" s="71"/>
      <c r="AI181" s="41">
        <f t="shared" si="41"/>
        <v>0</v>
      </c>
      <c r="AJ181" s="70"/>
      <c r="AK181" s="68"/>
      <c r="AL181" s="71"/>
      <c r="AM181" s="41">
        <f t="shared" si="42"/>
        <v>0</v>
      </c>
      <c r="AN181" s="70"/>
      <c r="AO181" s="68"/>
      <c r="AP181" s="71"/>
      <c r="AQ181" s="41">
        <f t="shared" si="43"/>
        <v>0</v>
      </c>
      <c r="AR181" s="70"/>
      <c r="AS181" s="68"/>
      <c r="AT181" s="71"/>
      <c r="AU181" s="41">
        <f t="shared" si="44"/>
        <v>0</v>
      </c>
      <c r="AV181" s="70"/>
      <c r="AW181" s="68"/>
      <c r="AX181" s="71"/>
      <c r="AY181" s="41">
        <f t="shared" si="45"/>
        <v>0</v>
      </c>
      <c r="AZ181" s="70"/>
      <c r="BA181" s="68"/>
      <c r="BB181" s="71"/>
      <c r="BC181" s="41">
        <f t="shared" si="46"/>
        <v>0</v>
      </c>
      <c r="BD181" s="70"/>
      <c r="BE181" s="68"/>
      <c r="BF181" s="71"/>
      <c r="BG181" s="41">
        <f t="shared" si="47"/>
        <v>0</v>
      </c>
      <c r="BH181" s="70"/>
      <c r="BI181" s="68"/>
      <c r="BJ181" s="71"/>
      <c r="BK181" s="41">
        <f t="shared" si="48"/>
        <v>0</v>
      </c>
      <c r="BL181" s="70"/>
      <c r="BM181" s="68"/>
      <c r="BN181" s="71"/>
      <c r="BO181" s="41">
        <f t="shared" si="49"/>
        <v>0</v>
      </c>
      <c r="BP181" s="70"/>
      <c r="BQ181" s="68"/>
      <c r="BR181" s="71"/>
      <c r="BS181" s="41">
        <f t="shared" si="50"/>
        <v>0</v>
      </c>
    </row>
    <row r="182" spans="1:71" ht="15.75" customHeight="1" x14ac:dyDescent="0.25">
      <c r="A182" s="30"/>
      <c r="B182" s="31"/>
      <c r="C182" s="31"/>
      <c r="D182" s="37">
        <v>151</v>
      </c>
      <c r="E182" s="60"/>
      <c r="F182" s="31"/>
      <c r="G182" s="38" t="str">
        <f t="shared" si="31"/>
        <v/>
      </c>
      <c r="H182" s="39" t="str">
        <f t="array" ref="H182">IF(I182="","",IFERROR(INDEX(Lid!$F:$F,MATCH($E182,Lid!$A:$A,0)),""))</f>
        <v/>
      </c>
      <c r="I182" s="84" t="str">
        <f t="shared" si="32"/>
        <v/>
      </c>
      <c r="J182" s="38" t="str">
        <f t="shared" si="33"/>
        <v/>
      </c>
      <c r="K182" s="39" t="str">
        <f t="array" ref="K182">IF(I182="","",IFERROR($D$3 &amp; " kosten " &amp;INDEX(Lid!$B:$B,MATCH($E182,Lid!$A:$A,0)),""))</f>
        <v/>
      </c>
      <c r="L182" s="41" t="str">
        <f t="shared" si="34"/>
        <v/>
      </c>
      <c r="M182" s="41" t="str">
        <f t="shared" si="35"/>
        <v/>
      </c>
      <c r="N182" s="41" t="str">
        <f t="shared" si="36"/>
        <v/>
      </c>
      <c r="O182" s="31"/>
      <c r="P182" s="67"/>
      <c r="Q182" s="68"/>
      <c r="R182" s="69"/>
      <c r="S182" s="41">
        <f t="shared" si="37"/>
        <v>0</v>
      </c>
      <c r="T182" s="70"/>
      <c r="U182" s="68"/>
      <c r="V182" s="71"/>
      <c r="W182" s="41">
        <f t="shared" si="38"/>
        <v>0</v>
      </c>
      <c r="X182" s="70"/>
      <c r="Y182" s="68"/>
      <c r="Z182" s="71"/>
      <c r="AA182" s="41">
        <f t="shared" si="39"/>
        <v>0</v>
      </c>
      <c r="AB182" s="70"/>
      <c r="AC182" s="68"/>
      <c r="AD182" s="71"/>
      <c r="AE182" s="41">
        <f t="shared" si="40"/>
        <v>0</v>
      </c>
      <c r="AF182" s="70"/>
      <c r="AG182" s="68"/>
      <c r="AH182" s="71"/>
      <c r="AI182" s="41">
        <f t="shared" si="41"/>
        <v>0</v>
      </c>
      <c r="AJ182" s="70"/>
      <c r="AK182" s="68"/>
      <c r="AL182" s="71"/>
      <c r="AM182" s="41">
        <f t="shared" si="42"/>
        <v>0</v>
      </c>
      <c r="AN182" s="70"/>
      <c r="AO182" s="68"/>
      <c r="AP182" s="71"/>
      <c r="AQ182" s="41">
        <f t="shared" si="43"/>
        <v>0</v>
      </c>
      <c r="AR182" s="70"/>
      <c r="AS182" s="68"/>
      <c r="AT182" s="71"/>
      <c r="AU182" s="41">
        <f t="shared" si="44"/>
        <v>0</v>
      </c>
      <c r="AV182" s="70"/>
      <c r="AW182" s="68"/>
      <c r="AX182" s="71"/>
      <c r="AY182" s="41">
        <f t="shared" si="45"/>
        <v>0</v>
      </c>
      <c r="AZ182" s="70"/>
      <c r="BA182" s="68"/>
      <c r="BB182" s="71"/>
      <c r="BC182" s="41">
        <f t="shared" si="46"/>
        <v>0</v>
      </c>
      <c r="BD182" s="70"/>
      <c r="BE182" s="68"/>
      <c r="BF182" s="71"/>
      <c r="BG182" s="41">
        <f t="shared" si="47"/>
        <v>0</v>
      </c>
      <c r="BH182" s="70"/>
      <c r="BI182" s="68"/>
      <c r="BJ182" s="71"/>
      <c r="BK182" s="41">
        <f t="shared" si="48"/>
        <v>0</v>
      </c>
      <c r="BL182" s="70"/>
      <c r="BM182" s="68"/>
      <c r="BN182" s="71"/>
      <c r="BO182" s="41">
        <f t="shared" si="49"/>
        <v>0</v>
      </c>
      <c r="BP182" s="70"/>
      <c r="BQ182" s="68"/>
      <c r="BR182" s="71"/>
      <c r="BS182" s="41">
        <f t="shared" si="50"/>
        <v>0</v>
      </c>
    </row>
    <row r="183" spans="1:71" ht="15.75" customHeight="1" x14ac:dyDescent="0.25">
      <c r="A183" s="30"/>
      <c r="B183" s="31"/>
      <c r="C183" s="31"/>
      <c r="D183" s="37">
        <v>152</v>
      </c>
      <c r="E183" s="60"/>
      <c r="F183" s="31"/>
      <c r="G183" s="38" t="str">
        <f t="shared" si="31"/>
        <v/>
      </c>
      <c r="H183" s="39" t="str">
        <f t="array" ref="H183">IF(I183="","",IFERROR(INDEX(Lid!$F:$F,MATCH($E183,Lid!$A:$A,0)),""))</f>
        <v/>
      </c>
      <c r="I183" s="84" t="str">
        <f t="shared" si="32"/>
        <v/>
      </c>
      <c r="J183" s="38" t="str">
        <f t="shared" si="33"/>
        <v/>
      </c>
      <c r="K183" s="39" t="str">
        <f t="array" ref="K183">IF(I183="","",IFERROR($D$3 &amp; " kosten " &amp;INDEX(Lid!$B:$B,MATCH($E183,Lid!$A:$A,0)),""))</f>
        <v/>
      </c>
      <c r="L183" s="41" t="str">
        <f t="shared" si="34"/>
        <v/>
      </c>
      <c r="M183" s="41" t="str">
        <f t="shared" si="35"/>
        <v/>
      </c>
      <c r="N183" s="41" t="str">
        <f t="shared" si="36"/>
        <v/>
      </c>
      <c r="O183" s="31"/>
      <c r="P183" s="67"/>
      <c r="Q183" s="68"/>
      <c r="R183" s="69"/>
      <c r="S183" s="41">
        <f t="shared" si="37"/>
        <v>0</v>
      </c>
      <c r="T183" s="70"/>
      <c r="U183" s="68"/>
      <c r="V183" s="71"/>
      <c r="W183" s="41">
        <f t="shared" si="38"/>
        <v>0</v>
      </c>
      <c r="X183" s="70"/>
      <c r="Y183" s="68"/>
      <c r="Z183" s="71"/>
      <c r="AA183" s="41">
        <f t="shared" si="39"/>
        <v>0</v>
      </c>
      <c r="AB183" s="70"/>
      <c r="AC183" s="68"/>
      <c r="AD183" s="71"/>
      <c r="AE183" s="41">
        <f t="shared" si="40"/>
        <v>0</v>
      </c>
      <c r="AF183" s="70"/>
      <c r="AG183" s="68"/>
      <c r="AH183" s="71"/>
      <c r="AI183" s="41">
        <f t="shared" si="41"/>
        <v>0</v>
      </c>
      <c r="AJ183" s="70"/>
      <c r="AK183" s="68"/>
      <c r="AL183" s="71"/>
      <c r="AM183" s="41">
        <f t="shared" si="42"/>
        <v>0</v>
      </c>
      <c r="AN183" s="70"/>
      <c r="AO183" s="68"/>
      <c r="AP183" s="71"/>
      <c r="AQ183" s="41">
        <f t="shared" si="43"/>
        <v>0</v>
      </c>
      <c r="AR183" s="70"/>
      <c r="AS183" s="68"/>
      <c r="AT183" s="71"/>
      <c r="AU183" s="41">
        <f t="shared" si="44"/>
        <v>0</v>
      </c>
      <c r="AV183" s="70"/>
      <c r="AW183" s="68"/>
      <c r="AX183" s="71"/>
      <c r="AY183" s="41">
        <f t="shared" si="45"/>
        <v>0</v>
      </c>
      <c r="AZ183" s="70"/>
      <c r="BA183" s="68"/>
      <c r="BB183" s="71"/>
      <c r="BC183" s="41">
        <f t="shared" si="46"/>
        <v>0</v>
      </c>
      <c r="BD183" s="70"/>
      <c r="BE183" s="68"/>
      <c r="BF183" s="71"/>
      <c r="BG183" s="41">
        <f t="shared" si="47"/>
        <v>0</v>
      </c>
      <c r="BH183" s="70"/>
      <c r="BI183" s="68"/>
      <c r="BJ183" s="71"/>
      <c r="BK183" s="41">
        <f t="shared" si="48"/>
        <v>0</v>
      </c>
      <c r="BL183" s="70"/>
      <c r="BM183" s="68"/>
      <c r="BN183" s="71"/>
      <c r="BO183" s="41">
        <f t="shared" si="49"/>
        <v>0</v>
      </c>
      <c r="BP183" s="70"/>
      <c r="BQ183" s="68"/>
      <c r="BR183" s="71"/>
      <c r="BS183" s="41">
        <f t="shared" si="50"/>
        <v>0</v>
      </c>
    </row>
    <row r="184" spans="1:71" ht="15.75" customHeight="1" x14ac:dyDescent="0.25">
      <c r="A184" s="30"/>
      <c r="B184" s="31"/>
      <c r="C184" s="31"/>
      <c r="D184" s="37">
        <v>153</v>
      </c>
      <c r="E184" s="60"/>
      <c r="F184" s="31"/>
      <c r="G184" s="38" t="str">
        <f t="shared" si="31"/>
        <v/>
      </c>
      <c r="H184" s="39" t="str">
        <f t="array" ref="H184">IF(I184="","",IFERROR(INDEX(Lid!$F:$F,MATCH($E184,Lid!$A:$A,0)),""))</f>
        <v/>
      </c>
      <c r="I184" s="84" t="str">
        <f t="shared" si="32"/>
        <v/>
      </c>
      <c r="J184" s="38" t="str">
        <f t="shared" si="33"/>
        <v/>
      </c>
      <c r="K184" s="39" t="str">
        <f t="array" ref="K184">IF(I184="","",IFERROR($D$3 &amp; " kosten " &amp;INDEX(Lid!$B:$B,MATCH($E184,Lid!$A:$A,0)),""))</f>
        <v/>
      </c>
      <c r="L184" s="41" t="str">
        <f t="shared" si="34"/>
        <v/>
      </c>
      <c r="M184" s="41" t="str">
        <f t="shared" si="35"/>
        <v/>
      </c>
      <c r="N184" s="41" t="str">
        <f t="shared" si="36"/>
        <v/>
      </c>
      <c r="O184" s="31"/>
      <c r="P184" s="67"/>
      <c r="Q184" s="68"/>
      <c r="R184" s="69"/>
      <c r="S184" s="41">
        <f t="shared" si="37"/>
        <v>0</v>
      </c>
      <c r="T184" s="70"/>
      <c r="U184" s="68"/>
      <c r="V184" s="71"/>
      <c r="W184" s="41">
        <f t="shared" si="38"/>
        <v>0</v>
      </c>
      <c r="X184" s="70"/>
      <c r="Y184" s="68"/>
      <c r="Z184" s="71"/>
      <c r="AA184" s="41">
        <f t="shared" si="39"/>
        <v>0</v>
      </c>
      <c r="AB184" s="70"/>
      <c r="AC184" s="68"/>
      <c r="AD184" s="71"/>
      <c r="AE184" s="41">
        <f t="shared" si="40"/>
        <v>0</v>
      </c>
      <c r="AF184" s="70"/>
      <c r="AG184" s="68"/>
      <c r="AH184" s="71"/>
      <c r="AI184" s="41">
        <f t="shared" si="41"/>
        <v>0</v>
      </c>
      <c r="AJ184" s="70"/>
      <c r="AK184" s="68"/>
      <c r="AL184" s="71"/>
      <c r="AM184" s="41">
        <f t="shared" si="42"/>
        <v>0</v>
      </c>
      <c r="AN184" s="70"/>
      <c r="AO184" s="68"/>
      <c r="AP184" s="71"/>
      <c r="AQ184" s="41">
        <f t="shared" si="43"/>
        <v>0</v>
      </c>
      <c r="AR184" s="70"/>
      <c r="AS184" s="68"/>
      <c r="AT184" s="71"/>
      <c r="AU184" s="41">
        <f t="shared" si="44"/>
        <v>0</v>
      </c>
      <c r="AV184" s="70"/>
      <c r="AW184" s="68"/>
      <c r="AX184" s="71"/>
      <c r="AY184" s="41">
        <f t="shared" si="45"/>
        <v>0</v>
      </c>
      <c r="AZ184" s="70"/>
      <c r="BA184" s="68"/>
      <c r="BB184" s="71"/>
      <c r="BC184" s="41">
        <f t="shared" si="46"/>
        <v>0</v>
      </c>
      <c r="BD184" s="70"/>
      <c r="BE184" s="68"/>
      <c r="BF184" s="71"/>
      <c r="BG184" s="41">
        <f t="shared" si="47"/>
        <v>0</v>
      </c>
      <c r="BH184" s="70"/>
      <c r="BI184" s="68"/>
      <c r="BJ184" s="71"/>
      <c r="BK184" s="41">
        <f t="shared" si="48"/>
        <v>0</v>
      </c>
      <c r="BL184" s="70"/>
      <c r="BM184" s="68"/>
      <c r="BN184" s="71"/>
      <c r="BO184" s="41">
        <f t="shared" si="49"/>
        <v>0</v>
      </c>
      <c r="BP184" s="70"/>
      <c r="BQ184" s="68"/>
      <c r="BR184" s="71"/>
      <c r="BS184" s="41">
        <f t="shared" si="50"/>
        <v>0</v>
      </c>
    </row>
    <row r="185" spans="1:71" ht="15.75" customHeight="1" x14ac:dyDescent="0.25">
      <c r="A185" s="30"/>
      <c r="B185" s="31"/>
      <c r="C185" s="31"/>
      <c r="D185" s="37">
        <v>154</v>
      </c>
      <c r="E185" s="60"/>
      <c r="F185" s="31"/>
      <c r="G185" s="38" t="str">
        <f t="shared" si="31"/>
        <v/>
      </c>
      <c r="H185" s="39" t="str">
        <f t="array" ref="H185">IF(I185="","",IFERROR(INDEX(Lid!$F:$F,MATCH($E185,Lid!$A:$A,0)),""))</f>
        <v/>
      </c>
      <c r="I185" s="84" t="str">
        <f t="shared" si="32"/>
        <v/>
      </c>
      <c r="J185" s="38" t="str">
        <f t="shared" si="33"/>
        <v/>
      </c>
      <c r="K185" s="39" t="str">
        <f t="array" ref="K185">IF(I185="","",IFERROR($D$3 &amp; " kosten " &amp;INDEX(Lid!$B:$B,MATCH($E185,Lid!$A:$A,0)),""))</f>
        <v/>
      </c>
      <c r="L185" s="41" t="str">
        <f t="shared" si="34"/>
        <v/>
      </c>
      <c r="M185" s="41" t="str">
        <f t="shared" si="35"/>
        <v/>
      </c>
      <c r="N185" s="41" t="str">
        <f t="shared" si="36"/>
        <v/>
      </c>
      <c r="O185" s="31"/>
      <c r="P185" s="67"/>
      <c r="Q185" s="68"/>
      <c r="R185" s="69"/>
      <c r="S185" s="41">
        <f t="shared" si="37"/>
        <v>0</v>
      </c>
      <c r="T185" s="70"/>
      <c r="U185" s="68"/>
      <c r="V185" s="71"/>
      <c r="W185" s="41">
        <f t="shared" si="38"/>
        <v>0</v>
      </c>
      <c r="X185" s="70"/>
      <c r="Y185" s="68"/>
      <c r="Z185" s="71"/>
      <c r="AA185" s="41">
        <f t="shared" si="39"/>
        <v>0</v>
      </c>
      <c r="AB185" s="70"/>
      <c r="AC185" s="68"/>
      <c r="AD185" s="71"/>
      <c r="AE185" s="41">
        <f t="shared" si="40"/>
        <v>0</v>
      </c>
      <c r="AF185" s="70"/>
      <c r="AG185" s="68"/>
      <c r="AH185" s="71"/>
      <c r="AI185" s="41">
        <f t="shared" si="41"/>
        <v>0</v>
      </c>
      <c r="AJ185" s="70"/>
      <c r="AK185" s="68"/>
      <c r="AL185" s="71"/>
      <c r="AM185" s="41">
        <f t="shared" si="42"/>
        <v>0</v>
      </c>
      <c r="AN185" s="70"/>
      <c r="AO185" s="68"/>
      <c r="AP185" s="71"/>
      <c r="AQ185" s="41">
        <f t="shared" si="43"/>
        <v>0</v>
      </c>
      <c r="AR185" s="70"/>
      <c r="AS185" s="68"/>
      <c r="AT185" s="71"/>
      <c r="AU185" s="41">
        <f t="shared" si="44"/>
        <v>0</v>
      </c>
      <c r="AV185" s="70"/>
      <c r="AW185" s="68"/>
      <c r="AX185" s="71"/>
      <c r="AY185" s="41">
        <f t="shared" si="45"/>
        <v>0</v>
      </c>
      <c r="AZ185" s="70"/>
      <c r="BA185" s="68"/>
      <c r="BB185" s="71"/>
      <c r="BC185" s="41">
        <f t="shared" si="46"/>
        <v>0</v>
      </c>
      <c r="BD185" s="70"/>
      <c r="BE185" s="68"/>
      <c r="BF185" s="71"/>
      <c r="BG185" s="41">
        <f t="shared" si="47"/>
        <v>0</v>
      </c>
      <c r="BH185" s="70"/>
      <c r="BI185" s="68"/>
      <c r="BJ185" s="71"/>
      <c r="BK185" s="41">
        <f t="shared" si="48"/>
        <v>0</v>
      </c>
      <c r="BL185" s="70"/>
      <c r="BM185" s="68"/>
      <c r="BN185" s="71"/>
      <c r="BO185" s="41">
        <f t="shared" si="49"/>
        <v>0</v>
      </c>
      <c r="BP185" s="70"/>
      <c r="BQ185" s="68"/>
      <c r="BR185" s="71"/>
      <c r="BS185" s="41">
        <f t="shared" si="50"/>
        <v>0</v>
      </c>
    </row>
    <row r="186" spans="1:71" ht="15.75" customHeight="1" x14ac:dyDescent="0.25">
      <c r="A186" s="30"/>
      <c r="B186" s="31"/>
      <c r="C186" s="31"/>
      <c r="D186" s="37">
        <v>155</v>
      </c>
      <c r="E186" s="60"/>
      <c r="F186" s="31"/>
      <c r="G186" s="38" t="str">
        <f t="shared" si="31"/>
        <v/>
      </c>
      <c r="H186" s="39" t="str">
        <f t="array" ref="H186">IF(I186="","",IFERROR(INDEX(Lid!$F:$F,MATCH($E186,Lid!$A:$A,0)),""))</f>
        <v/>
      </c>
      <c r="I186" s="84" t="str">
        <f t="shared" si="32"/>
        <v/>
      </c>
      <c r="J186" s="38" t="str">
        <f t="shared" si="33"/>
        <v/>
      </c>
      <c r="K186" s="39" t="str">
        <f t="array" ref="K186">IF(I186="","",IFERROR($D$3 &amp; " kosten " &amp;INDEX(Lid!$B:$B,MATCH($E186,Lid!$A:$A,0)),""))</f>
        <v/>
      </c>
      <c r="L186" s="41" t="str">
        <f t="shared" si="34"/>
        <v/>
      </c>
      <c r="M186" s="41" t="str">
        <f t="shared" si="35"/>
        <v/>
      </c>
      <c r="N186" s="41" t="str">
        <f t="shared" si="36"/>
        <v/>
      </c>
      <c r="O186" s="31"/>
      <c r="P186" s="67"/>
      <c r="Q186" s="68"/>
      <c r="R186" s="69"/>
      <c r="S186" s="41">
        <f t="shared" si="37"/>
        <v>0</v>
      </c>
      <c r="T186" s="70"/>
      <c r="U186" s="68"/>
      <c r="V186" s="71"/>
      <c r="W186" s="41">
        <f t="shared" si="38"/>
        <v>0</v>
      </c>
      <c r="X186" s="70"/>
      <c r="Y186" s="68"/>
      <c r="Z186" s="71"/>
      <c r="AA186" s="41">
        <f t="shared" si="39"/>
        <v>0</v>
      </c>
      <c r="AB186" s="70"/>
      <c r="AC186" s="68"/>
      <c r="AD186" s="71"/>
      <c r="AE186" s="41">
        <f t="shared" si="40"/>
        <v>0</v>
      </c>
      <c r="AF186" s="70"/>
      <c r="AG186" s="68"/>
      <c r="AH186" s="71"/>
      <c r="AI186" s="41">
        <f t="shared" si="41"/>
        <v>0</v>
      </c>
      <c r="AJ186" s="70"/>
      <c r="AK186" s="68"/>
      <c r="AL186" s="71"/>
      <c r="AM186" s="41">
        <f t="shared" si="42"/>
        <v>0</v>
      </c>
      <c r="AN186" s="70"/>
      <c r="AO186" s="68"/>
      <c r="AP186" s="71"/>
      <c r="AQ186" s="41">
        <f t="shared" si="43"/>
        <v>0</v>
      </c>
      <c r="AR186" s="70"/>
      <c r="AS186" s="68"/>
      <c r="AT186" s="71"/>
      <c r="AU186" s="41">
        <f t="shared" si="44"/>
        <v>0</v>
      </c>
      <c r="AV186" s="70"/>
      <c r="AW186" s="68"/>
      <c r="AX186" s="71"/>
      <c r="AY186" s="41">
        <f t="shared" si="45"/>
        <v>0</v>
      </c>
      <c r="AZ186" s="70"/>
      <c r="BA186" s="68"/>
      <c r="BB186" s="71"/>
      <c r="BC186" s="41">
        <f t="shared" si="46"/>
        <v>0</v>
      </c>
      <c r="BD186" s="70"/>
      <c r="BE186" s="68"/>
      <c r="BF186" s="71"/>
      <c r="BG186" s="41">
        <f t="shared" si="47"/>
        <v>0</v>
      </c>
      <c r="BH186" s="70"/>
      <c r="BI186" s="68"/>
      <c r="BJ186" s="71"/>
      <c r="BK186" s="41">
        <f t="shared" si="48"/>
        <v>0</v>
      </c>
      <c r="BL186" s="70"/>
      <c r="BM186" s="68"/>
      <c r="BN186" s="71"/>
      <c r="BO186" s="41">
        <f t="shared" si="49"/>
        <v>0</v>
      </c>
      <c r="BP186" s="70"/>
      <c r="BQ186" s="68"/>
      <c r="BR186" s="71"/>
      <c r="BS186" s="41">
        <f t="shared" si="50"/>
        <v>0</v>
      </c>
    </row>
    <row r="187" spans="1:71" ht="15.75" customHeight="1" x14ac:dyDescent="0.25">
      <c r="A187" s="30"/>
      <c r="B187" s="31"/>
      <c r="C187" s="31"/>
      <c r="D187" s="37">
        <v>156</v>
      </c>
      <c r="E187" s="60"/>
      <c r="F187" s="31"/>
      <c r="G187" s="38" t="str">
        <f t="shared" si="31"/>
        <v/>
      </c>
      <c r="H187" s="39" t="str">
        <f t="array" ref="H187">IF(I187="","",IFERROR(INDEX(Lid!$F:$F,MATCH($E187,Lid!$A:$A,0)),""))</f>
        <v/>
      </c>
      <c r="I187" s="84" t="str">
        <f t="shared" si="32"/>
        <v/>
      </c>
      <c r="J187" s="38" t="str">
        <f t="shared" si="33"/>
        <v/>
      </c>
      <c r="K187" s="39" t="str">
        <f t="array" ref="K187">IF(I187="","",IFERROR($D$3 &amp; " kosten " &amp;INDEX(Lid!$B:$B,MATCH($E187,Lid!$A:$A,0)),""))</f>
        <v/>
      </c>
      <c r="L187" s="41" t="str">
        <f t="shared" si="34"/>
        <v/>
      </c>
      <c r="M187" s="41" t="str">
        <f t="shared" si="35"/>
        <v/>
      </c>
      <c r="N187" s="41" t="str">
        <f t="shared" si="36"/>
        <v/>
      </c>
      <c r="O187" s="31"/>
      <c r="P187" s="67"/>
      <c r="Q187" s="68"/>
      <c r="R187" s="69"/>
      <c r="S187" s="41">
        <f t="shared" si="37"/>
        <v>0</v>
      </c>
      <c r="T187" s="70"/>
      <c r="U187" s="68"/>
      <c r="V187" s="71"/>
      <c r="W187" s="41">
        <f t="shared" si="38"/>
        <v>0</v>
      </c>
      <c r="X187" s="70"/>
      <c r="Y187" s="68"/>
      <c r="Z187" s="71"/>
      <c r="AA187" s="41">
        <f t="shared" si="39"/>
        <v>0</v>
      </c>
      <c r="AB187" s="70"/>
      <c r="AC187" s="68"/>
      <c r="AD187" s="71"/>
      <c r="AE187" s="41">
        <f t="shared" si="40"/>
        <v>0</v>
      </c>
      <c r="AF187" s="70"/>
      <c r="AG187" s="68"/>
      <c r="AH187" s="71"/>
      <c r="AI187" s="41">
        <f t="shared" si="41"/>
        <v>0</v>
      </c>
      <c r="AJ187" s="70"/>
      <c r="AK187" s="68"/>
      <c r="AL187" s="71"/>
      <c r="AM187" s="41">
        <f t="shared" si="42"/>
        <v>0</v>
      </c>
      <c r="AN187" s="70"/>
      <c r="AO187" s="68"/>
      <c r="AP187" s="71"/>
      <c r="AQ187" s="41">
        <f t="shared" si="43"/>
        <v>0</v>
      </c>
      <c r="AR187" s="70"/>
      <c r="AS187" s="68"/>
      <c r="AT187" s="71"/>
      <c r="AU187" s="41">
        <f t="shared" si="44"/>
        <v>0</v>
      </c>
      <c r="AV187" s="70"/>
      <c r="AW187" s="68"/>
      <c r="AX187" s="71"/>
      <c r="AY187" s="41">
        <f t="shared" si="45"/>
        <v>0</v>
      </c>
      <c r="AZ187" s="70"/>
      <c r="BA187" s="68"/>
      <c r="BB187" s="71"/>
      <c r="BC187" s="41">
        <f t="shared" si="46"/>
        <v>0</v>
      </c>
      <c r="BD187" s="70"/>
      <c r="BE187" s="68"/>
      <c r="BF187" s="71"/>
      <c r="BG187" s="41">
        <f t="shared" si="47"/>
        <v>0</v>
      </c>
      <c r="BH187" s="70"/>
      <c r="BI187" s="68"/>
      <c r="BJ187" s="71"/>
      <c r="BK187" s="41">
        <f t="shared" si="48"/>
        <v>0</v>
      </c>
      <c r="BL187" s="70"/>
      <c r="BM187" s="68"/>
      <c r="BN187" s="71"/>
      <c r="BO187" s="41">
        <f t="shared" si="49"/>
        <v>0</v>
      </c>
      <c r="BP187" s="70"/>
      <c r="BQ187" s="68"/>
      <c r="BR187" s="71"/>
      <c r="BS187" s="41">
        <f t="shared" si="50"/>
        <v>0</v>
      </c>
    </row>
    <row r="188" spans="1:71" ht="15.75" customHeight="1" x14ac:dyDescent="0.25">
      <c r="A188" s="30"/>
      <c r="B188" s="31"/>
      <c r="C188" s="31"/>
      <c r="D188" s="37">
        <v>157</v>
      </c>
      <c r="E188" s="60"/>
      <c r="F188" s="31"/>
      <c r="G188" s="38" t="str">
        <f t="shared" si="31"/>
        <v/>
      </c>
      <c r="H188" s="39" t="str">
        <f t="array" ref="H188">IF(I188="","",IFERROR(INDEX(Lid!$F:$F,MATCH($E188,Lid!$A:$A,0)),""))</f>
        <v/>
      </c>
      <c r="I188" s="84" t="str">
        <f t="shared" si="32"/>
        <v/>
      </c>
      <c r="J188" s="38" t="str">
        <f t="shared" si="33"/>
        <v/>
      </c>
      <c r="K188" s="39" t="str">
        <f t="array" ref="K188">IF(I188="","",IFERROR($D$3 &amp; " kosten " &amp;INDEX(Lid!$B:$B,MATCH($E188,Lid!$A:$A,0)),""))</f>
        <v/>
      </c>
      <c r="L188" s="41" t="str">
        <f t="shared" si="34"/>
        <v/>
      </c>
      <c r="M188" s="41" t="str">
        <f t="shared" si="35"/>
        <v/>
      </c>
      <c r="N188" s="41" t="str">
        <f t="shared" si="36"/>
        <v/>
      </c>
      <c r="O188" s="31"/>
      <c r="P188" s="67"/>
      <c r="Q188" s="68"/>
      <c r="R188" s="69"/>
      <c r="S188" s="41">
        <f t="shared" si="37"/>
        <v>0</v>
      </c>
      <c r="T188" s="70"/>
      <c r="U188" s="68"/>
      <c r="V188" s="71"/>
      <c r="W188" s="41">
        <f t="shared" si="38"/>
        <v>0</v>
      </c>
      <c r="X188" s="70"/>
      <c r="Y188" s="68"/>
      <c r="Z188" s="71"/>
      <c r="AA188" s="41">
        <f t="shared" si="39"/>
        <v>0</v>
      </c>
      <c r="AB188" s="70"/>
      <c r="AC188" s="68"/>
      <c r="AD188" s="71"/>
      <c r="AE188" s="41">
        <f t="shared" si="40"/>
        <v>0</v>
      </c>
      <c r="AF188" s="70"/>
      <c r="AG188" s="68"/>
      <c r="AH188" s="71"/>
      <c r="AI188" s="41">
        <f t="shared" si="41"/>
        <v>0</v>
      </c>
      <c r="AJ188" s="70"/>
      <c r="AK188" s="68"/>
      <c r="AL188" s="71"/>
      <c r="AM188" s="41">
        <f t="shared" si="42"/>
        <v>0</v>
      </c>
      <c r="AN188" s="70"/>
      <c r="AO188" s="68"/>
      <c r="AP188" s="71"/>
      <c r="AQ188" s="41">
        <f t="shared" si="43"/>
        <v>0</v>
      </c>
      <c r="AR188" s="70"/>
      <c r="AS188" s="68"/>
      <c r="AT188" s="71"/>
      <c r="AU188" s="41">
        <f t="shared" si="44"/>
        <v>0</v>
      </c>
      <c r="AV188" s="70"/>
      <c r="AW188" s="68"/>
      <c r="AX188" s="71"/>
      <c r="AY188" s="41">
        <f t="shared" si="45"/>
        <v>0</v>
      </c>
      <c r="AZ188" s="70"/>
      <c r="BA188" s="68"/>
      <c r="BB188" s="71"/>
      <c r="BC188" s="41">
        <f t="shared" si="46"/>
        <v>0</v>
      </c>
      <c r="BD188" s="70"/>
      <c r="BE188" s="68"/>
      <c r="BF188" s="71"/>
      <c r="BG188" s="41">
        <f t="shared" si="47"/>
        <v>0</v>
      </c>
      <c r="BH188" s="70"/>
      <c r="BI188" s="68"/>
      <c r="BJ188" s="71"/>
      <c r="BK188" s="41">
        <f t="shared" si="48"/>
        <v>0</v>
      </c>
      <c r="BL188" s="70"/>
      <c r="BM188" s="68"/>
      <c r="BN188" s="71"/>
      <c r="BO188" s="41">
        <f t="shared" si="49"/>
        <v>0</v>
      </c>
      <c r="BP188" s="70"/>
      <c r="BQ188" s="68"/>
      <c r="BR188" s="71"/>
      <c r="BS188" s="41">
        <f t="shared" si="50"/>
        <v>0</v>
      </c>
    </row>
    <row r="189" spans="1:71" ht="15.75" customHeight="1" x14ac:dyDescent="0.25">
      <c r="A189" s="30"/>
      <c r="B189" s="31"/>
      <c r="C189" s="31"/>
      <c r="D189" s="37">
        <v>158</v>
      </c>
      <c r="E189" s="60"/>
      <c r="F189" s="31"/>
      <c r="G189" s="38" t="str">
        <f t="shared" si="31"/>
        <v/>
      </c>
      <c r="H189" s="39" t="str">
        <f t="array" ref="H189">IF(I189="","",IFERROR(INDEX(Lid!$F:$F,MATCH($E189,Lid!$A:$A,0)),""))</f>
        <v/>
      </c>
      <c r="I189" s="84" t="str">
        <f t="shared" si="32"/>
        <v/>
      </c>
      <c r="J189" s="38" t="str">
        <f t="shared" si="33"/>
        <v/>
      </c>
      <c r="K189" s="39" t="str">
        <f t="array" ref="K189">IF(I189="","",IFERROR($D$3 &amp; " kosten " &amp;INDEX(Lid!$B:$B,MATCH($E189,Lid!$A:$A,0)),""))</f>
        <v/>
      </c>
      <c r="L189" s="41" t="str">
        <f t="shared" si="34"/>
        <v/>
      </c>
      <c r="M189" s="41" t="str">
        <f t="shared" si="35"/>
        <v/>
      </c>
      <c r="N189" s="41" t="str">
        <f t="shared" si="36"/>
        <v/>
      </c>
      <c r="O189" s="31"/>
      <c r="P189" s="67"/>
      <c r="Q189" s="68"/>
      <c r="R189" s="69"/>
      <c r="S189" s="41">
        <f t="shared" si="37"/>
        <v>0</v>
      </c>
      <c r="T189" s="70"/>
      <c r="U189" s="68"/>
      <c r="V189" s="71"/>
      <c r="W189" s="41">
        <f t="shared" si="38"/>
        <v>0</v>
      </c>
      <c r="X189" s="70"/>
      <c r="Y189" s="68"/>
      <c r="Z189" s="71"/>
      <c r="AA189" s="41">
        <f t="shared" si="39"/>
        <v>0</v>
      </c>
      <c r="AB189" s="70"/>
      <c r="AC189" s="68"/>
      <c r="AD189" s="71"/>
      <c r="AE189" s="41">
        <f t="shared" si="40"/>
        <v>0</v>
      </c>
      <c r="AF189" s="70"/>
      <c r="AG189" s="68"/>
      <c r="AH189" s="71"/>
      <c r="AI189" s="41">
        <f t="shared" si="41"/>
        <v>0</v>
      </c>
      <c r="AJ189" s="70"/>
      <c r="AK189" s="68"/>
      <c r="AL189" s="71"/>
      <c r="AM189" s="41">
        <f t="shared" si="42"/>
        <v>0</v>
      </c>
      <c r="AN189" s="70"/>
      <c r="AO189" s="68"/>
      <c r="AP189" s="71"/>
      <c r="AQ189" s="41">
        <f t="shared" si="43"/>
        <v>0</v>
      </c>
      <c r="AR189" s="70"/>
      <c r="AS189" s="68"/>
      <c r="AT189" s="71"/>
      <c r="AU189" s="41">
        <f t="shared" si="44"/>
        <v>0</v>
      </c>
      <c r="AV189" s="70"/>
      <c r="AW189" s="68"/>
      <c r="AX189" s="71"/>
      <c r="AY189" s="41">
        <f t="shared" si="45"/>
        <v>0</v>
      </c>
      <c r="AZ189" s="70"/>
      <c r="BA189" s="68"/>
      <c r="BB189" s="71"/>
      <c r="BC189" s="41">
        <f t="shared" si="46"/>
        <v>0</v>
      </c>
      <c r="BD189" s="70"/>
      <c r="BE189" s="68"/>
      <c r="BF189" s="71"/>
      <c r="BG189" s="41">
        <f t="shared" si="47"/>
        <v>0</v>
      </c>
      <c r="BH189" s="70"/>
      <c r="BI189" s="68"/>
      <c r="BJ189" s="71"/>
      <c r="BK189" s="41">
        <f t="shared" si="48"/>
        <v>0</v>
      </c>
      <c r="BL189" s="70"/>
      <c r="BM189" s="68"/>
      <c r="BN189" s="71"/>
      <c r="BO189" s="41">
        <f t="shared" si="49"/>
        <v>0</v>
      </c>
      <c r="BP189" s="70"/>
      <c r="BQ189" s="68"/>
      <c r="BR189" s="71"/>
      <c r="BS189" s="41">
        <f t="shared" si="50"/>
        <v>0</v>
      </c>
    </row>
    <row r="190" spans="1:71" ht="15.75" customHeight="1" x14ac:dyDescent="0.25">
      <c r="A190" s="30"/>
      <c r="B190" s="31"/>
      <c r="C190" s="31"/>
      <c r="D190" s="37">
        <v>159</v>
      </c>
      <c r="E190" s="60"/>
      <c r="F190" s="31"/>
      <c r="G190" s="38" t="str">
        <f t="shared" si="31"/>
        <v/>
      </c>
      <c r="H190" s="39" t="str">
        <f t="array" ref="H190">IF(I190="","",IFERROR(INDEX(Lid!$F:$F,MATCH($E190,Lid!$A:$A,0)),""))</f>
        <v/>
      </c>
      <c r="I190" s="84" t="str">
        <f t="shared" si="32"/>
        <v/>
      </c>
      <c r="J190" s="38" t="str">
        <f t="shared" si="33"/>
        <v/>
      </c>
      <c r="K190" s="39" t="str">
        <f t="array" ref="K190">IF(I190="","",IFERROR($D$3 &amp; " kosten " &amp;INDEX(Lid!$B:$B,MATCH($E190,Lid!$A:$A,0)),""))</f>
        <v/>
      </c>
      <c r="L190" s="41" t="str">
        <f t="shared" si="34"/>
        <v/>
      </c>
      <c r="M190" s="41" t="str">
        <f t="shared" si="35"/>
        <v/>
      </c>
      <c r="N190" s="41" t="str">
        <f t="shared" si="36"/>
        <v/>
      </c>
      <c r="O190" s="31"/>
      <c r="P190" s="67"/>
      <c r="Q190" s="68"/>
      <c r="R190" s="69"/>
      <c r="S190" s="41">
        <f t="shared" si="37"/>
        <v>0</v>
      </c>
      <c r="T190" s="70"/>
      <c r="U190" s="68"/>
      <c r="V190" s="71"/>
      <c r="W190" s="41">
        <f t="shared" si="38"/>
        <v>0</v>
      </c>
      <c r="X190" s="70"/>
      <c r="Y190" s="68"/>
      <c r="Z190" s="71"/>
      <c r="AA190" s="41">
        <f t="shared" si="39"/>
        <v>0</v>
      </c>
      <c r="AB190" s="70"/>
      <c r="AC190" s="68"/>
      <c r="AD190" s="71"/>
      <c r="AE190" s="41">
        <f t="shared" si="40"/>
        <v>0</v>
      </c>
      <c r="AF190" s="70"/>
      <c r="AG190" s="68"/>
      <c r="AH190" s="71"/>
      <c r="AI190" s="41">
        <f t="shared" si="41"/>
        <v>0</v>
      </c>
      <c r="AJ190" s="70"/>
      <c r="AK190" s="68"/>
      <c r="AL190" s="71"/>
      <c r="AM190" s="41">
        <f t="shared" si="42"/>
        <v>0</v>
      </c>
      <c r="AN190" s="70"/>
      <c r="AO190" s="68"/>
      <c r="AP190" s="71"/>
      <c r="AQ190" s="41">
        <f t="shared" si="43"/>
        <v>0</v>
      </c>
      <c r="AR190" s="70"/>
      <c r="AS190" s="68"/>
      <c r="AT190" s="71"/>
      <c r="AU190" s="41">
        <f t="shared" si="44"/>
        <v>0</v>
      </c>
      <c r="AV190" s="70"/>
      <c r="AW190" s="68"/>
      <c r="AX190" s="71"/>
      <c r="AY190" s="41">
        <f t="shared" si="45"/>
        <v>0</v>
      </c>
      <c r="AZ190" s="70"/>
      <c r="BA190" s="68"/>
      <c r="BB190" s="71"/>
      <c r="BC190" s="41">
        <f t="shared" si="46"/>
        <v>0</v>
      </c>
      <c r="BD190" s="70"/>
      <c r="BE190" s="68"/>
      <c r="BF190" s="71"/>
      <c r="BG190" s="41">
        <f t="shared" si="47"/>
        <v>0</v>
      </c>
      <c r="BH190" s="70"/>
      <c r="BI190" s="68"/>
      <c r="BJ190" s="71"/>
      <c r="BK190" s="41">
        <f t="shared" si="48"/>
        <v>0</v>
      </c>
      <c r="BL190" s="70"/>
      <c r="BM190" s="68"/>
      <c r="BN190" s="71"/>
      <c r="BO190" s="41">
        <f t="shared" si="49"/>
        <v>0</v>
      </c>
      <c r="BP190" s="70"/>
      <c r="BQ190" s="68"/>
      <c r="BR190" s="71"/>
      <c r="BS190" s="41">
        <f t="shared" si="50"/>
        <v>0</v>
      </c>
    </row>
    <row r="191" spans="1:71" ht="15.75" customHeight="1" x14ac:dyDescent="0.25">
      <c r="A191" s="30"/>
      <c r="B191" s="31"/>
      <c r="C191" s="31"/>
      <c r="D191" s="37">
        <v>160</v>
      </c>
      <c r="E191" s="60"/>
      <c r="F191" s="31"/>
      <c r="G191" s="38" t="str">
        <f t="shared" si="31"/>
        <v/>
      </c>
      <c r="H191" s="39" t="str">
        <f t="array" ref="H191">IF(I191="","",IFERROR(INDEX(Lid!$F:$F,MATCH($E191,Lid!$A:$A,0)),""))</f>
        <v/>
      </c>
      <c r="I191" s="84" t="str">
        <f t="shared" si="32"/>
        <v/>
      </c>
      <c r="J191" s="38" t="str">
        <f t="shared" si="33"/>
        <v/>
      </c>
      <c r="K191" s="39" t="str">
        <f t="array" ref="K191">IF(I191="","",IFERROR($D$3 &amp; " kosten " &amp;INDEX(Lid!$B:$B,MATCH($E191,Lid!$A:$A,0)),""))</f>
        <v/>
      </c>
      <c r="L191" s="41" t="str">
        <f t="shared" si="34"/>
        <v/>
      </c>
      <c r="M191" s="41" t="str">
        <f t="shared" si="35"/>
        <v/>
      </c>
      <c r="N191" s="41" t="str">
        <f t="shared" si="36"/>
        <v/>
      </c>
      <c r="O191" s="31"/>
      <c r="P191" s="67"/>
      <c r="Q191" s="68"/>
      <c r="R191" s="69"/>
      <c r="S191" s="41">
        <f t="shared" si="37"/>
        <v>0</v>
      </c>
      <c r="T191" s="70"/>
      <c r="U191" s="68"/>
      <c r="V191" s="71"/>
      <c r="W191" s="41">
        <f t="shared" si="38"/>
        <v>0</v>
      </c>
      <c r="X191" s="70"/>
      <c r="Y191" s="68"/>
      <c r="Z191" s="71"/>
      <c r="AA191" s="41">
        <f t="shared" si="39"/>
        <v>0</v>
      </c>
      <c r="AB191" s="70"/>
      <c r="AC191" s="68"/>
      <c r="AD191" s="71"/>
      <c r="AE191" s="41">
        <f t="shared" si="40"/>
        <v>0</v>
      </c>
      <c r="AF191" s="70"/>
      <c r="AG191" s="68"/>
      <c r="AH191" s="71"/>
      <c r="AI191" s="41">
        <f t="shared" si="41"/>
        <v>0</v>
      </c>
      <c r="AJ191" s="70"/>
      <c r="AK191" s="68"/>
      <c r="AL191" s="71"/>
      <c r="AM191" s="41">
        <f t="shared" si="42"/>
        <v>0</v>
      </c>
      <c r="AN191" s="70"/>
      <c r="AO191" s="68"/>
      <c r="AP191" s="71"/>
      <c r="AQ191" s="41">
        <f t="shared" si="43"/>
        <v>0</v>
      </c>
      <c r="AR191" s="70"/>
      <c r="AS191" s="68"/>
      <c r="AT191" s="71"/>
      <c r="AU191" s="41">
        <f t="shared" si="44"/>
        <v>0</v>
      </c>
      <c r="AV191" s="70"/>
      <c r="AW191" s="68"/>
      <c r="AX191" s="71"/>
      <c r="AY191" s="41">
        <f t="shared" si="45"/>
        <v>0</v>
      </c>
      <c r="AZ191" s="70"/>
      <c r="BA191" s="68"/>
      <c r="BB191" s="71"/>
      <c r="BC191" s="41">
        <f t="shared" si="46"/>
        <v>0</v>
      </c>
      <c r="BD191" s="70"/>
      <c r="BE191" s="68"/>
      <c r="BF191" s="71"/>
      <c r="BG191" s="41">
        <f t="shared" si="47"/>
        <v>0</v>
      </c>
      <c r="BH191" s="70"/>
      <c r="BI191" s="68"/>
      <c r="BJ191" s="71"/>
      <c r="BK191" s="41">
        <f t="shared" si="48"/>
        <v>0</v>
      </c>
      <c r="BL191" s="70"/>
      <c r="BM191" s="68"/>
      <c r="BN191" s="71"/>
      <c r="BO191" s="41">
        <f t="shared" si="49"/>
        <v>0</v>
      </c>
      <c r="BP191" s="70"/>
      <c r="BQ191" s="68"/>
      <c r="BR191" s="71"/>
      <c r="BS191" s="41">
        <f t="shared" si="50"/>
        <v>0</v>
      </c>
    </row>
    <row r="192" spans="1:71" ht="15.75" customHeight="1" x14ac:dyDescent="0.25">
      <c r="A192" s="30"/>
      <c r="B192" s="31"/>
      <c r="C192" s="31"/>
      <c r="D192" s="37">
        <v>161</v>
      </c>
      <c r="E192" s="60"/>
      <c r="F192" s="31"/>
      <c r="G192" s="38" t="str">
        <f t="shared" si="31"/>
        <v/>
      </c>
      <c r="H192" s="39" t="str">
        <f t="array" ref="H192">IF(I192="","",IFERROR(INDEX(Lid!$F:$F,MATCH($E192,Lid!$A:$A,0)),""))</f>
        <v/>
      </c>
      <c r="I192" s="84" t="str">
        <f t="shared" si="32"/>
        <v/>
      </c>
      <c r="J192" s="38" t="str">
        <f t="shared" si="33"/>
        <v/>
      </c>
      <c r="K192" s="39" t="str">
        <f t="array" ref="K192">IF(I192="","",IFERROR($D$3 &amp; " kosten " &amp;INDEX(Lid!$B:$B,MATCH($E192,Lid!$A:$A,0)),""))</f>
        <v/>
      </c>
      <c r="L192" s="41" t="str">
        <f t="shared" si="34"/>
        <v/>
      </c>
      <c r="M192" s="41" t="str">
        <f t="shared" si="35"/>
        <v/>
      </c>
      <c r="N192" s="41" t="str">
        <f t="shared" si="36"/>
        <v/>
      </c>
      <c r="O192" s="31"/>
      <c r="P192" s="67"/>
      <c r="Q192" s="68"/>
      <c r="R192" s="69"/>
      <c r="S192" s="41">
        <f t="shared" si="37"/>
        <v>0</v>
      </c>
      <c r="T192" s="70"/>
      <c r="U192" s="68"/>
      <c r="V192" s="71"/>
      <c r="W192" s="41">
        <f t="shared" si="38"/>
        <v>0</v>
      </c>
      <c r="X192" s="70"/>
      <c r="Y192" s="68"/>
      <c r="Z192" s="71"/>
      <c r="AA192" s="41">
        <f t="shared" si="39"/>
        <v>0</v>
      </c>
      <c r="AB192" s="70"/>
      <c r="AC192" s="68"/>
      <c r="AD192" s="71"/>
      <c r="AE192" s="41">
        <f t="shared" si="40"/>
        <v>0</v>
      </c>
      <c r="AF192" s="70"/>
      <c r="AG192" s="68"/>
      <c r="AH192" s="71"/>
      <c r="AI192" s="41">
        <f t="shared" si="41"/>
        <v>0</v>
      </c>
      <c r="AJ192" s="70"/>
      <c r="AK192" s="68"/>
      <c r="AL192" s="71"/>
      <c r="AM192" s="41">
        <f t="shared" si="42"/>
        <v>0</v>
      </c>
      <c r="AN192" s="70"/>
      <c r="AO192" s="68"/>
      <c r="AP192" s="71"/>
      <c r="AQ192" s="41">
        <f t="shared" si="43"/>
        <v>0</v>
      </c>
      <c r="AR192" s="70"/>
      <c r="AS192" s="68"/>
      <c r="AT192" s="71"/>
      <c r="AU192" s="41">
        <f t="shared" si="44"/>
        <v>0</v>
      </c>
      <c r="AV192" s="70"/>
      <c r="AW192" s="68"/>
      <c r="AX192" s="71"/>
      <c r="AY192" s="41">
        <f t="shared" si="45"/>
        <v>0</v>
      </c>
      <c r="AZ192" s="70"/>
      <c r="BA192" s="68"/>
      <c r="BB192" s="71"/>
      <c r="BC192" s="41">
        <f t="shared" si="46"/>
        <v>0</v>
      </c>
      <c r="BD192" s="70"/>
      <c r="BE192" s="68"/>
      <c r="BF192" s="71"/>
      <c r="BG192" s="41">
        <f t="shared" si="47"/>
        <v>0</v>
      </c>
      <c r="BH192" s="70"/>
      <c r="BI192" s="68"/>
      <c r="BJ192" s="71"/>
      <c r="BK192" s="41">
        <f t="shared" si="48"/>
        <v>0</v>
      </c>
      <c r="BL192" s="70"/>
      <c r="BM192" s="68"/>
      <c r="BN192" s="71"/>
      <c r="BO192" s="41">
        <f t="shared" si="49"/>
        <v>0</v>
      </c>
      <c r="BP192" s="70"/>
      <c r="BQ192" s="68"/>
      <c r="BR192" s="71"/>
      <c r="BS192" s="41">
        <f t="shared" si="50"/>
        <v>0</v>
      </c>
    </row>
    <row r="193" spans="1:71" ht="15.75" customHeight="1" x14ac:dyDescent="0.25">
      <c r="A193" s="30"/>
      <c r="B193" s="31"/>
      <c r="C193" s="31"/>
      <c r="D193" s="37">
        <v>162</v>
      </c>
      <c r="E193" s="60"/>
      <c r="F193" s="31"/>
      <c r="G193" s="38" t="str">
        <f t="shared" si="31"/>
        <v/>
      </c>
      <c r="H193" s="39" t="str">
        <f t="array" ref="H193">IF(I193="","",IFERROR(INDEX(Lid!$F:$F,MATCH($E193,Lid!$A:$A,0)),""))</f>
        <v/>
      </c>
      <c r="I193" s="84" t="str">
        <f t="shared" si="32"/>
        <v/>
      </c>
      <c r="J193" s="38" t="str">
        <f t="shared" si="33"/>
        <v/>
      </c>
      <c r="K193" s="39" t="str">
        <f t="array" ref="K193">IF(I193="","",IFERROR($D$3 &amp; " kosten " &amp;INDEX(Lid!$B:$B,MATCH($E193,Lid!$A:$A,0)),""))</f>
        <v/>
      </c>
      <c r="L193" s="41" t="str">
        <f t="shared" si="34"/>
        <v/>
      </c>
      <c r="M193" s="41" t="str">
        <f t="shared" si="35"/>
        <v/>
      </c>
      <c r="N193" s="41" t="str">
        <f t="shared" si="36"/>
        <v/>
      </c>
      <c r="O193" s="31"/>
      <c r="P193" s="67"/>
      <c r="Q193" s="68"/>
      <c r="R193" s="69"/>
      <c r="S193" s="41">
        <f t="shared" si="37"/>
        <v>0</v>
      </c>
      <c r="T193" s="70"/>
      <c r="U193" s="68"/>
      <c r="V193" s="71"/>
      <c r="W193" s="41">
        <f t="shared" si="38"/>
        <v>0</v>
      </c>
      <c r="X193" s="70"/>
      <c r="Y193" s="68"/>
      <c r="Z193" s="71"/>
      <c r="AA193" s="41">
        <f t="shared" si="39"/>
        <v>0</v>
      </c>
      <c r="AB193" s="70"/>
      <c r="AC193" s="68"/>
      <c r="AD193" s="71"/>
      <c r="AE193" s="41">
        <f t="shared" si="40"/>
        <v>0</v>
      </c>
      <c r="AF193" s="70"/>
      <c r="AG193" s="68"/>
      <c r="AH193" s="71"/>
      <c r="AI193" s="41">
        <f t="shared" si="41"/>
        <v>0</v>
      </c>
      <c r="AJ193" s="70"/>
      <c r="AK193" s="68"/>
      <c r="AL193" s="71"/>
      <c r="AM193" s="41">
        <f t="shared" si="42"/>
        <v>0</v>
      </c>
      <c r="AN193" s="70"/>
      <c r="AO193" s="68"/>
      <c r="AP193" s="71"/>
      <c r="AQ193" s="41">
        <f t="shared" si="43"/>
        <v>0</v>
      </c>
      <c r="AR193" s="70"/>
      <c r="AS193" s="68"/>
      <c r="AT193" s="71"/>
      <c r="AU193" s="41">
        <f t="shared" si="44"/>
        <v>0</v>
      </c>
      <c r="AV193" s="70"/>
      <c r="AW193" s="68"/>
      <c r="AX193" s="71"/>
      <c r="AY193" s="41">
        <f t="shared" si="45"/>
        <v>0</v>
      </c>
      <c r="AZ193" s="70"/>
      <c r="BA193" s="68"/>
      <c r="BB193" s="71"/>
      <c r="BC193" s="41">
        <f t="shared" si="46"/>
        <v>0</v>
      </c>
      <c r="BD193" s="70"/>
      <c r="BE193" s="68"/>
      <c r="BF193" s="71"/>
      <c r="BG193" s="41">
        <f t="shared" si="47"/>
        <v>0</v>
      </c>
      <c r="BH193" s="70"/>
      <c r="BI193" s="68"/>
      <c r="BJ193" s="71"/>
      <c r="BK193" s="41">
        <f t="shared" si="48"/>
        <v>0</v>
      </c>
      <c r="BL193" s="70"/>
      <c r="BM193" s="68"/>
      <c r="BN193" s="71"/>
      <c r="BO193" s="41">
        <f t="shared" si="49"/>
        <v>0</v>
      </c>
      <c r="BP193" s="70"/>
      <c r="BQ193" s="68"/>
      <c r="BR193" s="71"/>
      <c r="BS193" s="41">
        <f t="shared" si="50"/>
        <v>0</v>
      </c>
    </row>
    <row r="194" spans="1:71" ht="15.75" customHeight="1" x14ac:dyDescent="0.25">
      <c r="A194" s="30"/>
      <c r="B194" s="31"/>
      <c r="C194" s="31"/>
      <c r="D194" s="37">
        <v>163</v>
      </c>
      <c r="E194" s="60"/>
      <c r="F194" s="31"/>
      <c r="G194" s="38" t="str">
        <f t="shared" si="31"/>
        <v/>
      </c>
      <c r="H194" s="39" t="str">
        <f t="array" ref="H194">IF(I194="","",IFERROR(INDEX(Lid!$F:$F,MATCH($E194,Lid!$A:$A,0)),""))</f>
        <v/>
      </c>
      <c r="I194" s="84" t="str">
        <f t="shared" si="32"/>
        <v/>
      </c>
      <c r="J194" s="38" t="str">
        <f t="shared" si="33"/>
        <v/>
      </c>
      <c r="K194" s="39" t="str">
        <f t="array" ref="K194">IF(I194="","",IFERROR($D$3 &amp; " kosten " &amp;INDEX(Lid!$B:$B,MATCH($E194,Lid!$A:$A,0)),""))</f>
        <v/>
      </c>
      <c r="L194" s="41" t="str">
        <f t="shared" si="34"/>
        <v/>
      </c>
      <c r="M194" s="41" t="str">
        <f t="shared" si="35"/>
        <v/>
      </c>
      <c r="N194" s="41" t="str">
        <f t="shared" si="36"/>
        <v/>
      </c>
      <c r="O194" s="31"/>
      <c r="P194" s="67"/>
      <c r="Q194" s="68"/>
      <c r="R194" s="69"/>
      <c r="S194" s="41">
        <f t="shared" si="37"/>
        <v>0</v>
      </c>
      <c r="T194" s="70"/>
      <c r="U194" s="68"/>
      <c r="V194" s="71"/>
      <c r="W194" s="41">
        <f t="shared" si="38"/>
        <v>0</v>
      </c>
      <c r="X194" s="70"/>
      <c r="Y194" s="68"/>
      <c r="Z194" s="71"/>
      <c r="AA194" s="41">
        <f t="shared" si="39"/>
        <v>0</v>
      </c>
      <c r="AB194" s="70"/>
      <c r="AC194" s="68"/>
      <c r="AD194" s="71"/>
      <c r="AE194" s="41">
        <f t="shared" si="40"/>
        <v>0</v>
      </c>
      <c r="AF194" s="70"/>
      <c r="AG194" s="68"/>
      <c r="AH194" s="71"/>
      <c r="AI194" s="41">
        <f t="shared" si="41"/>
        <v>0</v>
      </c>
      <c r="AJ194" s="70"/>
      <c r="AK194" s="68"/>
      <c r="AL194" s="71"/>
      <c r="AM194" s="41">
        <f t="shared" si="42"/>
        <v>0</v>
      </c>
      <c r="AN194" s="70"/>
      <c r="AO194" s="68"/>
      <c r="AP194" s="71"/>
      <c r="AQ194" s="41">
        <f t="shared" si="43"/>
        <v>0</v>
      </c>
      <c r="AR194" s="70"/>
      <c r="AS194" s="68"/>
      <c r="AT194" s="71"/>
      <c r="AU194" s="41">
        <f t="shared" si="44"/>
        <v>0</v>
      </c>
      <c r="AV194" s="70"/>
      <c r="AW194" s="68"/>
      <c r="AX194" s="71"/>
      <c r="AY194" s="41">
        <f t="shared" si="45"/>
        <v>0</v>
      </c>
      <c r="AZ194" s="70"/>
      <c r="BA194" s="68"/>
      <c r="BB194" s="71"/>
      <c r="BC194" s="41">
        <f t="shared" si="46"/>
        <v>0</v>
      </c>
      <c r="BD194" s="70"/>
      <c r="BE194" s="68"/>
      <c r="BF194" s="71"/>
      <c r="BG194" s="41">
        <f t="shared" si="47"/>
        <v>0</v>
      </c>
      <c r="BH194" s="70"/>
      <c r="BI194" s="68"/>
      <c r="BJ194" s="71"/>
      <c r="BK194" s="41">
        <f t="shared" si="48"/>
        <v>0</v>
      </c>
      <c r="BL194" s="70"/>
      <c r="BM194" s="68"/>
      <c r="BN194" s="71"/>
      <c r="BO194" s="41">
        <f t="shared" si="49"/>
        <v>0</v>
      </c>
      <c r="BP194" s="70"/>
      <c r="BQ194" s="68"/>
      <c r="BR194" s="71"/>
      <c r="BS194" s="41">
        <f t="shared" si="50"/>
        <v>0</v>
      </c>
    </row>
    <row r="195" spans="1:71" ht="15.75" customHeight="1" x14ac:dyDescent="0.25">
      <c r="A195" s="30"/>
      <c r="B195" s="31"/>
      <c r="C195" s="31"/>
      <c r="D195" s="37">
        <v>164</v>
      </c>
      <c r="E195" s="60"/>
      <c r="F195" s="31"/>
      <c r="G195" s="38" t="str">
        <f t="shared" si="31"/>
        <v/>
      </c>
      <c r="H195" s="39" t="str">
        <f t="array" ref="H195">IF(I195="","",IFERROR(INDEX(Lid!$F:$F,MATCH($E195,Lid!$A:$A,0)),""))</f>
        <v/>
      </c>
      <c r="I195" s="84" t="str">
        <f t="shared" si="32"/>
        <v/>
      </c>
      <c r="J195" s="38" t="str">
        <f t="shared" si="33"/>
        <v/>
      </c>
      <c r="K195" s="39" t="str">
        <f t="array" ref="K195">IF(I195="","",IFERROR($D$3 &amp; " kosten " &amp;INDEX(Lid!$B:$B,MATCH($E195,Lid!$A:$A,0)),""))</f>
        <v/>
      </c>
      <c r="L195" s="41" t="str">
        <f t="shared" si="34"/>
        <v/>
      </c>
      <c r="M195" s="41" t="str">
        <f t="shared" si="35"/>
        <v/>
      </c>
      <c r="N195" s="41" t="str">
        <f t="shared" si="36"/>
        <v/>
      </c>
      <c r="O195" s="31"/>
      <c r="P195" s="67"/>
      <c r="Q195" s="68"/>
      <c r="R195" s="69"/>
      <c r="S195" s="41">
        <f t="shared" si="37"/>
        <v>0</v>
      </c>
      <c r="T195" s="70"/>
      <c r="U195" s="68"/>
      <c r="V195" s="71"/>
      <c r="W195" s="41">
        <f t="shared" si="38"/>
        <v>0</v>
      </c>
      <c r="X195" s="70"/>
      <c r="Y195" s="68"/>
      <c r="Z195" s="71"/>
      <c r="AA195" s="41">
        <f t="shared" si="39"/>
        <v>0</v>
      </c>
      <c r="AB195" s="70"/>
      <c r="AC195" s="68"/>
      <c r="AD195" s="71"/>
      <c r="AE195" s="41">
        <f t="shared" si="40"/>
        <v>0</v>
      </c>
      <c r="AF195" s="70"/>
      <c r="AG195" s="68"/>
      <c r="AH195" s="71"/>
      <c r="AI195" s="41">
        <f t="shared" si="41"/>
        <v>0</v>
      </c>
      <c r="AJ195" s="70"/>
      <c r="AK195" s="68"/>
      <c r="AL195" s="71"/>
      <c r="AM195" s="41">
        <f t="shared" si="42"/>
        <v>0</v>
      </c>
      <c r="AN195" s="70"/>
      <c r="AO195" s="68"/>
      <c r="AP195" s="71"/>
      <c r="AQ195" s="41">
        <f t="shared" si="43"/>
        <v>0</v>
      </c>
      <c r="AR195" s="70"/>
      <c r="AS195" s="68"/>
      <c r="AT195" s="71"/>
      <c r="AU195" s="41">
        <f t="shared" si="44"/>
        <v>0</v>
      </c>
      <c r="AV195" s="70"/>
      <c r="AW195" s="68"/>
      <c r="AX195" s="71"/>
      <c r="AY195" s="41">
        <f t="shared" si="45"/>
        <v>0</v>
      </c>
      <c r="AZ195" s="70"/>
      <c r="BA195" s="68"/>
      <c r="BB195" s="71"/>
      <c r="BC195" s="41">
        <f t="shared" si="46"/>
        <v>0</v>
      </c>
      <c r="BD195" s="70"/>
      <c r="BE195" s="68"/>
      <c r="BF195" s="71"/>
      <c r="BG195" s="41">
        <f t="shared" si="47"/>
        <v>0</v>
      </c>
      <c r="BH195" s="70"/>
      <c r="BI195" s="68"/>
      <c r="BJ195" s="71"/>
      <c r="BK195" s="41">
        <f t="shared" si="48"/>
        <v>0</v>
      </c>
      <c r="BL195" s="70"/>
      <c r="BM195" s="68"/>
      <c r="BN195" s="71"/>
      <c r="BO195" s="41">
        <f t="shared" si="49"/>
        <v>0</v>
      </c>
      <c r="BP195" s="70"/>
      <c r="BQ195" s="68"/>
      <c r="BR195" s="71"/>
      <c r="BS195" s="41">
        <f t="shared" si="50"/>
        <v>0</v>
      </c>
    </row>
    <row r="196" spans="1:71" ht="15.75" customHeight="1" x14ac:dyDescent="0.25">
      <c r="A196" s="30"/>
      <c r="B196" s="31"/>
      <c r="C196" s="31"/>
      <c r="D196" s="37">
        <v>165</v>
      </c>
      <c r="E196" s="60"/>
      <c r="F196" s="31"/>
      <c r="G196" s="38" t="str">
        <f t="shared" si="31"/>
        <v/>
      </c>
      <c r="H196" s="39" t="str">
        <f t="array" ref="H196">IF(I196="","",IFERROR(INDEX(Lid!$F:$F,MATCH($E196,Lid!$A:$A,0)),""))</f>
        <v/>
      </c>
      <c r="I196" s="84" t="str">
        <f t="shared" si="32"/>
        <v/>
      </c>
      <c r="J196" s="38" t="str">
        <f t="shared" si="33"/>
        <v/>
      </c>
      <c r="K196" s="39" t="str">
        <f t="array" ref="K196">IF(I196="","",IFERROR($D$3 &amp; " kosten " &amp;INDEX(Lid!$B:$B,MATCH($E196,Lid!$A:$A,0)),""))</f>
        <v/>
      </c>
      <c r="L196" s="41" t="str">
        <f t="shared" si="34"/>
        <v/>
      </c>
      <c r="M196" s="41" t="str">
        <f t="shared" si="35"/>
        <v/>
      </c>
      <c r="N196" s="41" t="str">
        <f t="shared" si="36"/>
        <v/>
      </c>
      <c r="O196" s="31"/>
      <c r="P196" s="67"/>
      <c r="Q196" s="68"/>
      <c r="R196" s="69"/>
      <c r="S196" s="41">
        <f t="shared" si="37"/>
        <v>0</v>
      </c>
      <c r="T196" s="70"/>
      <c r="U196" s="68"/>
      <c r="V196" s="71"/>
      <c r="W196" s="41">
        <f t="shared" si="38"/>
        <v>0</v>
      </c>
      <c r="X196" s="70"/>
      <c r="Y196" s="68"/>
      <c r="Z196" s="71"/>
      <c r="AA196" s="41">
        <f t="shared" si="39"/>
        <v>0</v>
      </c>
      <c r="AB196" s="70"/>
      <c r="AC196" s="68"/>
      <c r="AD196" s="71"/>
      <c r="AE196" s="41">
        <f t="shared" si="40"/>
        <v>0</v>
      </c>
      <c r="AF196" s="70"/>
      <c r="AG196" s="68"/>
      <c r="AH196" s="71"/>
      <c r="AI196" s="41">
        <f t="shared" si="41"/>
        <v>0</v>
      </c>
      <c r="AJ196" s="70"/>
      <c r="AK196" s="68"/>
      <c r="AL196" s="71"/>
      <c r="AM196" s="41">
        <f t="shared" si="42"/>
        <v>0</v>
      </c>
      <c r="AN196" s="70"/>
      <c r="AO196" s="68"/>
      <c r="AP196" s="71"/>
      <c r="AQ196" s="41">
        <f t="shared" si="43"/>
        <v>0</v>
      </c>
      <c r="AR196" s="70"/>
      <c r="AS196" s="68"/>
      <c r="AT196" s="71"/>
      <c r="AU196" s="41">
        <f t="shared" si="44"/>
        <v>0</v>
      </c>
      <c r="AV196" s="70"/>
      <c r="AW196" s="68"/>
      <c r="AX196" s="71"/>
      <c r="AY196" s="41">
        <f t="shared" si="45"/>
        <v>0</v>
      </c>
      <c r="AZ196" s="70"/>
      <c r="BA196" s="68"/>
      <c r="BB196" s="71"/>
      <c r="BC196" s="41">
        <f t="shared" si="46"/>
        <v>0</v>
      </c>
      <c r="BD196" s="70"/>
      <c r="BE196" s="68"/>
      <c r="BF196" s="71"/>
      <c r="BG196" s="41">
        <f t="shared" si="47"/>
        <v>0</v>
      </c>
      <c r="BH196" s="70"/>
      <c r="BI196" s="68"/>
      <c r="BJ196" s="71"/>
      <c r="BK196" s="41">
        <f t="shared" si="48"/>
        <v>0</v>
      </c>
      <c r="BL196" s="70"/>
      <c r="BM196" s="68"/>
      <c r="BN196" s="71"/>
      <c r="BO196" s="41">
        <f t="shared" si="49"/>
        <v>0</v>
      </c>
      <c r="BP196" s="70"/>
      <c r="BQ196" s="68"/>
      <c r="BR196" s="71"/>
      <c r="BS196" s="41">
        <f t="shared" si="50"/>
        <v>0</v>
      </c>
    </row>
    <row r="197" spans="1:71" ht="15.75" customHeight="1" x14ac:dyDescent="0.25">
      <c r="A197" s="30"/>
      <c r="B197" s="31"/>
      <c r="C197" s="31"/>
      <c r="D197" s="37">
        <v>166</v>
      </c>
      <c r="E197" s="60"/>
      <c r="F197" s="31"/>
      <c r="G197" s="38" t="str">
        <f t="shared" si="31"/>
        <v/>
      </c>
      <c r="H197" s="39" t="str">
        <f t="array" ref="H197">IF(I197="","",IFERROR(INDEX(Lid!$F:$F,MATCH($E197,Lid!$A:$A,0)),""))</f>
        <v/>
      </c>
      <c r="I197" s="84" t="str">
        <f t="shared" si="32"/>
        <v/>
      </c>
      <c r="J197" s="38" t="str">
        <f t="shared" si="33"/>
        <v/>
      </c>
      <c r="K197" s="39" t="str">
        <f t="array" ref="K197">IF(I197="","",IFERROR($D$3 &amp; " kosten " &amp;INDEX(Lid!$B:$B,MATCH($E197,Lid!$A:$A,0)),""))</f>
        <v/>
      </c>
      <c r="L197" s="41" t="str">
        <f t="shared" si="34"/>
        <v/>
      </c>
      <c r="M197" s="41" t="str">
        <f t="shared" si="35"/>
        <v/>
      </c>
      <c r="N197" s="41" t="str">
        <f t="shared" si="36"/>
        <v/>
      </c>
      <c r="O197" s="31"/>
      <c r="P197" s="67"/>
      <c r="Q197" s="68"/>
      <c r="R197" s="69"/>
      <c r="S197" s="41">
        <f t="shared" si="37"/>
        <v>0</v>
      </c>
      <c r="T197" s="70"/>
      <c r="U197" s="68"/>
      <c r="V197" s="71"/>
      <c r="W197" s="41">
        <f t="shared" si="38"/>
        <v>0</v>
      </c>
      <c r="X197" s="70"/>
      <c r="Y197" s="68"/>
      <c r="Z197" s="71"/>
      <c r="AA197" s="41">
        <f t="shared" si="39"/>
        <v>0</v>
      </c>
      <c r="AB197" s="70"/>
      <c r="AC197" s="68"/>
      <c r="AD197" s="71"/>
      <c r="AE197" s="41">
        <f t="shared" si="40"/>
        <v>0</v>
      </c>
      <c r="AF197" s="70"/>
      <c r="AG197" s="68"/>
      <c r="AH197" s="71"/>
      <c r="AI197" s="41">
        <f t="shared" si="41"/>
        <v>0</v>
      </c>
      <c r="AJ197" s="70"/>
      <c r="AK197" s="68"/>
      <c r="AL197" s="71"/>
      <c r="AM197" s="41">
        <f t="shared" si="42"/>
        <v>0</v>
      </c>
      <c r="AN197" s="70"/>
      <c r="AO197" s="68"/>
      <c r="AP197" s="71"/>
      <c r="AQ197" s="41">
        <f t="shared" si="43"/>
        <v>0</v>
      </c>
      <c r="AR197" s="70"/>
      <c r="AS197" s="68"/>
      <c r="AT197" s="71"/>
      <c r="AU197" s="41">
        <f t="shared" si="44"/>
        <v>0</v>
      </c>
      <c r="AV197" s="70"/>
      <c r="AW197" s="68"/>
      <c r="AX197" s="71"/>
      <c r="AY197" s="41">
        <f t="shared" si="45"/>
        <v>0</v>
      </c>
      <c r="AZ197" s="70"/>
      <c r="BA197" s="68"/>
      <c r="BB197" s="71"/>
      <c r="BC197" s="41">
        <f t="shared" si="46"/>
        <v>0</v>
      </c>
      <c r="BD197" s="70"/>
      <c r="BE197" s="68"/>
      <c r="BF197" s="71"/>
      <c r="BG197" s="41">
        <f t="shared" si="47"/>
        <v>0</v>
      </c>
      <c r="BH197" s="70"/>
      <c r="BI197" s="68"/>
      <c r="BJ197" s="71"/>
      <c r="BK197" s="41">
        <f t="shared" si="48"/>
        <v>0</v>
      </c>
      <c r="BL197" s="70"/>
      <c r="BM197" s="68"/>
      <c r="BN197" s="71"/>
      <c r="BO197" s="41">
        <f t="shared" si="49"/>
        <v>0</v>
      </c>
      <c r="BP197" s="70"/>
      <c r="BQ197" s="68"/>
      <c r="BR197" s="71"/>
      <c r="BS197" s="41">
        <f t="shared" si="50"/>
        <v>0</v>
      </c>
    </row>
    <row r="198" spans="1:71" ht="15.75" customHeight="1" x14ac:dyDescent="0.25">
      <c r="A198" s="30"/>
      <c r="B198" s="31"/>
      <c r="C198" s="31"/>
      <c r="D198" s="37">
        <v>167</v>
      </c>
      <c r="E198" s="60"/>
      <c r="F198" s="31"/>
      <c r="G198" s="38" t="str">
        <f t="shared" si="31"/>
        <v/>
      </c>
      <c r="H198" s="39" t="str">
        <f t="array" ref="H198">IF(I198="","",IFERROR(INDEX(Lid!$F:$F,MATCH($E198,Lid!$A:$A,0)),""))</f>
        <v/>
      </c>
      <c r="I198" s="84" t="str">
        <f t="shared" si="32"/>
        <v/>
      </c>
      <c r="J198" s="38" t="str">
        <f t="shared" si="33"/>
        <v/>
      </c>
      <c r="K198" s="39" t="str">
        <f t="array" ref="K198">IF(I198="","",IFERROR($D$3 &amp; " kosten " &amp;INDEX(Lid!$B:$B,MATCH($E198,Lid!$A:$A,0)),""))</f>
        <v/>
      </c>
      <c r="L198" s="41" t="str">
        <f t="shared" si="34"/>
        <v/>
      </c>
      <c r="M198" s="41" t="str">
        <f t="shared" si="35"/>
        <v/>
      </c>
      <c r="N198" s="41" t="str">
        <f t="shared" si="36"/>
        <v/>
      </c>
      <c r="O198" s="31"/>
      <c r="P198" s="67"/>
      <c r="Q198" s="68"/>
      <c r="R198" s="69"/>
      <c r="S198" s="41">
        <f t="shared" si="37"/>
        <v>0</v>
      </c>
      <c r="T198" s="70"/>
      <c r="U198" s="68"/>
      <c r="V198" s="71"/>
      <c r="W198" s="41">
        <f t="shared" si="38"/>
        <v>0</v>
      </c>
      <c r="X198" s="70"/>
      <c r="Y198" s="68"/>
      <c r="Z198" s="71"/>
      <c r="AA198" s="41">
        <f t="shared" si="39"/>
        <v>0</v>
      </c>
      <c r="AB198" s="70"/>
      <c r="AC198" s="68"/>
      <c r="AD198" s="71"/>
      <c r="AE198" s="41">
        <f t="shared" si="40"/>
        <v>0</v>
      </c>
      <c r="AF198" s="70"/>
      <c r="AG198" s="68"/>
      <c r="AH198" s="71"/>
      <c r="AI198" s="41">
        <f t="shared" si="41"/>
        <v>0</v>
      </c>
      <c r="AJ198" s="70"/>
      <c r="AK198" s="68"/>
      <c r="AL198" s="71"/>
      <c r="AM198" s="41">
        <f t="shared" si="42"/>
        <v>0</v>
      </c>
      <c r="AN198" s="70"/>
      <c r="AO198" s="68"/>
      <c r="AP198" s="71"/>
      <c r="AQ198" s="41">
        <f t="shared" si="43"/>
        <v>0</v>
      </c>
      <c r="AR198" s="70"/>
      <c r="AS198" s="68"/>
      <c r="AT198" s="71"/>
      <c r="AU198" s="41">
        <f t="shared" si="44"/>
        <v>0</v>
      </c>
      <c r="AV198" s="70"/>
      <c r="AW198" s="68"/>
      <c r="AX198" s="71"/>
      <c r="AY198" s="41">
        <f t="shared" si="45"/>
        <v>0</v>
      </c>
      <c r="AZ198" s="70"/>
      <c r="BA198" s="68"/>
      <c r="BB198" s="71"/>
      <c r="BC198" s="41">
        <f t="shared" si="46"/>
        <v>0</v>
      </c>
      <c r="BD198" s="70"/>
      <c r="BE198" s="68"/>
      <c r="BF198" s="71"/>
      <c r="BG198" s="41">
        <f t="shared" si="47"/>
        <v>0</v>
      </c>
      <c r="BH198" s="70"/>
      <c r="BI198" s="68"/>
      <c r="BJ198" s="71"/>
      <c r="BK198" s="41">
        <f t="shared" si="48"/>
        <v>0</v>
      </c>
      <c r="BL198" s="70"/>
      <c r="BM198" s="68"/>
      <c r="BN198" s="71"/>
      <c r="BO198" s="41">
        <f t="shared" si="49"/>
        <v>0</v>
      </c>
      <c r="BP198" s="70"/>
      <c r="BQ198" s="68"/>
      <c r="BR198" s="71"/>
      <c r="BS198" s="41">
        <f t="shared" si="50"/>
        <v>0</v>
      </c>
    </row>
    <row r="199" spans="1:71" ht="15.75" customHeight="1" x14ac:dyDescent="0.25">
      <c r="A199" s="30"/>
      <c r="B199" s="31"/>
      <c r="C199" s="31"/>
      <c r="D199" s="37">
        <v>168</v>
      </c>
      <c r="E199" s="60"/>
      <c r="F199" s="31"/>
      <c r="G199" s="38" t="str">
        <f t="shared" si="31"/>
        <v/>
      </c>
      <c r="H199" s="39" t="str">
        <f t="array" ref="H199">IF(I199="","",IFERROR(INDEX(Lid!$F:$F,MATCH($E199,Lid!$A:$A,0)),""))</f>
        <v/>
      </c>
      <c r="I199" s="84" t="str">
        <f t="shared" si="32"/>
        <v/>
      </c>
      <c r="J199" s="38" t="str">
        <f t="shared" si="33"/>
        <v/>
      </c>
      <c r="K199" s="39" t="str">
        <f t="array" ref="K199">IF(I199="","",IFERROR($D$3 &amp; " kosten " &amp;INDEX(Lid!$B:$B,MATCH($E199,Lid!$A:$A,0)),""))</f>
        <v/>
      </c>
      <c r="L199" s="41" t="str">
        <f t="shared" si="34"/>
        <v/>
      </c>
      <c r="M199" s="41" t="str">
        <f t="shared" si="35"/>
        <v/>
      </c>
      <c r="N199" s="41" t="str">
        <f t="shared" si="36"/>
        <v/>
      </c>
      <c r="O199" s="31"/>
      <c r="P199" s="67"/>
      <c r="Q199" s="68"/>
      <c r="R199" s="69"/>
      <c r="S199" s="41">
        <f t="shared" si="37"/>
        <v>0</v>
      </c>
      <c r="T199" s="70"/>
      <c r="U199" s="68"/>
      <c r="V199" s="71"/>
      <c r="W199" s="41">
        <f t="shared" si="38"/>
        <v>0</v>
      </c>
      <c r="X199" s="70"/>
      <c r="Y199" s="68"/>
      <c r="Z199" s="71"/>
      <c r="AA199" s="41">
        <f t="shared" si="39"/>
        <v>0</v>
      </c>
      <c r="AB199" s="70"/>
      <c r="AC199" s="68"/>
      <c r="AD199" s="71"/>
      <c r="AE199" s="41">
        <f t="shared" si="40"/>
        <v>0</v>
      </c>
      <c r="AF199" s="70"/>
      <c r="AG199" s="68"/>
      <c r="AH199" s="71"/>
      <c r="AI199" s="41">
        <f t="shared" si="41"/>
        <v>0</v>
      </c>
      <c r="AJ199" s="70"/>
      <c r="AK199" s="68"/>
      <c r="AL199" s="71"/>
      <c r="AM199" s="41">
        <f t="shared" si="42"/>
        <v>0</v>
      </c>
      <c r="AN199" s="70"/>
      <c r="AO199" s="68"/>
      <c r="AP199" s="71"/>
      <c r="AQ199" s="41">
        <f t="shared" si="43"/>
        <v>0</v>
      </c>
      <c r="AR199" s="70"/>
      <c r="AS199" s="68"/>
      <c r="AT199" s="71"/>
      <c r="AU199" s="41">
        <f t="shared" si="44"/>
        <v>0</v>
      </c>
      <c r="AV199" s="70"/>
      <c r="AW199" s="68"/>
      <c r="AX199" s="71"/>
      <c r="AY199" s="41">
        <f t="shared" si="45"/>
        <v>0</v>
      </c>
      <c r="AZ199" s="70"/>
      <c r="BA199" s="68"/>
      <c r="BB199" s="71"/>
      <c r="BC199" s="41">
        <f t="shared" si="46"/>
        <v>0</v>
      </c>
      <c r="BD199" s="70"/>
      <c r="BE199" s="68"/>
      <c r="BF199" s="71"/>
      <c r="BG199" s="41">
        <f t="shared" si="47"/>
        <v>0</v>
      </c>
      <c r="BH199" s="70"/>
      <c r="BI199" s="68"/>
      <c r="BJ199" s="71"/>
      <c r="BK199" s="41">
        <f t="shared" si="48"/>
        <v>0</v>
      </c>
      <c r="BL199" s="70"/>
      <c r="BM199" s="68"/>
      <c r="BN199" s="71"/>
      <c r="BO199" s="41">
        <f t="shared" si="49"/>
        <v>0</v>
      </c>
      <c r="BP199" s="70"/>
      <c r="BQ199" s="68"/>
      <c r="BR199" s="71"/>
      <c r="BS199" s="41">
        <f t="shared" si="50"/>
        <v>0</v>
      </c>
    </row>
    <row r="200" spans="1:71" ht="15.75" customHeight="1" x14ac:dyDescent="0.25">
      <c r="A200" s="30"/>
      <c r="B200" s="31"/>
      <c r="C200" s="31"/>
      <c r="D200" s="37">
        <v>169</v>
      </c>
      <c r="E200" s="60"/>
      <c r="F200" s="31"/>
      <c r="G200" s="38" t="str">
        <f t="shared" si="31"/>
        <v/>
      </c>
      <c r="H200" s="39" t="str">
        <f t="array" ref="H200">IF(I200="","",IFERROR(INDEX(Lid!$F:$F,MATCH($E200,Lid!$A:$A,0)),""))</f>
        <v/>
      </c>
      <c r="I200" s="84" t="str">
        <f t="shared" si="32"/>
        <v/>
      </c>
      <c r="J200" s="38" t="str">
        <f t="shared" si="33"/>
        <v/>
      </c>
      <c r="K200" s="39" t="str">
        <f t="array" ref="K200">IF(I200="","",IFERROR($D$3 &amp; " kosten " &amp;INDEX(Lid!$B:$B,MATCH($E200,Lid!$A:$A,0)),""))</f>
        <v/>
      </c>
      <c r="L200" s="41" t="str">
        <f t="shared" si="34"/>
        <v/>
      </c>
      <c r="M200" s="41" t="str">
        <f t="shared" si="35"/>
        <v/>
      </c>
      <c r="N200" s="41" t="str">
        <f t="shared" si="36"/>
        <v/>
      </c>
      <c r="O200" s="31"/>
      <c r="P200" s="67"/>
      <c r="Q200" s="68"/>
      <c r="R200" s="69"/>
      <c r="S200" s="41">
        <f t="shared" si="37"/>
        <v>0</v>
      </c>
      <c r="T200" s="70"/>
      <c r="U200" s="68"/>
      <c r="V200" s="71"/>
      <c r="W200" s="41">
        <f t="shared" si="38"/>
        <v>0</v>
      </c>
      <c r="X200" s="70"/>
      <c r="Y200" s="68"/>
      <c r="Z200" s="71"/>
      <c r="AA200" s="41">
        <f t="shared" si="39"/>
        <v>0</v>
      </c>
      <c r="AB200" s="70"/>
      <c r="AC200" s="68"/>
      <c r="AD200" s="71"/>
      <c r="AE200" s="41">
        <f t="shared" si="40"/>
        <v>0</v>
      </c>
      <c r="AF200" s="70"/>
      <c r="AG200" s="68"/>
      <c r="AH200" s="71"/>
      <c r="AI200" s="41">
        <f t="shared" si="41"/>
        <v>0</v>
      </c>
      <c r="AJ200" s="70"/>
      <c r="AK200" s="68"/>
      <c r="AL200" s="71"/>
      <c r="AM200" s="41">
        <f t="shared" si="42"/>
        <v>0</v>
      </c>
      <c r="AN200" s="70"/>
      <c r="AO200" s="68"/>
      <c r="AP200" s="71"/>
      <c r="AQ200" s="41">
        <f t="shared" si="43"/>
        <v>0</v>
      </c>
      <c r="AR200" s="70"/>
      <c r="AS200" s="68"/>
      <c r="AT200" s="71"/>
      <c r="AU200" s="41">
        <f t="shared" si="44"/>
        <v>0</v>
      </c>
      <c r="AV200" s="70"/>
      <c r="AW200" s="68"/>
      <c r="AX200" s="71"/>
      <c r="AY200" s="41">
        <f t="shared" si="45"/>
        <v>0</v>
      </c>
      <c r="AZ200" s="70"/>
      <c r="BA200" s="68"/>
      <c r="BB200" s="71"/>
      <c r="BC200" s="41">
        <f t="shared" si="46"/>
        <v>0</v>
      </c>
      <c r="BD200" s="70"/>
      <c r="BE200" s="68"/>
      <c r="BF200" s="71"/>
      <c r="BG200" s="41">
        <f t="shared" si="47"/>
        <v>0</v>
      </c>
      <c r="BH200" s="70"/>
      <c r="BI200" s="68"/>
      <c r="BJ200" s="71"/>
      <c r="BK200" s="41">
        <f t="shared" si="48"/>
        <v>0</v>
      </c>
      <c r="BL200" s="70"/>
      <c r="BM200" s="68"/>
      <c r="BN200" s="71"/>
      <c r="BO200" s="41">
        <f t="shared" si="49"/>
        <v>0</v>
      </c>
      <c r="BP200" s="70"/>
      <c r="BQ200" s="68"/>
      <c r="BR200" s="71"/>
      <c r="BS200" s="41">
        <f t="shared" si="50"/>
        <v>0</v>
      </c>
    </row>
    <row r="201" spans="1:71" ht="15.75" customHeight="1" x14ac:dyDescent="0.25">
      <c r="A201" s="30"/>
      <c r="B201" s="31"/>
      <c r="C201" s="31"/>
      <c r="D201" s="37">
        <v>170</v>
      </c>
      <c r="E201" s="60"/>
      <c r="F201" s="31"/>
      <c r="G201" s="38" t="str">
        <f t="shared" si="31"/>
        <v/>
      </c>
      <c r="H201" s="39" t="str">
        <f t="array" ref="H201">IF(I201="","",IFERROR(INDEX(Lid!$F:$F,MATCH($E201,Lid!$A:$A,0)),""))</f>
        <v/>
      </c>
      <c r="I201" s="84" t="str">
        <f t="shared" si="32"/>
        <v/>
      </c>
      <c r="J201" s="38" t="str">
        <f t="shared" si="33"/>
        <v/>
      </c>
      <c r="K201" s="39" t="str">
        <f t="array" ref="K201">IF(I201="","",IFERROR($D$3 &amp; " kosten " &amp;INDEX(Lid!$B:$B,MATCH($E201,Lid!$A:$A,0)),""))</f>
        <v/>
      </c>
      <c r="L201" s="41" t="str">
        <f t="shared" si="34"/>
        <v/>
      </c>
      <c r="M201" s="41" t="str">
        <f t="shared" si="35"/>
        <v/>
      </c>
      <c r="N201" s="41" t="str">
        <f t="shared" si="36"/>
        <v/>
      </c>
      <c r="O201" s="31"/>
      <c r="P201" s="67"/>
      <c r="Q201" s="68"/>
      <c r="R201" s="69"/>
      <c r="S201" s="41">
        <f t="shared" si="37"/>
        <v>0</v>
      </c>
      <c r="T201" s="70"/>
      <c r="U201" s="68"/>
      <c r="V201" s="71"/>
      <c r="W201" s="41">
        <f t="shared" si="38"/>
        <v>0</v>
      </c>
      <c r="X201" s="70"/>
      <c r="Y201" s="68"/>
      <c r="Z201" s="71"/>
      <c r="AA201" s="41">
        <f t="shared" si="39"/>
        <v>0</v>
      </c>
      <c r="AB201" s="70"/>
      <c r="AC201" s="68"/>
      <c r="AD201" s="71"/>
      <c r="AE201" s="41">
        <f t="shared" si="40"/>
        <v>0</v>
      </c>
      <c r="AF201" s="70"/>
      <c r="AG201" s="68"/>
      <c r="AH201" s="71"/>
      <c r="AI201" s="41">
        <f t="shared" si="41"/>
        <v>0</v>
      </c>
      <c r="AJ201" s="70"/>
      <c r="AK201" s="68"/>
      <c r="AL201" s="71"/>
      <c r="AM201" s="41">
        <f t="shared" si="42"/>
        <v>0</v>
      </c>
      <c r="AN201" s="70"/>
      <c r="AO201" s="68"/>
      <c r="AP201" s="71"/>
      <c r="AQ201" s="41">
        <f t="shared" si="43"/>
        <v>0</v>
      </c>
      <c r="AR201" s="70"/>
      <c r="AS201" s="68"/>
      <c r="AT201" s="71"/>
      <c r="AU201" s="41">
        <f t="shared" si="44"/>
        <v>0</v>
      </c>
      <c r="AV201" s="70"/>
      <c r="AW201" s="68"/>
      <c r="AX201" s="71"/>
      <c r="AY201" s="41">
        <f t="shared" si="45"/>
        <v>0</v>
      </c>
      <c r="AZ201" s="70"/>
      <c r="BA201" s="68"/>
      <c r="BB201" s="71"/>
      <c r="BC201" s="41">
        <f t="shared" si="46"/>
        <v>0</v>
      </c>
      <c r="BD201" s="70"/>
      <c r="BE201" s="68"/>
      <c r="BF201" s="71"/>
      <c r="BG201" s="41">
        <f t="shared" si="47"/>
        <v>0</v>
      </c>
      <c r="BH201" s="70"/>
      <c r="BI201" s="68"/>
      <c r="BJ201" s="71"/>
      <c r="BK201" s="41">
        <f t="shared" si="48"/>
        <v>0</v>
      </c>
      <c r="BL201" s="70"/>
      <c r="BM201" s="68"/>
      <c r="BN201" s="71"/>
      <c r="BO201" s="41">
        <f t="shared" si="49"/>
        <v>0</v>
      </c>
      <c r="BP201" s="70"/>
      <c r="BQ201" s="68"/>
      <c r="BR201" s="71"/>
      <c r="BS201" s="41">
        <f t="shared" si="50"/>
        <v>0</v>
      </c>
    </row>
    <row r="202" spans="1:71" ht="15.75" customHeight="1" x14ac:dyDescent="0.25">
      <c r="A202" s="30"/>
      <c r="B202" s="31"/>
      <c r="C202" s="31"/>
      <c r="D202" s="37">
        <v>171</v>
      </c>
      <c r="E202" s="60"/>
      <c r="F202" s="31"/>
      <c r="G202" s="38" t="str">
        <f t="shared" si="31"/>
        <v/>
      </c>
      <c r="H202" s="39" t="str">
        <f t="array" ref="H202">IF(I202="","",IFERROR(INDEX(Lid!$F:$F,MATCH($E202,Lid!$A:$A,0)),""))</f>
        <v/>
      </c>
      <c r="I202" s="84" t="str">
        <f t="shared" si="32"/>
        <v/>
      </c>
      <c r="J202" s="38" t="str">
        <f t="shared" si="33"/>
        <v/>
      </c>
      <c r="K202" s="39" t="str">
        <f t="array" ref="K202">IF(I202="","",IFERROR($D$3 &amp; " kosten " &amp;INDEX(Lid!$B:$B,MATCH($E202,Lid!$A:$A,0)),""))</f>
        <v/>
      </c>
      <c r="L202" s="41" t="str">
        <f t="shared" si="34"/>
        <v/>
      </c>
      <c r="M202" s="41" t="str">
        <f t="shared" si="35"/>
        <v/>
      </c>
      <c r="N202" s="41" t="str">
        <f t="shared" si="36"/>
        <v/>
      </c>
      <c r="O202" s="31"/>
      <c r="P202" s="67"/>
      <c r="Q202" s="68"/>
      <c r="R202" s="69"/>
      <c r="S202" s="41">
        <f t="shared" si="37"/>
        <v>0</v>
      </c>
      <c r="T202" s="70"/>
      <c r="U202" s="68"/>
      <c r="V202" s="71"/>
      <c r="W202" s="41">
        <f t="shared" si="38"/>
        <v>0</v>
      </c>
      <c r="X202" s="70"/>
      <c r="Y202" s="68"/>
      <c r="Z202" s="71"/>
      <c r="AA202" s="41">
        <f t="shared" si="39"/>
        <v>0</v>
      </c>
      <c r="AB202" s="70"/>
      <c r="AC202" s="68"/>
      <c r="AD202" s="71"/>
      <c r="AE202" s="41">
        <f t="shared" si="40"/>
        <v>0</v>
      </c>
      <c r="AF202" s="70"/>
      <c r="AG202" s="68"/>
      <c r="AH202" s="71"/>
      <c r="AI202" s="41">
        <f t="shared" si="41"/>
        <v>0</v>
      </c>
      <c r="AJ202" s="70"/>
      <c r="AK202" s="68"/>
      <c r="AL202" s="71"/>
      <c r="AM202" s="41">
        <f t="shared" si="42"/>
        <v>0</v>
      </c>
      <c r="AN202" s="70"/>
      <c r="AO202" s="68"/>
      <c r="AP202" s="71"/>
      <c r="AQ202" s="41">
        <f t="shared" si="43"/>
        <v>0</v>
      </c>
      <c r="AR202" s="70"/>
      <c r="AS202" s="68"/>
      <c r="AT202" s="71"/>
      <c r="AU202" s="41">
        <f t="shared" si="44"/>
        <v>0</v>
      </c>
      <c r="AV202" s="70"/>
      <c r="AW202" s="68"/>
      <c r="AX202" s="71"/>
      <c r="AY202" s="41">
        <f t="shared" si="45"/>
        <v>0</v>
      </c>
      <c r="AZ202" s="70"/>
      <c r="BA202" s="68"/>
      <c r="BB202" s="71"/>
      <c r="BC202" s="41">
        <f t="shared" si="46"/>
        <v>0</v>
      </c>
      <c r="BD202" s="70"/>
      <c r="BE202" s="68"/>
      <c r="BF202" s="71"/>
      <c r="BG202" s="41">
        <f t="shared" si="47"/>
        <v>0</v>
      </c>
      <c r="BH202" s="70"/>
      <c r="BI202" s="68"/>
      <c r="BJ202" s="71"/>
      <c r="BK202" s="41">
        <f t="shared" si="48"/>
        <v>0</v>
      </c>
      <c r="BL202" s="70"/>
      <c r="BM202" s="68"/>
      <c r="BN202" s="71"/>
      <c r="BO202" s="41">
        <f t="shared" si="49"/>
        <v>0</v>
      </c>
      <c r="BP202" s="70"/>
      <c r="BQ202" s="68"/>
      <c r="BR202" s="71"/>
      <c r="BS202" s="41">
        <f t="shared" si="50"/>
        <v>0</v>
      </c>
    </row>
    <row r="203" spans="1:71" ht="15.75" customHeight="1" x14ac:dyDescent="0.25">
      <c r="A203" s="30"/>
      <c r="B203" s="31"/>
      <c r="C203" s="31"/>
      <c r="D203" s="37">
        <v>172</v>
      </c>
      <c r="E203" s="60"/>
      <c r="F203" s="31"/>
      <c r="G203" s="38" t="str">
        <f t="shared" si="31"/>
        <v/>
      </c>
      <c r="H203" s="39" t="str">
        <f t="array" ref="H203">IF(I203="","",IFERROR(INDEX(Lid!$F:$F,MATCH($E203,Lid!$A:$A,0)),""))</f>
        <v/>
      </c>
      <c r="I203" s="84" t="str">
        <f t="shared" si="32"/>
        <v/>
      </c>
      <c r="J203" s="38" t="str">
        <f t="shared" si="33"/>
        <v/>
      </c>
      <c r="K203" s="39" t="str">
        <f t="array" ref="K203">IF(I203="","",IFERROR($D$3 &amp; " kosten " &amp;INDEX(Lid!$B:$B,MATCH($E203,Lid!$A:$A,0)),""))</f>
        <v/>
      </c>
      <c r="L203" s="41" t="str">
        <f t="shared" si="34"/>
        <v/>
      </c>
      <c r="M203" s="41" t="str">
        <f t="shared" si="35"/>
        <v/>
      </c>
      <c r="N203" s="41" t="str">
        <f t="shared" si="36"/>
        <v/>
      </c>
      <c r="O203" s="31"/>
      <c r="P203" s="67"/>
      <c r="Q203" s="68"/>
      <c r="R203" s="69"/>
      <c r="S203" s="41">
        <f t="shared" si="37"/>
        <v>0</v>
      </c>
      <c r="T203" s="70"/>
      <c r="U203" s="68"/>
      <c r="V203" s="71"/>
      <c r="W203" s="41">
        <f t="shared" si="38"/>
        <v>0</v>
      </c>
      <c r="X203" s="70"/>
      <c r="Y203" s="68"/>
      <c r="Z203" s="71"/>
      <c r="AA203" s="41">
        <f t="shared" si="39"/>
        <v>0</v>
      </c>
      <c r="AB203" s="70"/>
      <c r="AC203" s="68"/>
      <c r="AD203" s="71"/>
      <c r="AE203" s="41">
        <f t="shared" si="40"/>
        <v>0</v>
      </c>
      <c r="AF203" s="70"/>
      <c r="AG203" s="68"/>
      <c r="AH203" s="71"/>
      <c r="AI203" s="41">
        <f t="shared" si="41"/>
        <v>0</v>
      </c>
      <c r="AJ203" s="70"/>
      <c r="AK203" s="68"/>
      <c r="AL203" s="71"/>
      <c r="AM203" s="41">
        <f t="shared" si="42"/>
        <v>0</v>
      </c>
      <c r="AN203" s="70"/>
      <c r="AO203" s="68"/>
      <c r="AP203" s="71"/>
      <c r="AQ203" s="41">
        <f t="shared" si="43"/>
        <v>0</v>
      </c>
      <c r="AR203" s="70"/>
      <c r="AS203" s="68"/>
      <c r="AT203" s="71"/>
      <c r="AU203" s="41">
        <f t="shared" si="44"/>
        <v>0</v>
      </c>
      <c r="AV203" s="70"/>
      <c r="AW203" s="68"/>
      <c r="AX203" s="71"/>
      <c r="AY203" s="41">
        <f t="shared" si="45"/>
        <v>0</v>
      </c>
      <c r="AZ203" s="70"/>
      <c r="BA203" s="68"/>
      <c r="BB203" s="71"/>
      <c r="BC203" s="41">
        <f t="shared" si="46"/>
        <v>0</v>
      </c>
      <c r="BD203" s="70"/>
      <c r="BE203" s="68"/>
      <c r="BF203" s="71"/>
      <c r="BG203" s="41">
        <f t="shared" si="47"/>
        <v>0</v>
      </c>
      <c r="BH203" s="70"/>
      <c r="BI203" s="68"/>
      <c r="BJ203" s="71"/>
      <c r="BK203" s="41">
        <f t="shared" si="48"/>
        <v>0</v>
      </c>
      <c r="BL203" s="70"/>
      <c r="BM203" s="68"/>
      <c r="BN203" s="71"/>
      <c r="BO203" s="41">
        <f t="shared" si="49"/>
        <v>0</v>
      </c>
      <c r="BP203" s="70"/>
      <c r="BQ203" s="68"/>
      <c r="BR203" s="71"/>
      <c r="BS203" s="41">
        <f t="shared" si="50"/>
        <v>0</v>
      </c>
    </row>
    <row r="204" spans="1:71" ht="15.75" customHeight="1" x14ac:dyDescent="0.25">
      <c r="A204" s="30"/>
      <c r="B204" s="31"/>
      <c r="C204" s="31"/>
      <c r="D204" s="37">
        <v>173</v>
      </c>
      <c r="E204" s="60"/>
      <c r="F204" s="31"/>
      <c r="G204" s="38" t="str">
        <f t="shared" si="31"/>
        <v/>
      </c>
      <c r="H204" s="39" t="str">
        <f t="array" ref="H204">IF(I204="","",IFERROR(INDEX(Lid!$F:$F,MATCH($E204,Lid!$A:$A,0)),""))</f>
        <v/>
      </c>
      <c r="I204" s="84" t="str">
        <f t="shared" si="32"/>
        <v/>
      </c>
      <c r="J204" s="38" t="str">
        <f t="shared" si="33"/>
        <v/>
      </c>
      <c r="K204" s="39" t="str">
        <f t="array" ref="K204">IF(I204="","",IFERROR($D$3 &amp; " kosten " &amp;INDEX(Lid!$B:$B,MATCH($E204,Lid!$A:$A,0)),""))</f>
        <v/>
      </c>
      <c r="L204" s="41" t="str">
        <f t="shared" si="34"/>
        <v/>
      </c>
      <c r="M204" s="41" t="str">
        <f t="shared" si="35"/>
        <v/>
      </c>
      <c r="N204" s="41" t="str">
        <f t="shared" si="36"/>
        <v/>
      </c>
      <c r="O204" s="31"/>
      <c r="P204" s="67"/>
      <c r="Q204" s="68"/>
      <c r="R204" s="69"/>
      <c r="S204" s="41">
        <f t="shared" si="37"/>
        <v>0</v>
      </c>
      <c r="T204" s="70"/>
      <c r="U204" s="68"/>
      <c r="V204" s="71"/>
      <c r="W204" s="41">
        <f t="shared" si="38"/>
        <v>0</v>
      </c>
      <c r="X204" s="70"/>
      <c r="Y204" s="68"/>
      <c r="Z204" s="71"/>
      <c r="AA204" s="41">
        <f t="shared" si="39"/>
        <v>0</v>
      </c>
      <c r="AB204" s="70"/>
      <c r="AC204" s="68"/>
      <c r="AD204" s="71"/>
      <c r="AE204" s="41">
        <f t="shared" si="40"/>
        <v>0</v>
      </c>
      <c r="AF204" s="70"/>
      <c r="AG204" s="68"/>
      <c r="AH204" s="71"/>
      <c r="AI204" s="41">
        <f t="shared" si="41"/>
        <v>0</v>
      </c>
      <c r="AJ204" s="70"/>
      <c r="AK204" s="68"/>
      <c r="AL204" s="71"/>
      <c r="AM204" s="41">
        <f t="shared" si="42"/>
        <v>0</v>
      </c>
      <c r="AN204" s="70"/>
      <c r="AO204" s="68"/>
      <c r="AP204" s="71"/>
      <c r="AQ204" s="41">
        <f t="shared" si="43"/>
        <v>0</v>
      </c>
      <c r="AR204" s="70"/>
      <c r="AS204" s="68"/>
      <c r="AT204" s="71"/>
      <c r="AU204" s="41">
        <f t="shared" si="44"/>
        <v>0</v>
      </c>
      <c r="AV204" s="70"/>
      <c r="AW204" s="68"/>
      <c r="AX204" s="71"/>
      <c r="AY204" s="41">
        <f t="shared" si="45"/>
        <v>0</v>
      </c>
      <c r="AZ204" s="70"/>
      <c r="BA204" s="68"/>
      <c r="BB204" s="71"/>
      <c r="BC204" s="41">
        <f t="shared" si="46"/>
        <v>0</v>
      </c>
      <c r="BD204" s="70"/>
      <c r="BE204" s="68"/>
      <c r="BF204" s="71"/>
      <c r="BG204" s="41">
        <f t="shared" si="47"/>
        <v>0</v>
      </c>
      <c r="BH204" s="70"/>
      <c r="BI204" s="68"/>
      <c r="BJ204" s="71"/>
      <c r="BK204" s="41">
        <f t="shared" si="48"/>
        <v>0</v>
      </c>
      <c r="BL204" s="70"/>
      <c r="BM204" s="68"/>
      <c r="BN204" s="71"/>
      <c r="BO204" s="41">
        <f t="shared" si="49"/>
        <v>0</v>
      </c>
      <c r="BP204" s="70"/>
      <c r="BQ204" s="68"/>
      <c r="BR204" s="71"/>
      <c r="BS204" s="41">
        <f t="shared" si="50"/>
        <v>0</v>
      </c>
    </row>
    <row r="205" spans="1:71" ht="15.75" customHeight="1" x14ac:dyDescent="0.25">
      <c r="A205" s="30"/>
      <c r="B205" s="31"/>
      <c r="C205" s="31"/>
      <c r="D205" s="37">
        <v>174</v>
      </c>
      <c r="E205" s="60"/>
      <c r="F205" s="31"/>
      <c r="G205" s="38" t="str">
        <f t="shared" si="31"/>
        <v/>
      </c>
      <c r="H205" s="39" t="str">
        <f t="array" ref="H205">IF(I205="","",IFERROR(INDEX(Lid!$F:$F,MATCH($E205,Lid!$A:$A,0)),""))</f>
        <v/>
      </c>
      <c r="I205" s="84" t="str">
        <f t="shared" si="32"/>
        <v/>
      </c>
      <c r="J205" s="38" t="str">
        <f t="shared" si="33"/>
        <v/>
      </c>
      <c r="K205" s="39" t="str">
        <f t="array" ref="K205">IF(I205="","",IFERROR($D$3 &amp; " kosten " &amp;INDEX(Lid!$B:$B,MATCH($E205,Lid!$A:$A,0)),""))</f>
        <v/>
      </c>
      <c r="L205" s="41" t="str">
        <f t="shared" si="34"/>
        <v/>
      </c>
      <c r="M205" s="41" t="str">
        <f t="shared" si="35"/>
        <v/>
      </c>
      <c r="N205" s="41" t="str">
        <f t="shared" si="36"/>
        <v/>
      </c>
      <c r="O205" s="31"/>
      <c r="P205" s="67"/>
      <c r="Q205" s="68"/>
      <c r="R205" s="69"/>
      <c r="S205" s="41">
        <f t="shared" si="37"/>
        <v>0</v>
      </c>
      <c r="T205" s="70"/>
      <c r="U205" s="68"/>
      <c r="V205" s="71"/>
      <c r="W205" s="41">
        <f t="shared" si="38"/>
        <v>0</v>
      </c>
      <c r="X205" s="70"/>
      <c r="Y205" s="68"/>
      <c r="Z205" s="71"/>
      <c r="AA205" s="41">
        <f t="shared" si="39"/>
        <v>0</v>
      </c>
      <c r="AB205" s="70"/>
      <c r="AC205" s="68"/>
      <c r="AD205" s="71"/>
      <c r="AE205" s="41">
        <f t="shared" si="40"/>
        <v>0</v>
      </c>
      <c r="AF205" s="70"/>
      <c r="AG205" s="68"/>
      <c r="AH205" s="71"/>
      <c r="AI205" s="41">
        <f t="shared" si="41"/>
        <v>0</v>
      </c>
      <c r="AJ205" s="70"/>
      <c r="AK205" s="68"/>
      <c r="AL205" s="71"/>
      <c r="AM205" s="41">
        <f t="shared" si="42"/>
        <v>0</v>
      </c>
      <c r="AN205" s="70"/>
      <c r="AO205" s="68"/>
      <c r="AP205" s="71"/>
      <c r="AQ205" s="41">
        <f t="shared" si="43"/>
        <v>0</v>
      </c>
      <c r="AR205" s="70"/>
      <c r="AS205" s="68"/>
      <c r="AT205" s="71"/>
      <c r="AU205" s="41">
        <f t="shared" si="44"/>
        <v>0</v>
      </c>
      <c r="AV205" s="70"/>
      <c r="AW205" s="68"/>
      <c r="AX205" s="71"/>
      <c r="AY205" s="41">
        <f t="shared" si="45"/>
        <v>0</v>
      </c>
      <c r="AZ205" s="70"/>
      <c r="BA205" s="68"/>
      <c r="BB205" s="71"/>
      <c r="BC205" s="41">
        <f t="shared" si="46"/>
        <v>0</v>
      </c>
      <c r="BD205" s="70"/>
      <c r="BE205" s="68"/>
      <c r="BF205" s="71"/>
      <c r="BG205" s="41">
        <f t="shared" si="47"/>
        <v>0</v>
      </c>
      <c r="BH205" s="70"/>
      <c r="BI205" s="68"/>
      <c r="BJ205" s="71"/>
      <c r="BK205" s="41">
        <f t="shared" si="48"/>
        <v>0</v>
      </c>
      <c r="BL205" s="70"/>
      <c r="BM205" s="68"/>
      <c r="BN205" s="71"/>
      <c r="BO205" s="41">
        <f t="shared" si="49"/>
        <v>0</v>
      </c>
      <c r="BP205" s="70"/>
      <c r="BQ205" s="68"/>
      <c r="BR205" s="71"/>
      <c r="BS205" s="41">
        <f t="shared" si="50"/>
        <v>0</v>
      </c>
    </row>
    <row r="206" spans="1:71" ht="15.75" customHeight="1" x14ac:dyDescent="0.25">
      <c r="A206" s="30"/>
      <c r="B206" s="31"/>
      <c r="C206" s="31"/>
      <c r="D206" s="37">
        <v>175</v>
      </c>
      <c r="E206" s="60"/>
      <c r="F206" s="31"/>
      <c r="G206" s="38" t="str">
        <f t="shared" si="31"/>
        <v/>
      </c>
      <c r="H206" s="39" t="str">
        <f t="array" ref="H206">IF(I206="","",IFERROR(INDEX(Lid!$F:$F,MATCH($E206,Lid!$A:$A,0)),""))</f>
        <v/>
      </c>
      <c r="I206" s="84" t="str">
        <f t="shared" si="32"/>
        <v/>
      </c>
      <c r="J206" s="38" t="str">
        <f t="shared" si="33"/>
        <v/>
      </c>
      <c r="K206" s="39" t="str">
        <f t="array" ref="K206">IF(I206="","",IFERROR($D$3 &amp; " kosten " &amp;INDEX(Lid!$B:$B,MATCH($E206,Lid!$A:$A,0)),""))</f>
        <v/>
      </c>
      <c r="L206" s="41" t="str">
        <f t="shared" si="34"/>
        <v/>
      </c>
      <c r="M206" s="41" t="str">
        <f t="shared" si="35"/>
        <v/>
      </c>
      <c r="N206" s="41" t="str">
        <f t="shared" si="36"/>
        <v/>
      </c>
      <c r="O206" s="31"/>
      <c r="P206" s="67"/>
      <c r="Q206" s="68"/>
      <c r="R206" s="69"/>
      <c r="S206" s="41">
        <f t="shared" si="37"/>
        <v>0</v>
      </c>
      <c r="T206" s="70"/>
      <c r="U206" s="68"/>
      <c r="V206" s="71"/>
      <c r="W206" s="41">
        <f t="shared" si="38"/>
        <v>0</v>
      </c>
      <c r="X206" s="70"/>
      <c r="Y206" s="68"/>
      <c r="Z206" s="71"/>
      <c r="AA206" s="41">
        <f t="shared" si="39"/>
        <v>0</v>
      </c>
      <c r="AB206" s="70"/>
      <c r="AC206" s="68"/>
      <c r="AD206" s="71"/>
      <c r="AE206" s="41">
        <f t="shared" si="40"/>
        <v>0</v>
      </c>
      <c r="AF206" s="70"/>
      <c r="AG206" s="68"/>
      <c r="AH206" s="71"/>
      <c r="AI206" s="41">
        <f t="shared" si="41"/>
        <v>0</v>
      </c>
      <c r="AJ206" s="70"/>
      <c r="AK206" s="68"/>
      <c r="AL206" s="71"/>
      <c r="AM206" s="41">
        <f t="shared" si="42"/>
        <v>0</v>
      </c>
      <c r="AN206" s="70"/>
      <c r="AO206" s="68"/>
      <c r="AP206" s="71"/>
      <c r="AQ206" s="41">
        <f t="shared" si="43"/>
        <v>0</v>
      </c>
      <c r="AR206" s="70"/>
      <c r="AS206" s="68"/>
      <c r="AT206" s="71"/>
      <c r="AU206" s="41">
        <f t="shared" si="44"/>
        <v>0</v>
      </c>
      <c r="AV206" s="70"/>
      <c r="AW206" s="68"/>
      <c r="AX206" s="71"/>
      <c r="AY206" s="41">
        <f t="shared" si="45"/>
        <v>0</v>
      </c>
      <c r="AZ206" s="70"/>
      <c r="BA206" s="68"/>
      <c r="BB206" s="71"/>
      <c r="BC206" s="41">
        <f t="shared" si="46"/>
        <v>0</v>
      </c>
      <c r="BD206" s="70"/>
      <c r="BE206" s="68"/>
      <c r="BF206" s="71"/>
      <c r="BG206" s="41">
        <f t="shared" si="47"/>
        <v>0</v>
      </c>
      <c r="BH206" s="70"/>
      <c r="BI206" s="68"/>
      <c r="BJ206" s="71"/>
      <c r="BK206" s="41">
        <f t="shared" si="48"/>
        <v>0</v>
      </c>
      <c r="BL206" s="70"/>
      <c r="BM206" s="68"/>
      <c r="BN206" s="71"/>
      <c r="BO206" s="41">
        <f t="shared" si="49"/>
        <v>0</v>
      </c>
      <c r="BP206" s="70"/>
      <c r="BQ206" s="68"/>
      <c r="BR206" s="71"/>
      <c r="BS206" s="41">
        <f t="shared" si="50"/>
        <v>0</v>
      </c>
    </row>
    <row r="207" spans="1:71" ht="15.75" customHeight="1" x14ac:dyDescent="0.25">
      <c r="A207" s="30"/>
      <c r="B207" s="31"/>
      <c r="C207" s="31"/>
      <c r="D207" s="37">
        <v>176</v>
      </c>
      <c r="E207" s="60"/>
      <c r="F207" s="31"/>
      <c r="G207" s="38" t="str">
        <f t="shared" si="31"/>
        <v/>
      </c>
      <c r="H207" s="39" t="str">
        <f t="array" ref="H207">IF(I207="","",IFERROR(INDEX(Lid!$F:$F,MATCH($E207,Lid!$A:$A,0)),""))</f>
        <v/>
      </c>
      <c r="I207" s="84" t="str">
        <f t="shared" si="32"/>
        <v/>
      </c>
      <c r="J207" s="38" t="str">
        <f t="shared" si="33"/>
        <v/>
      </c>
      <c r="K207" s="39" t="str">
        <f t="array" ref="K207">IF(I207="","",IFERROR($D$3 &amp; " kosten " &amp;INDEX(Lid!$B:$B,MATCH($E207,Lid!$A:$A,0)),""))</f>
        <v/>
      </c>
      <c r="L207" s="41" t="str">
        <f t="shared" si="34"/>
        <v/>
      </c>
      <c r="M207" s="41" t="str">
        <f t="shared" si="35"/>
        <v/>
      </c>
      <c r="N207" s="41" t="str">
        <f t="shared" si="36"/>
        <v/>
      </c>
      <c r="O207" s="31"/>
      <c r="P207" s="67"/>
      <c r="Q207" s="68"/>
      <c r="R207" s="69"/>
      <c r="S207" s="41">
        <f t="shared" si="37"/>
        <v>0</v>
      </c>
      <c r="T207" s="70"/>
      <c r="U207" s="68"/>
      <c r="V207" s="71"/>
      <c r="W207" s="41">
        <f t="shared" si="38"/>
        <v>0</v>
      </c>
      <c r="X207" s="70"/>
      <c r="Y207" s="68"/>
      <c r="Z207" s="71"/>
      <c r="AA207" s="41">
        <f t="shared" si="39"/>
        <v>0</v>
      </c>
      <c r="AB207" s="70"/>
      <c r="AC207" s="68"/>
      <c r="AD207" s="71"/>
      <c r="AE207" s="41">
        <f t="shared" si="40"/>
        <v>0</v>
      </c>
      <c r="AF207" s="70"/>
      <c r="AG207" s="68"/>
      <c r="AH207" s="71"/>
      <c r="AI207" s="41">
        <f t="shared" si="41"/>
        <v>0</v>
      </c>
      <c r="AJ207" s="70"/>
      <c r="AK207" s="68"/>
      <c r="AL207" s="71"/>
      <c r="AM207" s="41">
        <f t="shared" si="42"/>
        <v>0</v>
      </c>
      <c r="AN207" s="70"/>
      <c r="AO207" s="68"/>
      <c r="AP207" s="71"/>
      <c r="AQ207" s="41">
        <f t="shared" si="43"/>
        <v>0</v>
      </c>
      <c r="AR207" s="70"/>
      <c r="AS207" s="68"/>
      <c r="AT207" s="71"/>
      <c r="AU207" s="41">
        <f t="shared" si="44"/>
        <v>0</v>
      </c>
      <c r="AV207" s="70"/>
      <c r="AW207" s="68"/>
      <c r="AX207" s="71"/>
      <c r="AY207" s="41">
        <f t="shared" si="45"/>
        <v>0</v>
      </c>
      <c r="AZ207" s="70"/>
      <c r="BA207" s="68"/>
      <c r="BB207" s="71"/>
      <c r="BC207" s="41">
        <f t="shared" si="46"/>
        <v>0</v>
      </c>
      <c r="BD207" s="70"/>
      <c r="BE207" s="68"/>
      <c r="BF207" s="71"/>
      <c r="BG207" s="41">
        <f t="shared" si="47"/>
        <v>0</v>
      </c>
      <c r="BH207" s="70"/>
      <c r="BI207" s="68"/>
      <c r="BJ207" s="71"/>
      <c r="BK207" s="41">
        <f t="shared" si="48"/>
        <v>0</v>
      </c>
      <c r="BL207" s="70"/>
      <c r="BM207" s="68"/>
      <c r="BN207" s="71"/>
      <c r="BO207" s="41">
        <f t="shared" si="49"/>
        <v>0</v>
      </c>
      <c r="BP207" s="70"/>
      <c r="BQ207" s="68"/>
      <c r="BR207" s="71"/>
      <c r="BS207" s="41">
        <f t="shared" si="50"/>
        <v>0</v>
      </c>
    </row>
    <row r="208" spans="1:71" ht="15.75" customHeight="1" x14ac:dyDescent="0.25">
      <c r="A208" s="30"/>
      <c r="B208" s="31"/>
      <c r="C208" s="31"/>
      <c r="D208" s="37">
        <v>177</v>
      </c>
      <c r="E208" s="60"/>
      <c r="F208" s="31"/>
      <c r="G208" s="38" t="str">
        <f t="shared" si="31"/>
        <v/>
      </c>
      <c r="H208" s="39" t="str">
        <f t="array" ref="H208">IF(I208="","",IFERROR(INDEX(Lid!$F:$F,MATCH($E208,Lid!$A:$A,0)),""))</f>
        <v/>
      </c>
      <c r="I208" s="84" t="str">
        <f t="shared" si="32"/>
        <v/>
      </c>
      <c r="J208" s="38" t="str">
        <f t="shared" si="33"/>
        <v/>
      </c>
      <c r="K208" s="39" t="str">
        <f t="array" ref="K208">IF(I208="","",IFERROR($D$3 &amp; " kosten " &amp;INDEX(Lid!$B:$B,MATCH($E208,Lid!$A:$A,0)),""))</f>
        <v/>
      </c>
      <c r="L208" s="41" t="str">
        <f t="shared" si="34"/>
        <v/>
      </c>
      <c r="M208" s="41" t="str">
        <f t="shared" si="35"/>
        <v/>
      </c>
      <c r="N208" s="41" t="str">
        <f t="shared" si="36"/>
        <v/>
      </c>
      <c r="O208" s="31"/>
      <c r="P208" s="67"/>
      <c r="Q208" s="68"/>
      <c r="R208" s="69"/>
      <c r="S208" s="41">
        <f t="shared" si="37"/>
        <v>0</v>
      </c>
      <c r="T208" s="70"/>
      <c r="U208" s="68"/>
      <c r="V208" s="71"/>
      <c r="W208" s="41">
        <f t="shared" si="38"/>
        <v>0</v>
      </c>
      <c r="X208" s="70"/>
      <c r="Y208" s="68"/>
      <c r="Z208" s="71"/>
      <c r="AA208" s="41">
        <f t="shared" si="39"/>
        <v>0</v>
      </c>
      <c r="AB208" s="70"/>
      <c r="AC208" s="68"/>
      <c r="AD208" s="71"/>
      <c r="AE208" s="41">
        <f t="shared" si="40"/>
        <v>0</v>
      </c>
      <c r="AF208" s="70"/>
      <c r="AG208" s="68"/>
      <c r="AH208" s="71"/>
      <c r="AI208" s="41">
        <f t="shared" si="41"/>
        <v>0</v>
      </c>
      <c r="AJ208" s="70"/>
      <c r="AK208" s="68"/>
      <c r="AL208" s="71"/>
      <c r="AM208" s="41">
        <f t="shared" si="42"/>
        <v>0</v>
      </c>
      <c r="AN208" s="70"/>
      <c r="AO208" s="68"/>
      <c r="AP208" s="71"/>
      <c r="AQ208" s="41">
        <f t="shared" si="43"/>
        <v>0</v>
      </c>
      <c r="AR208" s="70"/>
      <c r="AS208" s="68"/>
      <c r="AT208" s="71"/>
      <c r="AU208" s="41">
        <f t="shared" si="44"/>
        <v>0</v>
      </c>
      <c r="AV208" s="70"/>
      <c r="AW208" s="68"/>
      <c r="AX208" s="71"/>
      <c r="AY208" s="41">
        <f t="shared" si="45"/>
        <v>0</v>
      </c>
      <c r="AZ208" s="70"/>
      <c r="BA208" s="68"/>
      <c r="BB208" s="71"/>
      <c r="BC208" s="41">
        <f t="shared" si="46"/>
        <v>0</v>
      </c>
      <c r="BD208" s="70"/>
      <c r="BE208" s="68"/>
      <c r="BF208" s="71"/>
      <c r="BG208" s="41">
        <f t="shared" si="47"/>
        <v>0</v>
      </c>
      <c r="BH208" s="70"/>
      <c r="BI208" s="68"/>
      <c r="BJ208" s="71"/>
      <c r="BK208" s="41">
        <f t="shared" si="48"/>
        <v>0</v>
      </c>
      <c r="BL208" s="70"/>
      <c r="BM208" s="68"/>
      <c r="BN208" s="71"/>
      <c r="BO208" s="41">
        <f t="shared" si="49"/>
        <v>0</v>
      </c>
      <c r="BP208" s="70"/>
      <c r="BQ208" s="68"/>
      <c r="BR208" s="71"/>
      <c r="BS208" s="41">
        <f t="shared" si="50"/>
        <v>0</v>
      </c>
    </row>
    <row r="209" spans="1:71" ht="15.75" customHeight="1" x14ac:dyDescent="0.25">
      <c r="A209" s="30"/>
      <c r="B209" s="31"/>
      <c r="C209" s="31"/>
      <c r="D209" s="37">
        <v>178</v>
      </c>
      <c r="E209" s="60"/>
      <c r="F209" s="31"/>
      <c r="G209" s="38" t="str">
        <f t="shared" si="31"/>
        <v/>
      </c>
      <c r="H209" s="39" t="str">
        <f t="array" ref="H209">IF(I209="","",IFERROR(INDEX(Lid!$F:$F,MATCH($E209,Lid!$A:$A,0)),""))</f>
        <v/>
      </c>
      <c r="I209" s="84" t="str">
        <f t="shared" si="32"/>
        <v/>
      </c>
      <c r="J209" s="38" t="str">
        <f t="shared" si="33"/>
        <v/>
      </c>
      <c r="K209" s="39" t="str">
        <f t="array" ref="K209">IF(I209="","",IFERROR($D$3 &amp; " kosten " &amp;INDEX(Lid!$B:$B,MATCH($E209,Lid!$A:$A,0)),""))</f>
        <v/>
      </c>
      <c r="L209" s="41" t="str">
        <f t="shared" si="34"/>
        <v/>
      </c>
      <c r="M209" s="41" t="str">
        <f t="shared" si="35"/>
        <v/>
      </c>
      <c r="N209" s="41" t="str">
        <f t="shared" si="36"/>
        <v/>
      </c>
      <c r="O209" s="31"/>
      <c r="P209" s="67"/>
      <c r="Q209" s="68"/>
      <c r="R209" s="69"/>
      <c r="S209" s="41">
        <f t="shared" si="37"/>
        <v>0</v>
      </c>
      <c r="T209" s="70"/>
      <c r="U209" s="68"/>
      <c r="V209" s="71"/>
      <c r="W209" s="41">
        <f t="shared" si="38"/>
        <v>0</v>
      </c>
      <c r="X209" s="70"/>
      <c r="Y209" s="68"/>
      <c r="Z209" s="71"/>
      <c r="AA209" s="41">
        <f t="shared" si="39"/>
        <v>0</v>
      </c>
      <c r="AB209" s="70"/>
      <c r="AC209" s="68"/>
      <c r="AD209" s="71"/>
      <c r="AE209" s="41">
        <f t="shared" si="40"/>
        <v>0</v>
      </c>
      <c r="AF209" s="70"/>
      <c r="AG209" s="68"/>
      <c r="AH209" s="71"/>
      <c r="AI209" s="41">
        <f t="shared" si="41"/>
        <v>0</v>
      </c>
      <c r="AJ209" s="70"/>
      <c r="AK209" s="68"/>
      <c r="AL209" s="71"/>
      <c r="AM209" s="41">
        <f t="shared" si="42"/>
        <v>0</v>
      </c>
      <c r="AN209" s="70"/>
      <c r="AO209" s="68"/>
      <c r="AP209" s="71"/>
      <c r="AQ209" s="41">
        <f t="shared" si="43"/>
        <v>0</v>
      </c>
      <c r="AR209" s="70"/>
      <c r="AS209" s="68"/>
      <c r="AT209" s="71"/>
      <c r="AU209" s="41">
        <f t="shared" si="44"/>
        <v>0</v>
      </c>
      <c r="AV209" s="70"/>
      <c r="AW209" s="68"/>
      <c r="AX209" s="71"/>
      <c r="AY209" s="41">
        <f t="shared" si="45"/>
        <v>0</v>
      </c>
      <c r="AZ209" s="70"/>
      <c r="BA209" s="68"/>
      <c r="BB209" s="71"/>
      <c r="BC209" s="41">
        <f t="shared" si="46"/>
        <v>0</v>
      </c>
      <c r="BD209" s="70"/>
      <c r="BE209" s="68"/>
      <c r="BF209" s="71"/>
      <c r="BG209" s="41">
        <f t="shared" si="47"/>
        <v>0</v>
      </c>
      <c r="BH209" s="70"/>
      <c r="BI209" s="68"/>
      <c r="BJ209" s="71"/>
      <c r="BK209" s="41">
        <f t="shared" si="48"/>
        <v>0</v>
      </c>
      <c r="BL209" s="70"/>
      <c r="BM209" s="68"/>
      <c r="BN209" s="71"/>
      <c r="BO209" s="41">
        <f t="shared" si="49"/>
        <v>0</v>
      </c>
      <c r="BP209" s="70"/>
      <c r="BQ209" s="68"/>
      <c r="BR209" s="71"/>
      <c r="BS209" s="41">
        <f t="shared" si="50"/>
        <v>0</v>
      </c>
    </row>
    <row r="210" spans="1:71" ht="15.75" customHeight="1" x14ac:dyDescent="0.25">
      <c r="A210" s="30"/>
      <c r="B210" s="31"/>
      <c r="C210" s="31"/>
      <c r="D210" s="37">
        <v>179</v>
      </c>
      <c r="E210" s="60"/>
      <c r="F210" s="31"/>
      <c r="G210" s="38" t="str">
        <f t="shared" si="31"/>
        <v/>
      </c>
      <c r="H210" s="39" t="str">
        <f t="array" ref="H210">IF(I210="","",IFERROR(INDEX(Lid!$F:$F,MATCH($E210,Lid!$A:$A,0)),""))</f>
        <v/>
      </c>
      <c r="I210" s="84" t="str">
        <f t="shared" si="32"/>
        <v/>
      </c>
      <c r="J210" s="38" t="str">
        <f t="shared" si="33"/>
        <v/>
      </c>
      <c r="K210" s="39" t="str">
        <f t="array" ref="K210">IF(I210="","",IFERROR($D$3 &amp; " kosten " &amp;INDEX(Lid!$B:$B,MATCH($E210,Lid!$A:$A,0)),""))</f>
        <v/>
      </c>
      <c r="L210" s="41" t="str">
        <f t="shared" si="34"/>
        <v/>
      </c>
      <c r="M210" s="41" t="str">
        <f t="shared" si="35"/>
        <v/>
      </c>
      <c r="N210" s="41" t="str">
        <f t="shared" si="36"/>
        <v/>
      </c>
      <c r="O210" s="31"/>
      <c r="P210" s="67"/>
      <c r="Q210" s="68"/>
      <c r="R210" s="69"/>
      <c r="S210" s="41">
        <f t="shared" si="37"/>
        <v>0</v>
      </c>
      <c r="T210" s="70"/>
      <c r="U210" s="68"/>
      <c r="V210" s="71"/>
      <c r="W210" s="41">
        <f t="shared" si="38"/>
        <v>0</v>
      </c>
      <c r="X210" s="70"/>
      <c r="Y210" s="68"/>
      <c r="Z210" s="71"/>
      <c r="AA210" s="41">
        <f t="shared" si="39"/>
        <v>0</v>
      </c>
      <c r="AB210" s="70"/>
      <c r="AC210" s="68"/>
      <c r="AD210" s="71"/>
      <c r="AE210" s="41">
        <f t="shared" si="40"/>
        <v>0</v>
      </c>
      <c r="AF210" s="70"/>
      <c r="AG210" s="68"/>
      <c r="AH210" s="71"/>
      <c r="AI210" s="41">
        <f t="shared" si="41"/>
        <v>0</v>
      </c>
      <c r="AJ210" s="70"/>
      <c r="AK210" s="68"/>
      <c r="AL210" s="71"/>
      <c r="AM210" s="41">
        <f t="shared" si="42"/>
        <v>0</v>
      </c>
      <c r="AN210" s="70"/>
      <c r="AO210" s="68"/>
      <c r="AP210" s="71"/>
      <c r="AQ210" s="41">
        <f t="shared" si="43"/>
        <v>0</v>
      </c>
      <c r="AR210" s="70"/>
      <c r="AS210" s="68"/>
      <c r="AT210" s="71"/>
      <c r="AU210" s="41">
        <f t="shared" si="44"/>
        <v>0</v>
      </c>
      <c r="AV210" s="70"/>
      <c r="AW210" s="68"/>
      <c r="AX210" s="71"/>
      <c r="AY210" s="41">
        <f t="shared" si="45"/>
        <v>0</v>
      </c>
      <c r="AZ210" s="70"/>
      <c r="BA210" s="68"/>
      <c r="BB210" s="71"/>
      <c r="BC210" s="41">
        <f t="shared" si="46"/>
        <v>0</v>
      </c>
      <c r="BD210" s="70"/>
      <c r="BE210" s="68"/>
      <c r="BF210" s="71"/>
      <c r="BG210" s="41">
        <f t="shared" si="47"/>
        <v>0</v>
      </c>
      <c r="BH210" s="70"/>
      <c r="BI210" s="68"/>
      <c r="BJ210" s="71"/>
      <c r="BK210" s="41">
        <f t="shared" si="48"/>
        <v>0</v>
      </c>
      <c r="BL210" s="70"/>
      <c r="BM210" s="68"/>
      <c r="BN210" s="71"/>
      <c r="BO210" s="41">
        <f t="shared" si="49"/>
        <v>0</v>
      </c>
      <c r="BP210" s="70"/>
      <c r="BQ210" s="68"/>
      <c r="BR210" s="71"/>
      <c r="BS210" s="41">
        <f t="shared" si="50"/>
        <v>0</v>
      </c>
    </row>
    <row r="211" spans="1:71" ht="15.75" customHeight="1" x14ac:dyDescent="0.25">
      <c r="A211" s="30"/>
      <c r="B211" s="31"/>
      <c r="C211" s="31"/>
      <c r="D211" s="37">
        <v>180</v>
      </c>
      <c r="E211" s="60"/>
      <c r="F211" s="31"/>
      <c r="G211" s="38" t="str">
        <f t="shared" si="31"/>
        <v/>
      </c>
      <c r="H211" s="39" t="str">
        <f t="array" ref="H211">IF(I211="","",IFERROR(INDEX(Lid!$F:$F,MATCH($E211,Lid!$A:$A,0)),""))</f>
        <v/>
      </c>
      <c r="I211" s="84" t="str">
        <f t="shared" si="32"/>
        <v/>
      </c>
      <c r="J211" s="38" t="str">
        <f t="shared" si="33"/>
        <v/>
      </c>
      <c r="K211" s="39" t="str">
        <f t="array" ref="K211">IF(I211="","",IFERROR($D$3 &amp; " kosten " &amp;INDEX(Lid!$B:$B,MATCH($E211,Lid!$A:$A,0)),""))</f>
        <v/>
      </c>
      <c r="L211" s="41" t="str">
        <f t="shared" si="34"/>
        <v/>
      </c>
      <c r="M211" s="41" t="str">
        <f t="shared" si="35"/>
        <v/>
      </c>
      <c r="N211" s="41" t="str">
        <f t="shared" si="36"/>
        <v/>
      </c>
      <c r="O211" s="31"/>
      <c r="P211" s="67"/>
      <c r="Q211" s="68"/>
      <c r="R211" s="69"/>
      <c r="S211" s="41">
        <f t="shared" si="37"/>
        <v>0</v>
      </c>
      <c r="T211" s="70"/>
      <c r="U211" s="68"/>
      <c r="V211" s="71"/>
      <c r="W211" s="41">
        <f t="shared" si="38"/>
        <v>0</v>
      </c>
      <c r="X211" s="70"/>
      <c r="Y211" s="68"/>
      <c r="Z211" s="71"/>
      <c r="AA211" s="41">
        <f t="shared" si="39"/>
        <v>0</v>
      </c>
      <c r="AB211" s="70"/>
      <c r="AC211" s="68"/>
      <c r="AD211" s="71"/>
      <c r="AE211" s="41">
        <f t="shared" si="40"/>
        <v>0</v>
      </c>
      <c r="AF211" s="70"/>
      <c r="AG211" s="68"/>
      <c r="AH211" s="71"/>
      <c r="AI211" s="41">
        <f t="shared" si="41"/>
        <v>0</v>
      </c>
      <c r="AJ211" s="70"/>
      <c r="AK211" s="68"/>
      <c r="AL211" s="71"/>
      <c r="AM211" s="41">
        <f t="shared" si="42"/>
        <v>0</v>
      </c>
      <c r="AN211" s="70"/>
      <c r="AO211" s="68"/>
      <c r="AP211" s="71"/>
      <c r="AQ211" s="41">
        <f t="shared" si="43"/>
        <v>0</v>
      </c>
      <c r="AR211" s="70"/>
      <c r="AS211" s="68"/>
      <c r="AT211" s="71"/>
      <c r="AU211" s="41">
        <f t="shared" si="44"/>
        <v>0</v>
      </c>
      <c r="AV211" s="70"/>
      <c r="AW211" s="68"/>
      <c r="AX211" s="71"/>
      <c r="AY211" s="41">
        <f t="shared" si="45"/>
        <v>0</v>
      </c>
      <c r="AZ211" s="70"/>
      <c r="BA211" s="68"/>
      <c r="BB211" s="71"/>
      <c r="BC211" s="41">
        <f t="shared" si="46"/>
        <v>0</v>
      </c>
      <c r="BD211" s="70"/>
      <c r="BE211" s="68"/>
      <c r="BF211" s="71"/>
      <c r="BG211" s="41">
        <f t="shared" si="47"/>
        <v>0</v>
      </c>
      <c r="BH211" s="70"/>
      <c r="BI211" s="68"/>
      <c r="BJ211" s="71"/>
      <c r="BK211" s="41">
        <f t="shared" si="48"/>
        <v>0</v>
      </c>
      <c r="BL211" s="70"/>
      <c r="BM211" s="68"/>
      <c r="BN211" s="71"/>
      <c r="BO211" s="41">
        <f t="shared" si="49"/>
        <v>0</v>
      </c>
      <c r="BP211" s="70"/>
      <c r="BQ211" s="68"/>
      <c r="BR211" s="71"/>
      <c r="BS211" s="41">
        <f t="shared" si="50"/>
        <v>0</v>
      </c>
    </row>
    <row r="212" spans="1:71" ht="15.75" customHeight="1" x14ac:dyDescent="0.25">
      <c r="A212" s="30"/>
      <c r="B212" s="31"/>
      <c r="C212" s="31"/>
      <c r="D212" s="37">
        <v>181</v>
      </c>
      <c r="E212" s="60"/>
      <c r="F212" s="31"/>
      <c r="G212" s="38" t="str">
        <f t="shared" si="31"/>
        <v/>
      </c>
      <c r="H212" s="39" t="str">
        <f t="array" ref="H212">IF(I212="","",IFERROR(INDEX(Lid!$F:$F,MATCH($E212,Lid!$A:$A,0)),""))</f>
        <v/>
      </c>
      <c r="I212" s="84" t="str">
        <f t="shared" si="32"/>
        <v/>
      </c>
      <c r="J212" s="38" t="str">
        <f t="shared" si="33"/>
        <v/>
      </c>
      <c r="K212" s="39" t="str">
        <f t="array" ref="K212">IF(I212="","",IFERROR($D$3 &amp; " kosten " &amp;INDEX(Lid!$B:$B,MATCH($E212,Lid!$A:$A,0)),""))</f>
        <v/>
      </c>
      <c r="L212" s="41" t="str">
        <f t="shared" si="34"/>
        <v/>
      </c>
      <c r="M212" s="41" t="str">
        <f t="shared" si="35"/>
        <v/>
      </c>
      <c r="N212" s="41" t="str">
        <f t="shared" si="36"/>
        <v/>
      </c>
      <c r="O212" s="31"/>
      <c r="P212" s="67"/>
      <c r="Q212" s="68"/>
      <c r="R212" s="69"/>
      <c r="S212" s="41">
        <f t="shared" si="37"/>
        <v>0</v>
      </c>
      <c r="T212" s="70"/>
      <c r="U212" s="68"/>
      <c r="V212" s="71"/>
      <c r="W212" s="41">
        <f t="shared" si="38"/>
        <v>0</v>
      </c>
      <c r="X212" s="70"/>
      <c r="Y212" s="68"/>
      <c r="Z212" s="71"/>
      <c r="AA212" s="41">
        <f t="shared" si="39"/>
        <v>0</v>
      </c>
      <c r="AB212" s="70"/>
      <c r="AC212" s="68"/>
      <c r="AD212" s="71"/>
      <c r="AE212" s="41">
        <f t="shared" si="40"/>
        <v>0</v>
      </c>
      <c r="AF212" s="70"/>
      <c r="AG212" s="68"/>
      <c r="AH212" s="71"/>
      <c r="AI212" s="41">
        <f t="shared" si="41"/>
        <v>0</v>
      </c>
      <c r="AJ212" s="70"/>
      <c r="AK212" s="68"/>
      <c r="AL212" s="71"/>
      <c r="AM212" s="41">
        <f t="shared" si="42"/>
        <v>0</v>
      </c>
      <c r="AN212" s="70"/>
      <c r="AO212" s="68"/>
      <c r="AP212" s="71"/>
      <c r="AQ212" s="41">
        <f t="shared" si="43"/>
        <v>0</v>
      </c>
      <c r="AR212" s="70"/>
      <c r="AS212" s="68"/>
      <c r="AT212" s="71"/>
      <c r="AU212" s="41">
        <f t="shared" si="44"/>
        <v>0</v>
      </c>
      <c r="AV212" s="70"/>
      <c r="AW212" s="68"/>
      <c r="AX212" s="71"/>
      <c r="AY212" s="41">
        <f t="shared" si="45"/>
        <v>0</v>
      </c>
      <c r="AZ212" s="70"/>
      <c r="BA212" s="68"/>
      <c r="BB212" s="71"/>
      <c r="BC212" s="41">
        <f t="shared" si="46"/>
        <v>0</v>
      </c>
      <c r="BD212" s="70"/>
      <c r="BE212" s="68"/>
      <c r="BF212" s="71"/>
      <c r="BG212" s="41">
        <f t="shared" si="47"/>
        <v>0</v>
      </c>
      <c r="BH212" s="70"/>
      <c r="BI212" s="68"/>
      <c r="BJ212" s="71"/>
      <c r="BK212" s="41">
        <f t="shared" si="48"/>
        <v>0</v>
      </c>
      <c r="BL212" s="70"/>
      <c r="BM212" s="68"/>
      <c r="BN212" s="71"/>
      <c r="BO212" s="41">
        <f t="shared" si="49"/>
        <v>0</v>
      </c>
      <c r="BP212" s="70"/>
      <c r="BQ212" s="68"/>
      <c r="BR212" s="71"/>
      <c r="BS212" s="41">
        <f t="shared" si="50"/>
        <v>0</v>
      </c>
    </row>
    <row r="213" spans="1:71" ht="15.75" customHeight="1" x14ac:dyDescent="0.25">
      <c r="A213" s="30"/>
      <c r="B213" s="31"/>
      <c r="C213" s="31"/>
      <c r="D213" s="37">
        <v>182</v>
      </c>
      <c r="E213" s="60"/>
      <c r="F213" s="31"/>
      <c r="G213" s="38" t="str">
        <f t="shared" si="31"/>
        <v/>
      </c>
      <c r="H213" s="39" t="str">
        <f t="array" ref="H213">IF(I213="","",IFERROR(INDEX(Lid!$F:$F,MATCH($E213,Lid!$A:$A,0)),""))</f>
        <v/>
      </c>
      <c r="I213" s="84" t="str">
        <f t="shared" si="32"/>
        <v/>
      </c>
      <c r="J213" s="38" t="str">
        <f t="shared" si="33"/>
        <v/>
      </c>
      <c r="K213" s="39" t="str">
        <f t="array" ref="K213">IF(I213="","",IFERROR($D$3 &amp; " kosten " &amp;INDEX(Lid!$B:$B,MATCH($E213,Lid!$A:$A,0)),""))</f>
        <v/>
      </c>
      <c r="L213" s="41" t="str">
        <f t="shared" si="34"/>
        <v/>
      </c>
      <c r="M213" s="41" t="str">
        <f t="shared" si="35"/>
        <v/>
      </c>
      <c r="N213" s="41" t="str">
        <f t="shared" si="36"/>
        <v/>
      </c>
      <c r="O213" s="31"/>
      <c r="P213" s="67"/>
      <c r="Q213" s="68"/>
      <c r="R213" s="69"/>
      <c r="S213" s="41">
        <f t="shared" si="37"/>
        <v>0</v>
      </c>
      <c r="T213" s="70"/>
      <c r="U213" s="68"/>
      <c r="V213" s="71"/>
      <c r="W213" s="41">
        <f t="shared" si="38"/>
        <v>0</v>
      </c>
      <c r="X213" s="70"/>
      <c r="Y213" s="68"/>
      <c r="Z213" s="71"/>
      <c r="AA213" s="41">
        <f t="shared" si="39"/>
        <v>0</v>
      </c>
      <c r="AB213" s="70"/>
      <c r="AC213" s="68"/>
      <c r="AD213" s="71"/>
      <c r="AE213" s="41">
        <f t="shared" si="40"/>
        <v>0</v>
      </c>
      <c r="AF213" s="70"/>
      <c r="AG213" s="68"/>
      <c r="AH213" s="71"/>
      <c r="AI213" s="41">
        <f t="shared" si="41"/>
        <v>0</v>
      </c>
      <c r="AJ213" s="70"/>
      <c r="AK213" s="68"/>
      <c r="AL213" s="71"/>
      <c r="AM213" s="41">
        <f t="shared" si="42"/>
        <v>0</v>
      </c>
      <c r="AN213" s="70"/>
      <c r="AO213" s="68"/>
      <c r="AP213" s="71"/>
      <c r="AQ213" s="41">
        <f t="shared" si="43"/>
        <v>0</v>
      </c>
      <c r="AR213" s="70"/>
      <c r="AS213" s="68"/>
      <c r="AT213" s="71"/>
      <c r="AU213" s="41">
        <f t="shared" si="44"/>
        <v>0</v>
      </c>
      <c r="AV213" s="70"/>
      <c r="AW213" s="68"/>
      <c r="AX213" s="71"/>
      <c r="AY213" s="41">
        <f t="shared" si="45"/>
        <v>0</v>
      </c>
      <c r="AZ213" s="70"/>
      <c r="BA213" s="68"/>
      <c r="BB213" s="71"/>
      <c r="BC213" s="41">
        <f t="shared" si="46"/>
        <v>0</v>
      </c>
      <c r="BD213" s="70"/>
      <c r="BE213" s="68"/>
      <c r="BF213" s="71"/>
      <c r="BG213" s="41">
        <f t="shared" si="47"/>
        <v>0</v>
      </c>
      <c r="BH213" s="70"/>
      <c r="BI213" s="68"/>
      <c r="BJ213" s="71"/>
      <c r="BK213" s="41">
        <f t="shared" si="48"/>
        <v>0</v>
      </c>
      <c r="BL213" s="70"/>
      <c r="BM213" s="68"/>
      <c r="BN213" s="71"/>
      <c r="BO213" s="41">
        <f t="shared" si="49"/>
        <v>0</v>
      </c>
      <c r="BP213" s="70"/>
      <c r="BQ213" s="68"/>
      <c r="BR213" s="71"/>
      <c r="BS213" s="41">
        <f t="shared" si="50"/>
        <v>0</v>
      </c>
    </row>
    <row r="214" spans="1:71" ht="15.75" customHeight="1" x14ac:dyDescent="0.25">
      <c r="A214" s="30"/>
      <c r="B214" s="31"/>
      <c r="C214" s="31"/>
      <c r="D214" s="37">
        <v>183</v>
      </c>
      <c r="E214" s="60"/>
      <c r="F214" s="31"/>
      <c r="G214" s="38" t="str">
        <f t="shared" si="31"/>
        <v/>
      </c>
      <c r="H214" s="39" t="str">
        <f t="array" ref="H214">IF(I214="","",IFERROR(INDEX(Lid!$F:$F,MATCH($E214,Lid!$A:$A,0)),""))</f>
        <v/>
      </c>
      <c r="I214" s="84" t="str">
        <f t="shared" si="32"/>
        <v/>
      </c>
      <c r="J214" s="38" t="str">
        <f t="shared" si="33"/>
        <v/>
      </c>
      <c r="K214" s="39" t="str">
        <f t="array" ref="K214">IF(I214="","",IFERROR($D$3 &amp; " kosten " &amp;INDEX(Lid!$B:$B,MATCH($E214,Lid!$A:$A,0)),""))</f>
        <v/>
      </c>
      <c r="L214" s="41" t="str">
        <f t="shared" si="34"/>
        <v/>
      </c>
      <c r="M214" s="41" t="str">
        <f t="shared" si="35"/>
        <v/>
      </c>
      <c r="N214" s="41" t="str">
        <f t="shared" si="36"/>
        <v/>
      </c>
      <c r="O214" s="31"/>
      <c r="P214" s="67"/>
      <c r="Q214" s="68"/>
      <c r="R214" s="69"/>
      <c r="S214" s="41">
        <f t="shared" si="37"/>
        <v>0</v>
      </c>
      <c r="T214" s="70"/>
      <c r="U214" s="68"/>
      <c r="V214" s="71"/>
      <c r="W214" s="41">
        <f t="shared" si="38"/>
        <v>0</v>
      </c>
      <c r="X214" s="70"/>
      <c r="Y214" s="68"/>
      <c r="Z214" s="71"/>
      <c r="AA214" s="41">
        <f t="shared" si="39"/>
        <v>0</v>
      </c>
      <c r="AB214" s="70"/>
      <c r="AC214" s="68"/>
      <c r="AD214" s="71"/>
      <c r="AE214" s="41">
        <f t="shared" si="40"/>
        <v>0</v>
      </c>
      <c r="AF214" s="70"/>
      <c r="AG214" s="68"/>
      <c r="AH214" s="71"/>
      <c r="AI214" s="41">
        <f t="shared" si="41"/>
        <v>0</v>
      </c>
      <c r="AJ214" s="70"/>
      <c r="AK214" s="68"/>
      <c r="AL214" s="71"/>
      <c r="AM214" s="41">
        <f t="shared" si="42"/>
        <v>0</v>
      </c>
      <c r="AN214" s="70"/>
      <c r="AO214" s="68"/>
      <c r="AP214" s="71"/>
      <c r="AQ214" s="41">
        <f t="shared" si="43"/>
        <v>0</v>
      </c>
      <c r="AR214" s="70"/>
      <c r="AS214" s="68"/>
      <c r="AT214" s="71"/>
      <c r="AU214" s="41">
        <f t="shared" si="44"/>
        <v>0</v>
      </c>
      <c r="AV214" s="70"/>
      <c r="AW214" s="68"/>
      <c r="AX214" s="71"/>
      <c r="AY214" s="41">
        <f t="shared" si="45"/>
        <v>0</v>
      </c>
      <c r="AZ214" s="70"/>
      <c r="BA214" s="68"/>
      <c r="BB214" s="71"/>
      <c r="BC214" s="41">
        <f t="shared" si="46"/>
        <v>0</v>
      </c>
      <c r="BD214" s="70"/>
      <c r="BE214" s="68"/>
      <c r="BF214" s="71"/>
      <c r="BG214" s="41">
        <f t="shared" si="47"/>
        <v>0</v>
      </c>
      <c r="BH214" s="70"/>
      <c r="BI214" s="68"/>
      <c r="BJ214" s="71"/>
      <c r="BK214" s="41">
        <f t="shared" si="48"/>
        <v>0</v>
      </c>
      <c r="BL214" s="70"/>
      <c r="BM214" s="68"/>
      <c r="BN214" s="71"/>
      <c r="BO214" s="41">
        <f t="shared" si="49"/>
        <v>0</v>
      </c>
      <c r="BP214" s="70"/>
      <c r="BQ214" s="68"/>
      <c r="BR214" s="71"/>
      <c r="BS214" s="41">
        <f t="shared" si="50"/>
        <v>0</v>
      </c>
    </row>
    <row r="215" spans="1:71" ht="15.75" customHeight="1" x14ac:dyDescent="0.25">
      <c r="A215" s="30"/>
      <c r="B215" s="31"/>
      <c r="C215" s="31"/>
      <c r="D215" s="37">
        <v>184</v>
      </c>
      <c r="E215" s="60"/>
      <c r="F215" s="31"/>
      <c r="G215" s="38" t="str">
        <f t="shared" si="31"/>
        <v/>
      </c>
      <c r="H215" s="39" t="str">
        <f t="array" ref="H215">IF(I215="","",IFERROR(INDEX(Lid!$F:$F,MATCH($E215,Lid!$A:$A,0)),""))</f>
        <v/>
      </c>
      <c r="I215" s="84" t="str">
        <f t="shared" si="32"/>
        <v/>
      </c>
      <c r="J215" s="38" t="str">
        <f t="shared" si="33"/>
        <v/>
      </c>
      <c r="K215" s="39" t="str">
        <f t="array" ref="K215">IF(I215="","",IFERROR($D$3 &amp; " kosten " &amp;INDEX(Lid!$B:$B,MATCH($E215,Lid!$A:$A,0)),""))</f>
        <v/>
      </c>
      <c r="L215" s="41" t="str">
        <f t="shared" si="34"/>
        <v/>
      </c>
      <c r="M215" s="41" t="str">
        <f t="shared" si="35"/>
        <v/>
      </c>
      <c r="N215" s="41" t="str">
        <f t="shared" si="36"/>
        <v/>
      </c>
      <c r="O215" s="31"/>
      <c r="P215" s="67"/>
      <c r="Q215" s="68"/>
      <c r="R215" s="69"/>
      <c r="S215" s="41">
        <f t="shared" si="37"/>
        <v>0</v>
      </c>
      <c r="T215" s="70"/>
      <c r="U215" s="68"/>
      <c r="V215" s="71"/>
      <c r="W215" s="41">
        <f t="shared" si="38"/>
        <v>0</v>
      </c>
      <c r="X215" s="70"/>
      <c r="Y215" s="68"/>
      <c r="Z215" s="71"/>
      <c r="AA215" s="41">
        <f t="shared" si="39"/>
        <v>0</v>
      </c>
      <c r="AB215" s="70"/>
      <c r="AC215" s="68"/>
      <c r="AD215" s="71"/>
      <c r="AE215" s="41">
        <f t="shared" si="40"/>
        <v>0</v>
      </c>
      <c r="AF215" s="70"/>
      <c r="AG215" s="68"/>
      <c r="AH215" s="71"/>
      <c r="AI215" s="41">
        <f t="shared" si="41"/>
        <v>0</v>
      </c>
      <c r="AJ215" s="70"/>
      <c r="AK215" s="68"/>
      <c r="AL215" s="71"/>
      <c r="AM215" s="41">
        <f t="shared" si="42"/>
        <v>0</v>
      </c>
      <c r="AN215" s="70"/>
      <c r="AO215" s="68"/>
      <c r="AP215" s="71"/>
      <c r="AQ215" s="41">
        <f t="shared" si="43"/>
        <v>0</v>
      </c>
      <c r="AR215" s="70"/>
      <c r="AS215" s="68"/>
      <c r="AT215" s="71"/>
      <c r="AU215" s="41">
        <f t="shared" si="44"/>
        <v>0</v>
      </c>
      <c r="AV215" s="70"/>
      <c r="AW215" s="68"/>
      <c r="AX215" s="71"/>
      <c r="AY215" s="41">
        <f t="shared" si="45"/>
        <v>0</v>
      </c>
      <c r="AZ215" s="70"/>
      <c r="BA215" s="68"/>
      <c r="BB215" s="71"/>
      <c r="BC215" s="41">
        <f t="shared" si="46"/>
        <v>0</v>
      </c>
      <c r="BD215" s="70"/>
      <c r="BE215" s="68"/>
      <c r="BF215" s="71"/>
      <c r="BG215" s="41">
        <f t="shared" si="47"/>
        <v>0</v>
      </c>
      <c r="BH215" s="70"/>
      <c r="BI215" s="68"/>
      <c r="BJ215" s="71"/>
      <c r="BK215" s="41">
        <f t="shared" si="48"/>
        <v>0</v>
      </c>
      <c r="BL215" s="70"/>
      <c r="BM215" s="68"/>
      <c r="BN215" s="71"/>
      <c r="BO215" s="41">
        <f t="shared" si="49"/>
        <v>0</v>
      </c>
      <c r="BP215" s="70"/>
      <c r="BQ215" s="68"/>
      <c r="BR215" s="71"/>
      <c r="BS215" s="41">
        <f t="shared" si="50"/>
        <v>0</v>
      </c>
    </row>
    <row r="216" spans="1:71" ht="15.75" customHeight="1" x14ac:dyDescent="0.25">
      <c r="A216" s="30"/>
      <c r="B216" s="31"/>
      <c r="C216" s="31"/>
      <c r="D216" s="37">
        <v>185</v>
      </c>
      <c r="E216" s="60"/>
      <c r="F216" s="31"/>
      <c r="G216" s="38" t="str">
        <f t="shared" si="31"/>
        <v/>
      </c>
      <c r="H216" s="39" t="str">
        <f t="array" ref="H216">IF(I216="","",IFERROR(INDEX(Lid!$F:$F,MATCH($E216,Lid!$A:$A,0)),""))</f>
        <v/>
      </c>
      <c r="I216" s="84" t="str">
        <f t="shared" si="32"/>
        <v/>
      </c>
      <c r="J216" s="38" t="str">
        <f t="shared" si="33"/>
        <v/>
      </c>
      <c r="K216" s="39" t="str">
        <f t="array" ref="K216">IF(I216="","",IFERROR($D$3 &amp; " kosten " &amp;INDEX(Lid!$B:$B,MATCH($E216,Lid!$A:$A,0)),""))</f>
        <v/>
      </c>
      <c r="L216" s="41" t="str">
        <f t="shared" si="34"/>
        <v/>
      </c>
      <c r="M216" s="41" t="str">
        <f t="shared" si="35"/>
        <v/>
      </c>
      <c r="N216" s="41" t="str">
        <f t="shared" si="36"/>
        <v/>
      </c>
      <c r="O216" s="31"/>
      <c r="P216" s="67"/>
      <c r="Q216" s="68"/>
      <c r="R216" s="69"/>
      <c r="S216" s="41">
        <f t="shared" si="37"/>
        <v>0</v>
      </c>
      <c r="T216" s="70"/>
      <c r="U216" s="68"/>
      <c r="V216" s="71"/>
      <c r="W216" s="41">
        <f t="shared" si="38"/>
        <v>0</v>
      </c>
      <c r="X216" s="70"/>
      <c r="Y216" s="68"/>
      <c r="Z216" s="71"/>
      <c r="AA216" s="41">
        <f t="shared" si="39"/>
        <v>0</v>
      </c>
      <c r="AB216" s="70"/>
      <c r="AC216" s="68"/>
      <c r="AD216" s="71"/>
      <c r="AE216" s="41">
        <f t="shared" si="40"/>
        <v>0</v>
      </c>
      <c r="AF216" s="70"/>
      <c r="AG216" s="68"/>
      <c r="AH216" s="71"/>
      <c r="AI216" s="41">
        <f t="shared" si="41"/>
        <v>0</v>
      </c>
      <c r="AJ216" s="70"/>
      <c r="AK216" s="68"/>
      <c r="AL216" s="71"/>
      <c r="AM216" s="41">
        <f t="shared" si="42"/>
        <v>0</v>
      </c>
      <c r="AN216" s="70"/>
      <c r="AO216" s="68"/>
      <c r="AP216" s="71"/>
      <c r="AQ216" s="41">
        <f t="shared" si="43"/>
        <v>0</v>
      </c>
      <c r="AR216" s="70"/>
      <c r="AS216" s="68"/>
      <c r="AT216" s="71"/>
      <c r="AU216" s="41">
        <f t="shared" si="44"/>
        <v>0</v>
      </c>
      <c r="AV216" s="70"/>
      <c r="AW216" s="68"/>
      <c r="AX216" s="71"/>
      <c r="AY216" s="41">
        <f t="shared" si="45"/>
        <v>0</v>
      </c>
      <c r="AZ216" s="70"/>
      <c r="BA216" s="68"/>
      <c r="BB216" s="71"/>
      <c r="BC216" s="41">
        <f t="shared" si="46"/>
        <v>0</v>
      </c>
      <c r="BD216" s="70"/>
      <c r="BE216" s="68"/>
      <c r="BF216" s="71"/>
      <c r="BG216" s="41">
        <f t="shared" si="47"/>
        <v>0</v>
      </c>
      <c r="BH216" s="70"/>
      <c r="BI216" s="68"/>
      <c r="BJ216" s="71"/>
      <c r="BK216" s="41">
        <f t="shared" si="48"/>
        <v>0</v>
      </c>
      <c r="BL216" s="70"/>
      <c r="BM216" s="68"/>
      <c r="BN216" s="71"/>
      <c r="BO216" s="41">
        <f t="shared" si="49"/>
        <v>0</v>
      </c>
      <c r="BP216" s="70"/>
      <c r="BQ216" s="68"/>
      <c r="BR216" s="71"/>
      <c r="BS216" s="41">
        <f t="shared" si="50"/>
        <v>0</v>
      </c>
    </row>
    <row r="217" spans="1:71" ht="15.75" customHeight="1" x14ac:dyDescent="0.25">
      <c r="A217" s="30"/>
      <c r="B217" s="31"/>
      <c r="C217" s="31"/>
      <c r="D217" s="37">
        <v>186</v>
      </c>
      <c r="E217" s="60"/>
      <c r="F217" s="31"/>
      <c r="G217" s="38" t="str">
        <f t="shared" si="31"/>
        <v/>
      </c>
      <c r="H217" s="39" t="str">
        <f t="array" ref="H217">IF(I217="","",IFERROR(INDEX(Lid!$F:$F,MATCH($E217,Lid!$A:$A,0)),""))</f>
        <v/>
      </c>
      <c r="I217" s="84" t="str">
        <f t="shared" si="32"/>
        <v/>
      </c>
      <c r="J217" s="38" t="str">
        <f t="shared" si="33"/>
        <v/>
      </c>
      <c r="K217" s="39" t="str">
        <f t="array" ref="K217">IF(I217="","",IFERROR($D$3 &amp; " kosten " &amp;INDEX(Lid!$B:$B,MATCH($E217,Lid!$A:$A,0)),""))</f>
        <v/>
      </c>
      <c r="L217" s="41" t="str">
        <f t="shared" si="34"/>
        <v/>
      </c>
      <c r="M217" s="41" t="str">
        <f t="shared" si="35"/>
        <v/>
      </c>
      <c r="N217" s="41" t="str">
        <f t="shared" si="36"/>
        <v/>
      </c>
      <c r="O217" s="31"/>
      <c r="P217" s="67"/>
      <c r="Q217" s="68"/>
      <c r="R217" s="69"/>
      <c r="S217" s="41">
        <f t="shared" si="37"/>
        <v>0</v>
      </c>
      <c r="T217" s="70"/>
      <c r="U217" s="68"/>
      <c r="V217" s="71"/>
      <c r="W217" s="41">
        <f t="shared" si="38"/>
        <v>0</v>
      </c>
      <c r="X217" s="70"/>
      <c r="Y217" s="68"/>
      <c r="Z217" s="71"/>
      <c r="AA217" s="41">
        <f t="shared" si="39"/>
        <v>0</v>
      </c>
      <c r="AB217" s="70"/>
      <c r="AC217" s="68"/>
      <c r="AD217" s="71"/>
      <c r="AE217" s="41">
        <f t="shared" si="40"/>
        <v>0</v>
      </c>
      <c r="AF217" s="70"/>
      <c r="AG217" s="68"/>
      <c r="AH217" s="71"/>
      <c r="AI217" s="41">
        <f t="shared" si="41"/>
        <v>0</v>
      </c>
      <c r="AJ217" s="70"/>
      <c r="AK217" s="68"/>
      <c r="AL217" s="71"/>
      <c r="AM217" s="41">
        <f t="shared" si="42"/>
        <v>0</v>
      </c>
      <c r="AN217" s="70"/>
      <c r="AO217" s="68"/>
      <c r="AP217" s="71"/>
      <c r="AQ217" s="41">
        <f t="shared" si="43"/>
        <v>0</v>
      </c>
      <c r="AR217" s="70"/>
      <c r="AS217" s="68"/>
      <c r="AT217" s="71"/>
      <c r="AU217" s="41">
        <f t="shared" si="44"/>
        <v>0</v>
      </c>
      <c r="AV217" s="70"/>
      <c r="AW217" s="68"/>
      <c r="AX217" s="71"/>
      <c r="AY217" s="41">
        <f t="shared" si="45"/>
        <v>0</v>
      </c>
      <c r="AZ217" s="70"/>
      <c r="BA217" s="68"/>
      <c r="BB217" s="71"/>
      <c r="BC217" s="41">
        <f t="shared" si="46"/>
        <v>0</v>
      </c>
      <c r="BD217" s="70"/>
      <c r="BE217" s="68"/>
      <c r="BF217" s="71"/>
      <c r="BG217" s="41">
        <f t="shared" si="47"/>
        <v>0</v>
      </c>
      <c r="BH217" s="70"/>
      <c r="BI217" s="68"/>
      <c r="BJ217" s="71"/>
      <c r="BK217" s="41">
        <f t="shared" si="48"/>
        <v>0</v>
      </c>
      <c r="BL217" s="70"/>
      <c r="BM217" s="68"/>
      <c r="BN217" s="71"/>
      <c r="BO217" s="41">
        <f t="shared" si="49"/>
        <v>0</v>
      </c>
      <c r="BP217" s="70"/>
      <c r="BQ217" s="68"/>
      <c r="BR217" s="71"/>
      <c r="BS217" s="41">
        <f t="shared" si="50"/>
        <v>0</v>
      </c>
    </row>
    <row r="218" spans="1:71" ht="15.75" customHeight="1" x14ac:dyDescent="0.25">
      <c r="A218" s="30"/>
      <c r="B218" s="31"/>
      <c r="C218" s="31"/>
      <c r="D218" s="37">
        <v>187</v>
      </c>
      <c r="E218" s="60"/>
      <c r="F218" s="31"/>
      <c r="G218" s="38" t="str">
        <f t="shared" si="31"/>
        <v/>
      </c>
      <c r="H218" s="39" t="str">
        <f t="array" ref="H218">IF(I218="","",IFERROR(INDEX(Lid!$F:$F,MATCH($E218,Lid!$A:$A,0)),""))</f>
        <v/>
      </c>
      <c r="I218" s="84" t="str">
        <f t="shared" si="32"/>
        <v/>
      </c>
      <c r="J218" s="38" t="str">
        <f t="shared" si="33"/>
        <v/>
      </c>
      <c r="K218" s="39" t="str">
        <f t="array" ref="K218">IF(I218="","",IFERROR($D$3 &amp; " kosten " &amp;INDEX(Lid!$B:$B,MATCH($E218,Lid!$A:$A,0)),""))</f>
        <v/>
      </c>
      <c r="L218" s="41" t="str">
        <f t="shared" si="34"/>
        <v/>
      </c>
      <c r="M218" s="41" t="str">
        <f t="shared" si="35"/>
        <v/>
      </c>
      <c r="N218" s="41" t="str">
        <f t="shared" si="36"/>
        <v/>
      </c>
      <c r="O218" s="31"/>
      <c r="P218" s="67"/>
      <c r="Q218" s="68"/>
      <c r="R218" s="69"/>
      <c r="S218" s="41">
        <f t="shared" si="37"/>
        <v>0</v>
      </c>
      <c r="T218" s="70"/>
      <c r="U218" s="68"/>
      <c r="V218" s="71"/>
      <c r="W218" s="41">
        <f t="shared" si="38"/>
        <v>0</v>
      </c>
      <c r="X218" s="70"/>
      <c r="Y218" s="68"/>
      <c r="Z218" s="71"/>
      <c r="AA218" s="41">
        <f t="shared" si="39"/>
        <v>0</v>
      </c>
      <c r="AB218" s="70"/>
      <c r="AC218" s="68"/>
      <c r="AD218" s="71"/>
      <c r="AE218" s="41">
        <f t="shared" si="40"/>
        <v>0</v>
      </c>
      <c r="AF218" s="70"/>
      <c r="AG218" s="68"/>
      <c r="AH218" s="71"/>
      <c r="AI218" s="41">
        <f t="shared" si="41"/>
        <v>0</v>
      </c>
      <c r="AJ218" s="70"/>
      <c r="AK218" s="68"/>
      <c r="AL218" s="71"/>
      <c r="AM218" s="41">
        <f t="shared" si="42"/>
        <v>0</v>
      </c>
      <c r="AN218" s="70"/>
      <c r="AO218" s="68"/>
      <c r="AP218" s="71"/>
      <c r="AQ218" s="41">
        <f t="shared" si="43"/>
        <v>0</v>
      </c>
      <c r="AR218" s="70"/>
      <c r="AS218" s="68"/>
      <c r="AT218" s="71"/>
      <c r="AU218" s="41">
        <f t="shared" si="44"/>
        <v>0</v>
      </c>
      <c r="AV218" s="70"/>
      <c r="AW218" s="68"/>
      <c r="AX218" s="71"/>
      <c r="AY218" s="41">
        <f t="shared" si="45"/>
        <v>0</v>
      </c>
      <c r="AZ218" s="70"/>
      <c r="BA218" s="68"/>
      <c r="BB218" s="71"/>
      <c r="BC218" s="41">
        <f t="shared" si="46"/>
        <v>0</v>
      </c>
      <c r="BD218" s="70"/>
      <c r="BE218" s="68"/>
      <c r="BF218" s="71"/>
      <c r="BG218" s="41">
        <f t="shared" si="47"/>
        <v>0</v>
      </c>
      <c r="BH218" s="70"/>
      <c r="BI218" s="68"/>
      <c r="BJ218" s="71"/>
      <c r="BK218" s="41">
        <f t="shared" si="48"/>
        <v>0</v>
      </c>
      <c r="BL218" s="70"/>
      <c r="BM218" s="68"/>
      <c r="BN218" s="71"/>
      <c r="BO218" s="41">
        <f t="shared" si="49"/>
        <v>0</v>
      </c>
      <c r="BP218" s="70"/>
      <c r="BQ218" s="68"/>
      <c r="BR218" s="71"/>
      <c r="BS218" s="41">
        <f t="shared" si="50"/>
        <v>0</v>
      </c>
    </row>
    <row r="219" spans="1:71" ht="15.75" customHeight="1" x14ac:dyDescent="0.25">
      <c r="A219" s="30"/>
      <c r="B219" s="31"/>
      <c r="C219" s="31"/>
      <c r="D219" s="37">
        <v>188</v>
      </c>
      <c r="E219" s="60"/>
      <c r="F219" s="31"/>
      <c r="G219" s="38" t="str">
        <f t="shared" si="31"/>
        <v/>
      </c>
      <c r="H219" s="39" t="str">
        <f t="array" ref="H219">IF(I219="","",IFERROR(INDEX(Lid!$F:$F,MATCH($E219,Lid!$A:$A,0)),""))</f>
        <v/>
      </c>
      <c r="I219" s="84" t="str">
        <f t="shared" si="32"/>
        <v/>
      </c>
      <c r="J219" s="38" t="str">
        <f t="shared" si="33"/>
        <v/>
      </c>
      <c r="K219" s="39" t="str">
        <f t="array" ref="K219">IF(I219="","",IFERROR($D$3 &amp; " kosten " &amp;INDEX(Lid!$B:$B,MATCH($E219,Lid!$A:$A,0)),""))</f>
        <v/>
      </c>
      <c r="L219" s="41" t="str">
        <f t="shared" si="34"/>
        <v/>
      </c>
      <c r="M219" s="41" t="str">
        <f t="shared" si="35"/>
        <v/>
      </c>
      <c r="N219" s="41" t="str">
        <f t="shared" si="36"/>
        <v/>
      </c>
      <c r="O219" s="31"/>
      <c r="P219" s="67"/>
      <c r="Q219" s="68"/>
      <c r="R219" s="69"/>
      <c r="S219" s="41">
        <f t="shared" si="37"/>
        <v>0</v>
      </c>
      <c r="T219" s="70"/>
      <c r="U219" s="68"/>
      <c r="V219" s="71"/>
      <c r="W219" s="41">
        <f t="shared" si="38"/>
        <v>0</v>
      </c>
      <c r="X219" s="70"/>
      <c r="Y219" s="68"/>
      <c r="Z219" s="71"/>
      <c r="AA219" s="41">
        <f t="shared" si="39"/>
        <v>0</v>
      </c>
      <c r="AB219" s="70"/>
      <c r="AC219" s="68"/>
      <c r="AD219" s="71"/>
      <c r="AE219" s="41">
        <f t="shared" si="40"/>
        <v>0</v>
      </c>
      <c r="AF219" s="70"/>
      <c r="AG219" s="68"/>
      <c r="AH219" s="71"/>
      <c r="AI219" s="41">
        <f t="shared" si="41"/>
        <v>0</v>
      </c>
      <c r="AJ219" s="70"/>
      <c r="AK219" s="68"/>
      <c r="AL219" s="71"/>
      <c r="AM219" s="41">
        <f t="shared" si="42"/>
        <v>0</v>
      </c>
      <c r="AN219" s="70"/>
      <c r="AO219" s="68"/>
      <c r="AP219" s="71"/>
      <c r="AQ219" s="41">
        <f t="shared" si="43"/>
        <v>0</v>
      </c>
      <c r="AR219" s="70"/>
      <c r="AS219" s="68"/>
      <c r="AT219" s="71"/>
      <c r="AU219" s="41">
        <f t="shared" si="44"/>
        <v>0</v>
      </c>
      <c r="AV219" s="70"/>
      <c r="AW219" s="68"/>
      <c r="AX219" s="71"/>
      <c r="AY219" s="41">
        <f t="shared" si="45"/>
        <v>0</v>
      </c>
      <c r="AZ219" s="70"/>
      <c r="BA219" s="68"/>
      <c r="BB219" s="71"/>
      <c r="BC219" s="41">
        <f t="shared" si="46"/>
        <v>0</v>
      </c>
      <c r="BD219" s="70"/>
      <c r="BE219" s="68"/>
      <c r="BF219" s="71"/>
      <c r="BG219" s="41">
        <f t="shared" si="47"/>
        <v>0</v>
      </c>
      <c r="BH219" s="70"/>
      <c r="BI219" s="68"/>
      <c r="BJ219" s="71"/>
      <c r="BK219" s="41">
        <f t="shared" si="48"/>
        <v>0</v>
      </c>
      <c r="BL219" s="70"/>
      <c r="BM219" s="68"/>
      <c r="BN219" s="71"/>
      <c r="BO219" s="41">
        <f t="shared" si="49"/>
        <v>0</v>
      </c>
      <c r="BP219" s="70"/>
      <c r="BQ219" s="68"/>
      <c r="BR219" s="71"/>
      <c r="BS219" s="41">
        <f t="shared" si="50"/>
        <v>0</v>
      </c>
    </row>
    <row r="220" spans="1:71" ht="15.75" customHeight="1" x14ac:dyDescent="0.25">
      <c r="A220" s="30"/>
      <c r="B220" s="31"/>
      <c r="C220" s="31"/>
      <c r="D220" s="37">
        <v>189</v>
      </c>
      <c r="E220" s="60"/>
      <c r="F220" s="31"/>
      <c r="G220" s="38" t="str">
        <f t="shared" si="31"/>
        <v/>
      </c>
      <c r="H220" s="39" t="str">
        <f t="array" ref="H220">IF(I220="","",IFERROR(INDEX(Lid!$F:$F,MATCH($E220,Lid!$A:$A,0)),""))</f>
        <v/>
      </c>
      <c r="I220" s="84" t="str">
        <f t="shared" si="32"/>
        <v/>
      </c>
      <c r="J220" s="38" t="str">
        <f t="shared" si="33"/>
        <v/>
      </c>
      <c r="K220" s="39" t="str">
        <f t="array" ref="K220">IF(I220="","",IFERROR($D$3 &amp; " kosten " &amp;INDEX(Lid!$B:$B,MATCH($E220,Lid!$A:$A,0)),""))</f>
        <v/>
      </c>
      <c r="L220" s="41" t="str">
        <f t="shared" si="34"/>
        <v/>
      </c>
      <c r="M220" s="41" t="str">
        <f t="shared" si="35"/>
        <v/>
      </c>
      <c r="N220" s="41" t="str">
        <f t="shared" si="36"/>
        <v/>
      </c>
      <c r="O220" s="31"/>
      <c r="P220" s="67"/>
      <c r="Q220" s="68"/>
      <c r="R220" s="69"/>
      <c r="S220" s="41">
        <f t="shared" si="37"/>
        <v>0</v>
      </c>
      <c r="T220" s="70"/>
      <c r="U220" s="68"/>
      <c r="V220" s="71"/>
      <c r="W220" s="41">
        <f t="shared" si="38"/>
        <v>0</v>
      </c>
      <c r="X220" s="70"/>
      <c r="Y220" s="68"/>
      <c r="Z220" s="71"/>
      <c r="AA220" s="41">
        <f t="shared" si="39"/>
        <v>0</v>
      </c>
      <c r="AB220" s="70"/>
      <c r="AC220" s="68"/>
      <c r="AD220" s="71"/>
      <c r="AE220" s="41">
        <f t="shared" si="40"/>
        <v>0</v>
      </c>
      <c r="AF220" s="70"/>
      <c r="AG220" s="68"/>
      <c r="AH220" s="71"/>
      <c r="AI220" s="41">
        <f t="shared" si="41"/>
        <v>0</v>
      </c>
      <c r="AJ220" s="70"/>
      <c r="AK220" s="68"/>
      <c r="AL220" s="71"/>
      <c r="AM220" s="41">
        <f t="shared" si="42"/>
        <v>0</v>
      </c>
      <c r="AN220" s="70"/>
      <c r="AO220" s="68"/>
      <c r="AP220" s="71"/>
      <c r="AQ220" s="41">
        <f t="shared" si="43"/>
        <v>0</v>
      </c>
      <c r="AR220" s="70"/>
      <c r="AS220" s="68"/>
      <c r="AT220" s="71"/>
      <c r="AU220" s="41">
        <f t="shared" si="44"/>
        <v>0</v>
      </c>
      <c r="AV220" s="70"/>
      <c r="AW220" s="68"/>
      <c r="AX220" s="71"/>
      <c r="AY220" s="41">
        <f t="shared" si="45"/>
        <v>0</v>
      </c>
      <c r="AZ220" s="70"/>
      <c r="BA220" s="68"/>
      <c r="BB220" s="71"/>
      <c r="BC220" s="41">
        <f t="shared" si="46"/>
        <v>0</v>
      </c>
      <c r="BD220" s="70"/>
      <c r="BE220" s="68"/>
      <c r="BF220" s="71"/>
      <c r="BG220" s="41">
        <f t="shared" si="47"/>
        <v>0</v>
      </c>
      <c r="BH220" s="70"/>
      <c r="BI220" s="68"/>
      <c r="BJ220" s="71"/>
      <c r="BK220" s="41">
        <f t="shared" si="48"/>
        <v>0</v>
      </c>
      <c r="BL220" s="70"/>
      <c r="BM220" s="68"/>
      <c r="BN220" s="71"/>
      <c r="BO220" s="41">
        <f t="shared" si="49"/>
        <v>0</v>
      </c>
      <c r="BP220" s="70"/>
      <c r="BQ220" s="68"/>
      <c r="BR220" s="71"/>
      <c r="BS220" s="41">
        <f t="shared" si="50"/>
        <v>0</v>
      </c>
    </row>
    <row r="221" spans="1:71" ht="15.75" customHeight="1" x14ac:dyDescent="0.25">
      <c r="A221" s="30"/>
      <c r="B221" s="31"/>
      <c r="C221" s="31"/>
      <c r="D221" s="37">
        <v>190</v>
      </c>
      <c r="E221" s="60"/>
      <c r="F221" s="31"/>
      <c r="G221" s="38" t="str">
        <f t="shared" si="31"/>
        <v/>
      </c>
      <c r="H221" s="39" t="str">
        <f t="array" ref="H221">IF(I221="","",IFERROR(INDEX(Lid!$F:$F,MATCH($E221,Lid!$A:$A,0)),""))</f>
        <v/>
      </c>
      <c r="I221" s="84" t="str">
        <f t="shared" si="32"/>
        <v/>
      </c>
      <c r="J221" s="38" t="str">
        <f t="shared" si="33"/>
        <v/>
      </c>
      <c r="K221" s="39" t="str">
        <f t="array" ref="K221">IF(I221="","",IFERROR($D$3 &amp; " kosten " &amp;INDEX(Lid!$B:$B,MATCH($E221,Lid!$A:$A,0)),""))</f>
        <v/>
      </c>
      <c r="L221" s="41" t="str">
        <f t="shared" si="34"/>
        <v/>
      </c>
      <c r="M221" s="41" t="str">
        <f t="shared" si="35"/>
        <v/>
      </c>
      <c r="N221" s="41" t="str">
        <f t="shared" si="36"/>
        <v/>
      </c>
      <c r="O221" s="31"/>
      <c r="P221" s="67"/>
      <c r="Q221" s="68"/>
      <c r="R221" s="69"/>
      <c r="S221" s="41">
        <f t="shared" si="37"/>
        <v>0</v>
      </c>
      <c r="T221" s="70"/>
      <c r="U221" s="68"/>
      <c r="V221" s="71"/>
      <c r="W221" s="41">
        <f t="shared" si="38"/>
        <v>0</v>
      </c>
      <c r="X221" s="70"/>
      <c r="Y221" s="68"/>
      <c r="Z221" s="71"/>
      <c r="AA221" s="41">
        <f t="shared" si="39"/>
        <v>0</v>
      </c>
      <c r="AB221" s="70"/>
      <c r="AC221" s="68"/>
      <c r="AD221" s="71"/>
      <c r="AE221" s="41">
        <f t="shared" si="40"/>
        <v>0</v>
      </c>
      <c r="AF221" s="70"/>
      <c r="AG221" s="68"/>
      <c r="AH221" s="71"/>
      <c r="AI221" s="41">
        <f t="shared" si="41"/>
        <v>0</v>
      </c>
      <c r="AJ221" s="70"/>
      <c r="AK221" s="68"/>
      <c r="AL221" s="71"/>
      <c r="AM221" s="41">
        <f t="shared" si="42"/>
        <v>0</v>
      </c>
      <c r="AN221" s="70"/>
      <c r="AO221" s="68"/>
      <c r="AP221" s="71"/>
      <c r="AQ221" s="41">
        <f t="shared" si="43"/>
        <v>0</v>
      </c>
      <c r="AR221" s="70"/>
      <c r="AS221" s="68"/>
      <c r="AT221" s="71"/>
      <c r="AU221" s="41">
        <f t="shared" si="44"/>
        <v>0</v>
      </c>
      <c r="AV221" s="70"/>
      <c r="AW221" s="68"/>
      <c r="AX221" s="71"/>
      <c r="AY221" s="41">
        <f t="shared" si="45"/>
        <v>0</v>
      </c>
      <c r="AZ221" s="70"/>
      <c r="BA221" s="68"/>
      <c r="BB221" s="71"/>
      <c r="BC221" s="41">
        <f t="shared" si="46"/>
        <v>0</v>
      </c>
      <c r="BD221" s="70"/>
      <c r="BE221" s="68"/>
      <c r="BF221" s="71"/>
      <c r="BG221" s="41">
        <f t="shared" si="47"/>
        <v>0</v>
      </c>
      <c r="BH221" s="70"/>
      <c r="BI221" s="68"/>
      <c r="BJ221" s="71"/>
      <c r="BK221" s="41">
        <f t="shared" si="48"/>
        <v>0</v>
      </c>
      <c r="BL221" s="70"/>
      <c r="BM221" s="68"/>
      <c r="BN221" s="71"/>
      <c r="BO221" s="41">
        <f t="shared" si="49"/>
        <v>0</v>
      </c>
      <c r="BP221" s="70"/>
      <c r="BQ221" s="68"/>
      <c r="BR221" s="71"/>
      <c r="BS221" s="41">
        <f t="shared" si="50"/>
        <v>0</v>
      </c>
    </row>
    <row r="222" spans="1:71" ht="15.75" customHeight="1" x14ac:dyDescent="0.25">
      <c r="A222" s="30"/>
      <c r="B222" s="31"/>
      <c r="C222" s="31"/>
      <c r="D222" s="37">
        <v>191</v>
      </c>
      <c r="E222" s="60"/>
      <c r="F222" s="31"/>
      <c r="G222" s="38" t="str">
        <f t="shared" si="31"/>
        <v/>
      </c>
      <c r="H222" s="39" t="str">
        <f t="array" ref="H222">IF(I222="","",IFERROR(INDEX(Lid!$F:$F,MATCH($E222,Lid!$A:$A,0)),""))</f>
        <v/>
      </c>
      <c r="I222" s="84" t="str">
        <f t="shared" si="32"/>
        <v/>
      </c>
      <c r="J222" s="38" t="str">
        <f t="shared" si="33"/>
        <v/>
      </c>
      <c r="K222" s="39" t="str">
        <f t="array" ref="K222">IF(I222="","",IFERROR($D$3 &amp; " kosten " &amp;INDEX(Lid!$B:$B,MATCH($E222,Lid!$A:$A,0)),""))</f>
        <v/>
      </c>
      <c r="L222" s="41" t="str">
        <f t="shared" si="34"/>
        <v/>
      </c>
      <c r="M222" s="41" t="str">
        <f t="shared" si="35"/>
        <v/>
      </c>
      <c r="N222" s="41" t="str">
        <f t="shared" si="36"/>
        <v/>
      </c>
      <c r="O222" s="31"/>
      <c r="P222" s="67"/>
      <c r="Q222" s="68"/>
      <c r="R222" s="69"/>
      <c r="S222" s="41">
        <f t="shared" si="37"/>
        <v>0</v>
      </c>
      <c r="T222" s="70"/>
      <c r="U222" s="68"/>
      <c r="V222" s="71"/>
      <c r="W222" s="41">
        <f t="shared" si="38"/>
        <v>0</v>
      </c>
      <c r="X222" s="70"/>
      <c r="Y222" s="68"/>
      <c r="Z222" s="71"/>
      <c r="AA222" s="41">
        <f t="shared" si="39"/>
        <v>0</v>
      </c>
      <c r="AB222" s="70"/>
      <c r="AC222" s="68"/>
      <c r="AD222" s="71"/>
      <c r="AE222" s="41">
        <f t="shared" si="40"/>
        <v>0</v>
      </c>
      <c r="AF222" s="70"/>
      <c r="AG222" s="68"/>
      <c r="AH222" s="71"/>
      <c r="AI222" s="41">
        <f t="shared" si="41"/>
        <v>0</v>
      </c>
      <c r="AJ222" s="70"/>
      <c r="AK222" s="68"/>
      <c r="AL222" s="71"/>
      <c r="AM222" s="41">
        <f t="shared" si="42"/>
        <v>0</v>
      </c>
      <c r="AN222" s="70"/>
      <c r="AO222" s="68"/>
      <c r="AP222" s="71"/>
      <c r="AQ222" s="41">
        <f t="shared" si="43"/>
        <v>0</v>
      </c>
      <c r="AR222" s="70"/>
      <c r="AS222" s="68"/>
      <c r="AT222" s="71"/>
      <c r="AU222" s="41">
        <f t="shared" si="44"/>
        <v>0</v>
      </c>
      <c r="AV222" s="70"/>
      <c r="AW222" s="68"/>
      <c r="AX222" s="71"/>
      <c r="AY222" s="41">
        <f t="shared" si="45"/>
        <v>0</v>
      </c>
      <c r="AZ222" s="70"/>
      <c r="BA222" s="68"/>
      <c r="BB222" s="71"/>
      <c r="BC222" s="41">
        <f t="shared" si="46"/>
        <v>0</v>
      </c>
      <c r="BD222" s="70"/>
      <c r="BE222" s="68"/>
      <c r="BF222" s="71"/>
      <c r="BG222" s="41">
        <f t="shared" si="47"/>
        <v>0</v>
      </c>
      <c r="BH222" s="70"/>
      <c r="BI222" s="68"/>
      <c r="BJ222" s="71"/>
      <c r="BK222" s="41">
        <f t="shared" si="48"/>
        <v>0</v>
      </c>
      <c r="BL222" s="70"/>
      <c r="BM222" s="68"/>
      <c r="BN222" s="71"/>
      <c r="BO222" s="41">
        <f t="shared" si="49"/>
        <v>0</v>
      </c>
      <c r="BP222" s="70"/>
      <c r="BQ222" s="68"/>
      <c r="BR222" s="71"/>
      <c r="BS222" s="41">
        <f t="shared" si="50"/>
        <v>0</v>
      </c>
    </row>
    <row r="223" spans="1:71" ht="15.75" customHeight="1" x14ac:dyDescent="0.25">
      <c r="A223" s="30"/>
      <c r="B223" s="31"/>
      <c r="C223" s="31"/>
      <c r="D223" s="37">
        <v>192</v>
      </c>
      <c r="E223" s="60"/>
      <c r="F223" s="31"/>
      <c r="G223" s="38" t="str">
        <f t="shared" si="31"/>
        <v/>
      </c>
      <c r="H223" s="39" t="str">
        <f t="array" ref="H223">IF(I223="","",IFERROR(INDEX(Lid!$F:$F,MATCH($E223,Lid!$A:$A,0)),""))</f>
        <v/>
      </c>
      <c r="I223" s="84" t="str">
        <f t="shared" si="32"/>
        <v/>
      </c>
      <c r="J223" s="38" t="str">
        <f t="shared" si="33"/>
        <v/>
      </c>
      <c r="K223" s="39" t="str">
        <f t="array" ref="K223">IF(I223="","",IFERROR($D$3 &amp; " kosten " &amp;INDEX(Lid!$B:$B,MATCH($E223,Lid!$A:$A,0)),""))</f>
        <v/>
      </c>
      <c r="L223" s="41" t="str">
        <f t="shared" si="34"/>
        <v/>
      </c>
      <c r="M223" s="41" t="str">
        <f t="shared" si="35"/>
        <v/>
      </c>
      <c r="N223" s="41" t="str">
        <f t="shared" si="36"/>
        <v/>
      </c>
      <c r="O223" s="31"/>
      <c r="P223" s="67"/>
      <c r="Q223" s="68"/>
      <c r="R223" s="69"/>
      <c r="S223" s="41">
        <f t="shared" si="37"/>
        <v>0</v>
      </c>
      <c r="T223" s="70"/>
      <c r="U223" s="68"/>
      <c r="V223" s="71"/>
      <c r="W223" s="41">
        <f t="shared" si="38"/>
        <v>0</v>
      </c>
      <c r="X223" s="70"/>
      <c r="Y223" s="68"/>
      <c r="Z223" s="71"/>
      <c r="AA223" s="41">
        <f t="shared" si="39"/>
        <v>0</v>
      </c>
      <c r="AB223" s="70"/>
      <c r="AC223" s="68"/>
      <c r="AD223" s="71"/>
      <c r="AE223" s="41">
        <f t="shared" si="40"/>
        <v>0</v>
      </c>
      <c r="AF223" s="70"/>
      <c r="AG223" s="68"/>
      <c r="AH223" s="71"/>
      <c r="AI223" s="41">
        <f t="shared" si="41"/>
        <v>0</v>
      </c>
      <c r="AJ223" s="70"/>
      <c r="AK223" s="68"/>
      <c r="AL223" s="71"/>
      <c r="AM223" s="41">
        <f t="shared" si="42"/>
        <v>0</v>
      </c>
      <c r="AN223" s="70"/>
      <c r="AO223" s="68"/>
      <c r="AP223" s="71"/>
      <c r="AQ223" s="41">
        <f t="shared" si="43"/>
        <v>0</v>
      </c>
      <c r="AR223" s="70"/>
      <c r="AS223" s="68"/>
      <c r="AT223" s="71"/>
      <c r="AU223" s="41">
        <f t="shared" si="44"/>
        <v>0</v>
      </c>
      <c r="AV223" s="70"/>
      <c r="AW223" s="68"/>
      <c r="AX223" s="71"/>
      <c r="AY223" s="41">
        <f t="shared" si="45"/>
        <v>0</v>
      </c>
      <c r="AZ223" s="70"/>
      <c r="BA223" s="68"/>
      <c r="BB223" s="71"/>
      <c r="BC223" s="41">
        <f t="shared" si="46"/>
        <v>0</v>
      </c>
      <c r="BD223" s="70"/>
      <c r="BE223" s="68"/>
      <c r="BF223" s="71"/>
      <c r="BG223" s="41">
        <f t="shared" si="47"/>
        <v>0</v>
      </c>
      <c r="BH223" s="70"/>
      <c r="BI223" s="68"/>
      <c r="BJ223" s="71"/>
      <c r="BK223" s="41">
        <f t="shared" si="48"/>
        <v>0</v>
      </c>
      <c r="BL223" s="70"/>
      <c r="BM223" s="68"/>
      <c r="BN223" s="71"/>
      <c r="BO223" s="41">
        <f t="shared" si="49"/>
        <v>0</v>
      </c>
      <c r="BP223" s="70"/>
      <c r="BQ223" s="68"/>
      <c r="BR223" s="71"/>
      <c r="BS223" s="41">
        <f t="shared" si="50"/>
        <v>0</v>
      </c>
    </row>
    <row r="224" spans="1:71" ht="15.75" customHeight="1" x14ac:dyDescent="0.25">
      <c r="A224" s="30"/>
      <c r="B224" s="31"/>
      <c r="C224" s="31"/>
      <c r="D224" s="37">
        <v>193</v>
      </c>
      <c r="E224" s="60"/>
      <c r="F224" s="31"/>
      <c r="G224" s="38" t="str">
        <f t="shared" si="31"/>
        <v/>
      </c>
      <c r="H224" s="39" t="str">
        <f t="array" ref="H224">IF(I224="","",IFERROR(INDEX(Lid!$F:$F,MATCH($E224,Lid!$A:$A,0)),""))</f>
        <v/>
      </c>
      <c r="I224" s="84" t="str">
        <f t="shared" si="32"/>
        <v/>
      </c>
      <c r="J224" s="38" t="str">
        <f t="shared" si="33"/>
        <v/>
      </c>
      <c r="K224" s="39" t="str">
        <f t="array" ref="K224">IF(I224="","",IFERROR($D$3 &amp; " kosten " &amp;INDEX(Lid!$B:$B,MATCH($E224,Lid!$A:$A,0)),""))</f>
        <v/>
      </c>
      <c r="L224" s="41" t="str">
        <f t="shared" si="34"/>
        <v/>
      </c>
      <c r="M224" s="41" t="str">
        <f t="shared" si="35"/>
        <v/>
      </c>
      <c r="N224" s="41" t="str">
        <f t="shared" si="36"/>
        <v/>
      </c>
      <c r="O224" s="31"/>
      <c r="P224" s="67"/>
      <c r="Q224" s="68"/>
      <c r="R224" s="69"/>
      <c r="S224" s="41">
        <f t="shared" si="37"/>
        <v>0</v>
      </c>
      <c r="T224" s="70"/>
      <c r="U224" s="68"/>
      <c r="V224" s="71"/>
      <c r="W224" s="41">
        <f t="shared" si="38"/>
        <v>0</v>
      </c>
      <c r="X224" s="70"/>
      <c r="Y224" s="68"/>
      <c r="Z224" s="71"/>
      <c r="AA224" s="41">
        <f t="shared" si="39"/>
        <v>0</v>
      </c>
      <c r="AB224" s="70"/>
      <c r="AC224" s="68"/>
      <c r="AD224" s="71"/>
      <c r="AE224" s="41">
        <f t="shared" si="40"/>
        <v>0</v>
      </c>
      <c r="AF224" s="70"/>
      <c r="AG224" s="68"/>
      <c r="AH224" s="71"/>
      <c r="AI224" s="41">
        <f t="shared" si="41"/>
        <v>0</v>
      </c>
      <c r="AJ224" s="70"/>
      <c r="AK224" s="68"/>
      <c r="AL224" s="71"/>
      <c r="AM224" s="41">
        <f t="shared" si="42"/>
        <v>0</v>
      </c>
      <c r="AN224" s="70"/>
      <c r="AO224" s="68"/>
      <c r="AP224" s="71"/>
      <c r="AQ224" s="41">
        <f t="shared" si="43"/>
        <v>0</v>
      </c>
      <c r="AR224" s="70"/>
      <c r="AS224" s="68"/>
      <c r="AT224" s="71"/>
      <c r="AU224" s="41">
        <f t="shared" si="44"/>
        <v>0</v>
      </c>
      <c r="AV224" s="70"/>
      <c r="AW224" s="68"/>
      <c r="AX224" s="71"/>
      <c r="AY224" s="41">
        <f t="shared" si="45"/>
        <v>0</v>
      </c>
      <c r="AZ224" s="70"/>
      <c r="BA224" s="68"/>
      <c r="BB224" s="71"/>
      <c r="BC224" s="41">
        <f t="shared" si="46"/>
        <v>0</v>
      </c>
      <c r="BD224" s="70"/>
      <c r="BE224" s="68"/>
      <c r="BF224" s="71"/>
      <c r="BG224" s="41">
        <f t="shared" si="47"/>
        <v>0</v>
      </c>
      <c r="BH224" s="70"/>
      <c r="BI224" s="68"/>
      <c r="BJ224" s="71"/>
      <c r="BK224" s="41">
        <f t="shared" si="48"/>
        <v>0</v>
      </c>
      <c r="BL224" s="70"/>
      <c r="BM224" s="68"/>
      <c r="BN224" s="71"/>
      <c r="BO224" s="41">
        <f t="shared" si="49"/>
        <v>0</v>
      </c>
      <c r="BP224" s="70"/>
      <c r="BQ224" s="68"/>
      <c r="BR224" s="71"/>
      <c r="BS224" s="41">
        <f t="shared" si="50"/>
        <v>0</v>
      </c>
    </row>
    <row r="225" spans="1:71" ht="15.75" customHeight="1" x14ac:dyDescent="0.25">
      <c r="A225" s="30"/>
      <c r="B225" s="31"/>
      <c r="C225" s="31"/>
      <c r="D225" s="37">
        <v>194</v>
      </c>
      <c r="E225" s="60"/>
      <c r="F225" s="31"/>
      <c r="G225" s="38" t="str">
        <f t="shared" si="31"/>
        <v/>
      </c>
      <c r="H225" s="39" t="str">
        <f t="array" ref="H225">IF(I225="","",IFERROR(INDEX(Lid!$F:$F,MATCH($E225,Lid!$A:$A,0)),""))</f>
        <v/>
      </c>
      <c r="I225" s="84" t="str">
        <f t="shared" si="32"/>
        <v/>
      </c>
      <c r="J225" s="38" t="str">
        <f t="shared" si="33"/>
        <v/>
      </c>
      <c r="K225" s="39" t="str">
        <f t="array" ref="K225">IF(I225="","",IFERROR($D$3 &amp; " kosten " &amp;INDEX(Lid!$B:$B,MATCH($E225,Lid!$A:$A,0)),""))</f>
        <v/>
      </c>
      <c r="L225" s="41" t="str">
        <f t="shared" si="34"/>
        <v/>
      </c>
      <c r="M225" s="41" t="str">
        <f t="shared" si="35"/>
        <v/>
      </c>
      <c r="N225" s="41" t="str">
        <f t="shared" si="36"/>
        <v/>
      </c>
      <c r="O225" s="31"/>
      <c r="P225" s="67"/>
      <c r="Q225" s="68"/>
      <c r="R225" s="69"/>
      <c r="S225" s="41">
        <f t="shared" si="37"/>
        <v>0</v>
      </c>
      <c r="T225" s="70"/>
      <c r="U225" s="68"/>
      <c r="V225" s="71"/>
      <c r="W225" s="41">
        <f t="shared" si="38"/>
        <v>0</v>
      </c>
      <c r="X225" s="70"/>
      <c r="Y225" s="68"/>
      <c r="Z225" s="71"/>
      <c r="AA225" s="41">
        <f t="shared" si="39"/>
        <v>0</v>
      </c>
      <c r="AB225" s="70"/>
      <c r="AC225" s="68"/>
      <c r="AD225" s="71"/>
      <c r="AE225" s="41">
        <f t="shared" si="40"/>
        <v>0</v>
      </c>
      <c r="AF225" s="70"/>
      <c r="AG225" s="68"/>
      <c r="AH225" s="71"/>
      <c r="AI225" s="41">
        <f t="shared" si="41"/>
        <v>0</v>
      </c>
      <c r="AJ225" s="70"/>
      <c r="AK225" s="68"/>
      <c r="AL225" s="71"/>
      <c r="AM225" s="41">
        <f t="shared" si="42"/>
        <v>0</v>
      </c>
      <c r="AN225" s="70"/>
      <c r="AO225" s="68"/>
      <c r="AP225" s="71"/>
      <c r="AQ225" s="41">
        <f t="shared" si="43"/>
        <v>0</v>
      </c>
      <c r="AR225" s="70"/>
      <c r="AS225" s="68"/>
      <c r="AT225" s="71"/>
      <c r="AU225" s="41">
        <f t="shared" si="44"/>
        <v>0</v>
      </c>
      <c r="AV225" s="70"/>
      <c r="AW225" s="68"/>
      <c r="AX225" s="71"/>
      <c r="AY225" s="41">
        <f t="shared" si="45"/>
        <v>0</v>
      </c>
      <c r="AZ225" s="70"/>
      <c r="BA225" s="68"/>
      <c r="BB225" s="71"/>
      <c r="BC225" s="41">
        <f t="shared" si="46"/>
        <v>0</v>
      </c>
      <c r="BD225" s="70"/>
      <c r="BE225" s="68"/>
      <c r="BF225" s="71"/>
      <c r="BG225" s="41">
        <f t="shared" si="47"/>
        <v>0</v>
      </c>
      <c r="BH225" s="70"/>
      <c r="BI225" s="68"/>
      <c r="BJ225" s="71"/>
      <c r="BK225" s="41">
        <f t="shared" si="48"/>
        <v>0</v>
      </c>
      <c r="BL225" s="70"/>
      <c r="BM225" s="68"/>
      <c r="BN225" s="71"/>
      <c r="BO225" s="41">
        <f t="shared" si="49"/>
        <v>0</v>
      </c>
      <c r="BP225" s="70"/>
      <c r="BQ225" s="68"/>
      <c r="BR225" s="71"/>
      <c r="BS225" s="41">
        <f t="shared" si="50"/>
        <v>0</v>
      </c>
    </row>
    <row r="226" spans="1:71" ht="15.75" customHeight="1" x14ac:dyDescent="0.25">
      <c r="A226" s="30"/>
      <c r="B226" s="31"/>
      <c r="C226" s="31"/>
      <c r="D226" s="37">
        <v>195</v>
      </c>
      <c r="E226" s="60"/>
      <c r="F226" s="31"/>
      <c r="G226" s="38" t="str">
        <f t="shared" si="31"/>
        <v/>
      </c>
      <c r="H226" s="39" t="str">
        <f t="array" ref="H226">IF(I226="","",IFERROR(INDEX(Lid!$F:$F,MATCH($E226,Lid!$A:$A,0)),""))</f>
        <v/>
      </c>
      <c r="I226" s="84" t="str">
        <f t="shared" si="32"/>
        <v/>
      </c>
      <c r="J226" s="38" t="str">
        <f t="shared" si="33"/>
        <v/>
      </c>
      <c r="K226" s="39" t="str">
        <f t="array" ref="K226">IF(I226="","",IFERROR($D$3 &amp; " kosten " &amp;INDEX(Lid!$B:$B,MATCH($E226,Lid!$A:$A,0)),""))</f>
        <v/>
      </c>
      <c r="L226" s="41" t="str">
        <f t="shared" si="34"/>
        <v/>
      </c>
      <c r="M226" s="41" t="str">
        <f t="shared" si="35"/>
        <v/>
      </c>
      <c r="N226" s="41" t="str">
        <f t="shared" si="36"/>
        <v/>
      </c>
      <c r="O226" s="31"/>
      <c r="P226" s="67"/>
      <c r="Q226" s="68"/>
      <c r="R226" s="69"/>
      <c r="S226" s="41">
        <f t="shared" si="37"/>
        <v>0</v>
      </c>
      <c r="T226" s="70"/>
      <c r="U226" s="68"/>
      <c r="V226" s="71"/>
      <c r="W226" s="41">
        <f t="shared" si="38"/>
        <v>0</v>
      </c>
      <c r="X226" s="70"/>
      <c r="Y226" s="68"/>
      <c r="Z226" s="71"/>
      <c r="AA226" s="41">
        <f t="shared" si="39"/>
        <v>0</v>
      </c>
      <c r="AB226" s="70"/>
      <c r="AC226" s="68"/>
      <c r="AD226" s="71"/>
      <c r="AE226" s="41">
        <f t="shared" si="40"/>
        <v>0</v>
      </c>
      <c r="AF226" s="70"/>
      <c r="AG226" s="68"/>
      <c r="AH226" s="71"/>
      <c r="AI226" s="41">
        <f t="shared" si="41"/>
        <v>0</v>
      </c>
      <c r="AJ226" s="70"/>
      <c r="AK226" s="68"/>
      <c r="AL226" s="71"/>
      <c r="AM226" s="41">
        <f t="shared" si="42"/>
        <v>0</v>
      </c>
      <c r="AN226" s="70"/>
      <c r="AO226" s="68"/>
      <c r="AP226" s="71"/>
      <c r="AQ226" s="41">
        <f t="shared" si="43"/>
        <v>0</v>
      </c>
      <c r="AR226" s="70"/>
      <c r="AS226" s="68"/>
      <c r="AT226" s="71"/>
      <c r="AU226" s="41">
        <f t="shared" si="44"/>
        <v>0</v>
      </c>
      <c r="AV226" s="70"/>
      <c r="AW226" s="68"/>
      <c r="AX226" s="71"/>
      <c r="AY226" s="41">
        <f t="shared" si="45"/>
        <v>0</v>
      </c>
      <c r="AZ226" s="70"/>
      <c r="BA226" s="68"/>
      <c r="BB226" s="71"/>
      <c r="BC226" s="41">
        <f t="shared" si="46"/>
        <v>0</v>
      </c>
      <c r="BD226" s="70"/>
      <c r="BE226" s="68"/>
      <c r="BF226" s="71"/>
      <c r="BG226" s="41">
        <f t="shared" si="47"/>
        <v>0</v>
      </c>
      <c r="BH226" s="70"/>
      <c r="BI226" s="68"/>
      <c r="BJ226" s="71"/>
      <c r="BK226" s="41">
        <f t="shared" si="48"/>
        <v>0</v>
      </c>
      <c r="BL226" s="70"/>
      <c r="BM226" s="68"/>
      <c r="BN226" s="71"/>
      <c r="BO226" s="41">
        <f t="shared" si="49"/>
        <v>0</v>
      </c>
      <c r="BP226" s="70"/>
      <c r="BQ226" s="68"/>
      <c r="BR226" s="71"/>
      <c r="BS226" s="41">
        <f t="shared" si="50"/>
        <v>0</v>
      </c>
    </row>
    <row r="227" spans="1:71" ht="15.75" customHeight="1" x14ac:dyDescent="0.25">
      <c r="A227" s="30"/>
      <c r="B227" s="31"/>
      <c r="C227" s="31"/>
      <c r="D227" s="37">
        <v>196</v>
      </c>
      <c r="E227" s="60"/>
      <c r="F227" s="31"/>
      <c r="G227" s="38" t="str">
        <f t="shared" si="31"/>
        <v/>
      </c>
      <c r="H227" s="39" t="str">
        <f t="array" ref="H227">IF(I227="","",IFERROR(INDEX(Lid!$F:$F,MATCH($E227,Lid!$A:$A,0)),""))</f>
        <v/>
      </c>
      <c r="I227" s="84" t="str">
        <f t="shared" si="32"/>
        <v/>
      </c>
      <c r="J227" s="38" t="str">
        <f t="shared" si="33"/>
        <v/>
      </c>
      <c r="K227" s="39" t="str">
        <f t="array" ref="K227">IF(I227="","",IFERROR($D$3 &amp; " kosten " &amp;INDEX(Lid!$B:$B,MATCH($E227,Lid!$A:$A,0)),""))</f>
        <v/>
      </c>
      <c r="L227" s="41" t="str">
        <f t="shared" si="34"/>
        <v/>
      </c>
      <c r="M227" s="41" t="str">
        <f t="shared" si="35"/>
        <v/>
      </c>
      <c r="N227" s="41" t="str">
        <f t="shared" si="36"/>
        <v/>
      </c>
      <c r="O227" s="31"/>
      <c r="P227" s="67"/>
      <c r="Q227" s="68"/>
      <c r="R227" s="69"/>
      <c r="S227" s="41">
        <f t="shared" si="37"/>
        <v>0</v>
      </c>
      <c r="T227" s="70"/>
      <c r="U227" s="68"/>
      <c r="V227" s="71"/>
      <c r="W227" s="41">
        <f t="shared" si="38"/>
        <v>0</v>
      </c>
      <c r="X227" s="70"/>
      <c r="Y227" s="68"/>
      <c r="Z227" s="71"/>
      <c r="AA227" s="41">
        <f t="shared" si="39"/>
        <v>0</v>
      </c>
      <c r="AB227" s="70"/>
      <c r="AC227" s="68"/>
      <c r="AD227" s="71"/>
      <c r="AE227" s="41">
        <f t="shared" si="40"/>
        <v>0</v>
      </c>
      <c r="AF227" s="70"/>
      <c r="AG227" s="68"/>
      <c r="AH227" s="71"/>
      <c r="AI227" s="41">
        <f t="shared" si="41"/>
        <v>0</v>
      </c>
      <c r="AJ227" s="70"/>
      <c r="AK227" s="68"/>
      <c r="AL227" s="71"/>
      <c r="AM227" s="41">
        <f t="shared" si="42"/>
        <v>0</v>
      </c>
      <c r="AN227" s="70"/>
      <c r="AO227" s="68"/>
      <c r="AP227" s="71"/>
      <c r="AQ227" s="41">
        <f t="shared" si="43"/>
        <v>0</v>
      </c>
      <c r="AR227" s="70"/>
      <c r="AS227" s="68"/>
      <c r="AT227" s="71"/>
      <c r="AU227" s="41">
        <f t="shared" si="44"/>
        <v>0</v>
      </c>
      <c r="AV227" s="70"/>
      <c r="AW227" s="68"/>
      <c r="AX227" s="71"/>
      <c r="AY227" s="41">
        <f t="shared" si="45"/>
        <v>0</v>
      </c>
      <c r="AZ227" s="70"/>
      <c r="BA227" s="68"/>
      <c r="BB227" s="71"/>
      <c r="BC227" s="41">
        <f t="shared" si="46"/>
        <v>0</v>
      </c>
      <c r="BD227" s="70"/>
      <c r="BE227" s="68"/>
      <c r="BF227" s="71"/>
      <c r="BG227" s="41">
        <f t="shared" si="47"/>
        <v>0</v>
      </c>
      <c r="BH227" s="70"/>
      <c r="BI227" s="68"/>
      <c r="BJ227" s="71"/>
      <c r="BK227" s="41">
        <f t="shared" si="48"/>
        <v>0</v>
      </c>
      <c r="BL227" s="70"/>
      <c r="BM227" s="68"/>
      <c r="BN227" s="71"/>
      <c r="BO227" s="41">
        <f t="shared" si="49"/>
        <v>0</v>
      </c>
      <c r="BP227" s="70"/>
      <c r="BQ227" s="68"/>
      <c r="BR227" s="71"/>
      <c r="BS227" s="41">
        <f t="shared" si="50"/>
        <v>0</v>
      </c>
    </row>
    <row r="228" spans="1:71" ht="15.75" customHeight="1" x14ac:dyDescent="0.25">
      <c r="A228" s="30"/>
      <c r="B228" s="31"/>
      <c r="C228" s="31"/>
      <c r="D228" s="37">
        <v>197</v>
      </c>
      <c r="E228" s="60"/>
      <c r="F228" s="31"/>
      <c r="G228" s="38" t="str">
        <f t="shared" si="31"/>
        <v/>
      </c>
      <c r="H228" s="39" t="str">
        <f t="array" ref="H228">IF(I228="","",IFERROR(INDEX(Lid!$F:$F,MATCH($E228,Lid!$A:$A,0)),""))</f>
        <v/>
      </c>
      <c r="I228" s="84" t="str">
        <f t="shared" si="32"/>
        <v/>
      </c>
      <c r="J228" s="38" t="str">
        <f t="shared" si="33"/>
        <v/>
      </c>
      <c r="K228" s="39" t="str">
        <f t="array" ref="K228">IF(I228="","",IFERROR($D$3 &amp; " kosten " &amp;INDEX(Lid!$B:$B,MATCH($E228,Lid!$A:$A,0)),""))</f>
        <v/>
      </c>
      <c r="L228" s="41" t="str">
        <f t="shared" si="34"/>
        <v/>
      </c>
      <c r="M228" s="41" t="str">
        <f t="shared" si="35"/>
        <v/>
      </c>
      <c r="N228" s="41" t="str">
        <f t="shared" si="36"/>
        <v/>
      </c>
      <c r="O228" s="31"/>
      <c r="P228" s="67"/>
      <c r="Q228" s="68"/>
      <c r="R228" s="69"/>
      <c r="S228" s="41">
        <f t="shared" si="37"/>
        <v>0</v>
      </c>
      <c r="T228" s="70"/>
      <c r="U228" s="68"/>
      <c r="V228" s="71"/>
      <c r="W228" s="41">
        <f t="shared" si="38"/>
        <v>0</v>
      </c>
      <c r="X228" s="70"/>
      <c r="Y228" s="68"/>
      <c r="Z228" s="71"/>
      <c r="AA228" s="41">
        <f t="shared" si="39"/>
        <v>0</v>
      </c>
      <c r="AB228" s="70"/>
      <c r="AC228" s="68"/>
      <c r="AD228" s="71"/>
      <c r="AE228" s="41">
        <f t="shared" si="40"/>
        <v>0</v>
      </c>
      <c r="AF228" s="70"/>
      <c r="AG228" s="68"/>
      <c r="AH228" s="71"/>
      <c r="AI228" s="41">
        <f t="shared" si="41"/>
        <v>0</v>
      </c>
      <c r="AJ228" s="70"/>
      <c r="AK228" s="68"/>
      <c r="AL228" s="71"/>
      <c r="AM228" s="41">
        <f t="shared" si="42"/>
        <v>0</v>
      </c>
      <c r="AN228" s="70"/>
      <c r="AO228" s="68"/>
      <c r="AP228" s="71"/>
      <c r="AQ228" s="41">
        <f t="shared" si="43"/>
        <v>0</v>
      </c>
      <c r="AR228" s="70"/>
      <c r="AS228" s="68"/>
      <c r="AT228" s="71"/>
      <c r="AU228" s="41">
        <f t="shared" si="44"/>
        <v>0</v>
      </c>
      <c r="AV228" s="70"/>
      <c r="AW228" s="68"/>
      <c r="AX228" s="71"/>
      <c r="AY228" s="41">
        <f t="shared" si="45"/>
        <v>0</v>
      </c>
      <c r="AZ228" s="70"/>
      <c r="BA228" s="68"/>
      <c r="BB228" s="71"/>
      <c r="BC228" s="41">
        <f t="shared" si="46"/>
        <v>0</v>
      </c>
      <c r="BD228" s="70"/>
      <c r="BE228" s="68"/>
      <c r="BF228" s="71"/>
      <c r="BG228" s="41">
        <f t="shared" si="47"/>
        <v>0</v>
      </c>
      <c r="BH228" s="70"/>
      <c r="BI228" s="68"/>
      <c r="BJ228" s="71"/>
      <c r="BK228" s="41">
        <f t="shared" si="48"/>
        <v>0</v>
      </c>
      <c r="BL228" s="70"/>
      <c r="BM228" s="68"/>
      <c r="BN228" s="71"/>
      <c r="BO228" s="41">
        <f t="shared" si="49"/>
        <v>0</v>
      </c>
      <c r="BP228" s="70"/>
      <c r="BQ228" s="68"/>
      <c r="BR228" s="71"/>
      <c r="BS228" s="41">
        <f t="shared" si="50"/>
        <v>0</v>
      </c>
    </row>
    <row r="229" spans="1:71" ht="15.75" customHeight="1" x14ac:dyDescent="0.25">
      <c r="A229" s="30"/>
      <c r="B229" s="31"/>
      <c r="C229" s="31"/>
      <c r="D229" s="37">
        <v>198</v>
      </c>
      <c r="E229" s="60"/>
      <c r="F229" s="31"/>
      <c r="G229" s="38" t="str">
        <f t="shared" si="31"/>
        <v/>
      </c>
      <c r="H229" s="39" t="str">
        <f t="array" ref="H229">IF(I229="","",IFERROR(INDEX(Lid!$F:$F,MATCH($E229,Lid!$A:$A,0)),""))</f>
        <v/>
      </c>
      <c r="I229" s="84" t="str">
        <f t="shared" si="32"/>
        <v/>
      </c>
      <c r="J229" s="38" t="str">
        <f t="shared" si="33"/>
        <v/>
      </c>
      <c r="K229" s="39" t="str">
        <f t="array" ref="K229">IF(I229="","",IFERROR($D$3 &amp; " kosten " &amp;INDEX(Lid!$B:$B,MATCH($E229,Lid!$A:$A,0)),""))</f>
        <v/>
      </c>
      <c r="L229" s="41" t="str">
        <f t="shared" si="34"/>
        <v/>
      </c>
      <c r="M229" s="41" t="str">
        <f t="shared" si="35"/>
        <v/>
      </c>
      <c r="N229" s="41" t="str">
        <f t="shared" si="36"/>
        <v/>
      </c>
      <c r="O229" s="31"/>
      <c r="P229" s="67"/>
      <c r="Q229" s="68"/>
      <c r="R229" s="69"/>
      <c r="S229" s="41">
        <f t="shared" si="37"/>
        <v>0</v>
      </c>
      <c r="T229" s="70"/>
      <c r="U229" s="68"/>
      <c r="V229" s="71"/>
      <c r="W229" s="41">
        <f t="shared" si="38"/>
        <v>0</v>
      </c>
      <c r="X229" s="70"/>
      <c r="Y229" s="68"/>
      <c r="Z229" s="71"/>
      <c r="AA229" s="41">
        <f t="shared" si="39"/>
        <v>0</v>
      </c>
      <c r="AB229" s="70"/>
      <c r="AC229" s="68"/>
      <c r="AD229" s="71"/>
      <c r="AE229" s="41">
        <f t="shared" si="40"/>
        <v>0</v>
      </c>
      <c r="AF229" s="70"/>
      <c r="AG229" s="68"/>
      <c r="AH229" s="71"/>
      <c r="AI229" s="41">
        <f t="shared" si="41"/>
        <v>0</v>
      </c>
      <c r="AJ229" s="70"/>
      <c r="AK229" s="68"/>
      <c r="AL229" s="71"/>
      <c r="AM229" s="41">
        <f t="shared" si="42"/>
        <v>0</v>
      </c>
      <c r="AN229" s="70"/>
      <c r="AO229" s="68"/>
      <c r="AP229" s="71"/>
      <c r="AQ229" s="41">
        <f t="shared" si="43"/>
        <v>0</v>
      </c>
      <c r="AR229" s="70"/>
      <c r="AS229" s="68"/>
      <c r="AT229" s="71"/>
      <c r="AU229" s="41">
        <f t="shared" si="44"/>
        <v>0</v>
      </c>
      <c r="AV229" s="70"/>
      <c r="AW229" s="68"/>
      <c r="AX229" s="71"/>
      <c r="AY229" s="41">
        <f t="shared" si="45"/>
        <v>0</v>
      </c>
      <c r="AZ229" s="70"/>
      <c r="BA229" s="68"/>
      <c r="BB229" s="71"/>
      <c r="BC229" s="41">
        <f t="shared" si="46"/>
        <v>0</v>
      </c>
      <c r="BD229" s="70"/>
      <c r="BE229" s="68"/>
      <c r="BF229" s="71"/>
      <c r="BG229" s="41">
        <f t="shared" si="47"/>
        <v>0</v>
      </c>
      <c r="BH229" s="70"/>
      <c r="BI229" s="68"/>
      <c r="BJ229" s="71"/>
      <c r="BK229" s="41">
        <f t="shared" si="48"/>
        <v>0</v>
      </c>
      <c r="BL229" s="70"/>
      <c r="BM229" s="68"/>
      <c r="BN229" s="71"/>
      <c r="BO229" s="41">
        <f t="shared" si="49"/>
        <v>0</v>
      </c>
      <c r="BP229" s="70"/>
      <c r="BQ229" s="68"/>
      <c r="BR229" s="71"/>
      <c r="BS229" s="41">
        <f t="shared" si="50"/>
        <v>0</v>
      </c>
    </row>
    <row r="230" spans="1:71" ht="15.75" customHeight="1" x14ac:dyDescent="0.25">
      <c r="A230" s="30"/>
      <c r="B230" s="31"/>
      <c r="C230" s="31"/>
      <c r="D230" s="37">
        <v>199</v>
      </c>
      <c r="E230" s="60"/>
      <c r="F230" s="31"/>
      <c r="G230" s="38" t="str">
        <f t="shared" si="31"/>
        <v/>
      </c>
      <c r="H230" s="39" t="str">
        <f t="array" ref="H230">IF(I230="","",IFERROR(INDEX(Lid!$F:$F,MATCH($E230,Lid!$A:$A,0)),""))</f>
        <v/>
      </c>
      <c r="I230" s="84" t="str">
        <f t="shared" si="32"/>
        <v/>
      </c>
      <c r="J230" s="38" t="str">
        <f t="shared" si="33"/>
        <v/>
      </c>
      <c r="K230" s="39" t="str">
        <f t="array" ref="K230">IF(I230="","",IFERROR($D$3 &amp; " kosten " &amp;INDEX(Lid!$B:$B,MATCH($E230,Lid!$A:$A,0)),""))</f>
        <v/>
      </c>
      <c r="L230" s="41" t="str">
        <f t="shared" si="34"/>
        <v/>
      </c>
      <c r="M230" s="41" t="str">
        <f t="shared" si="35"/>
        <v/>
      </c>
      <c r="N230" s="41" t="str">
        <f t="shared" si="36"/>
        <v/>
      </c>
      <c r="O230" s="31"/>
      <c r="P230" s="67"/>
      <c r="Q230" s="68"/>
      <c r="R230" s="69"/>
      <c r="S230" s="41">
        <f t="shared" si="37"/>
        <v>0</v>
      </c>
      <c r="T230" s="70"/>
      <c r="U230" s="68"/>
      <c r="V230" s="71"/>
      <c r="W230" s="41">
        <f t="shared" si="38"/>
        <v>0</v>
      </c>
      <c r="X230" s="70"/>
      <c r="Y230" s="68"/>
      <c r="Z230" s="71"/>
      <c r="AA230" s="41">
        <f t="shared" si="39"/>
        <v>0</v>
      </c>
      <c r="AB230" s="70"/>
      <c r="AC230" s="68"/>
      <c r="AD230" s="71"/>
      <c r="AE230" s="41">
        <f t="shared" si="40"/>
        <v>0</v>
      </c>
      <c r="AF230" s="70"/>
      <c r="AG230" s="68"/>
      <c r="AH230" s="71"/>
      <c r="AI230" s="41">
        <f t="shared" si="41"/>
        <v>0</v>
      </c>
      <c r="AJ230" s="70"/>
      <c r="AK230" s="68"/>
      <c r="AL230" s="71"/>
      <c r="AM230" s="41">
        <f t="shared" si="42"/>
        <v>0</v>
      </c>
      <c r="AN230" s="70"/>
      <c r="AO230" s="68"/>
      <c r="AP230" s="71"/>
      <c r="AQ230" s="41">
        <f t="shared" si="43"/>
        <v>0</v>
      </c>
      <c r="AR230" s="70"/>
      <c r="AS230" s="68"/>
      <c r="AT230" s="71"/>
      <c r="AU230" s="41">
        <f t="shared" si="44"/>
        <v>0</v>
      </c>
      <c r="AV230" s="70"/>
      <c r="AW230" s="68"/>
      <c r="AX230" s="71"/>
      <c r="AY230" s="41">
        <f t="shared" si="45"/>
        <v>0</v>
      </c>
      <c r="AZ230" s="70"/>
      <c r="BA230" s="68"/>
      <c r="BB230" s="71"/>
      <c r="BC230" s="41">
        <f t="shared" si="46"/>
        <v>0</v>
      </c>
      <c r="BD230" s="70"/>
      <c r="BE230" s="68"/>
      <c r="BF230" s="71"/>
      <c r="BG230" s="41">
        <f t="shared" si="47"/>
        <v>0</v>
      </c>
      <c r="BH230" s="70"/>
      <c r="BI230" s="68"/>
      <c r="BJ230" s="71"/>
      <c r="BK230" s="41">
        <f t="shared" si="48"/>
        <v>0</v>
      </c>
      <c r="BL230" s="70"/>
      <c r="BM230" s="68"/>
      <c r="BN230" s="71"/>
      <c r="BO230" s="41">
        <f t="shared" si="49"/>
        <v>0</v>
      </c>
      <c r="BP230" s="70"/>
      <c r="BQ230" s="68"/>
      <c r="BR230" s="71"/>
      <c r="BS230" s="41">
        <f t="shared" si="50"/>
        <v>0</v>
      </c>
    </row>
    <row r="231" spans="1:71" ht="15.75" customHeight="1" x14ac:dyDescent="0.25">
      <c r="A231" s="30"/>
      <c r="B231" s="31"/>
      <c r="C231" s="31"/>
      <c r="D231" s="37">
        <v>200</v>
      </c>
      <c r="E231" s="60"/>
      <c r="F231" s="31"/>
      <c r="G231" s="38" t="str">
        <f t="shared" si="31"/>
        <v/>
      </c>
      <c r="H231" s="39" t="str">
        <f t="array" ref="H231">IF(I231="","",IFERROR(INDEX(Lid!$F:$F,MATCH($E231,Lid!$A:$A,0)),""))</f>
        <v/>
      </c>
      <c r="I231" s="84" t="str">
        <f t="shared" si="32"/>
        <v/>
      </c>
      <c r="J231" s="38" t="str">
        <f t="shared" si="33"/>
        <v/>
      </c>
      <c r="K231" s="39" t="str">
        <f t="array" ref="K231">IF(I231="","",IFERROR($D$3 &amp; " kosten " &amp;INDEX(Lid!$B:$B,MATCH($E231,Lid!$A:$A,0)),""))</f>
        <v/>
      </c>
      <c r="L231" s="41" t="str">
        <f t="shared" si="34"/>
        <v/>
      </c>
      <c r="M231" s="41" t="str">
        <f t="shared" si="35"/>
        <v/>
      </c>
      <c r="N231" s="41" t="str">
        <f t="shared" si="36"/>
        <v/>
      </c>
      <c r="O231" s="31"/>
      <c r="P231" s="67"/>
      <c r="Q231" s="68"/>
      <c r="R231" s="69"/>
      <c r="S231" s="41">
        <f t="shared" si="37"/>
        <v>0</v>
      </c>
      <c r="T231" s="70"/>
      <c r="U231" s="68"/>
      <c r="V231" s="71"/>
      <c r="W231" s="41">
        <f t="shared" si="38"/>
        <v>0</v>
      </c>
      <c r="X231" s="70"/>
      <c r="Y231" s="68"/>
      <c r="Z231" s="71"/>
      <c r="AA231" s="41">
        <f t="shared" si="39"/>
        <v>0</v>
      </c>
      <c r="AB231" s="70"/>
      <c r="AC231" s="68"/>
      <c r="AD231" s="71"/>
      <c r="AE231" s="41">
        <f t="shared" si="40"/>
        <v>0</v>
      </c>
      <c r="AF231" s="70"/>
      <c r="AG231" s="68"/>
      <c r="AH231" s="71"/>
      <c r="AI231" s="41">
        <f t="shared" si="41"/>
        <v>0</v>
      </c>
      <c r="AJ231" s="70"/>
      <c r="AK231" s="68"/>
      <c r="AL231" s="71"/>
      <c r="AM231" s="41">
        <f t="shared" si="42"/>
        <v>0</v>
      </c>
      <c r="AN231" s="70"/>
      <c r="AO231" s="68"/>
      <c r="AP231" s="71"/>
      <c r="AQ231" s="41">
        <f t="shared" si="43"/>
        <v>0</v>
      </c>
      <c r="AR231" s="70"/>
      <c r="AS231" s="68"/>
      <c r="AT231" s="71"/>
      <c r="AU231" s="41">
        <f t="shared" si="44"/>
        <v>0</v>
      </c>
      <c r="AV231" s="70"/>
      <c r="AW231" s="68"/>
      <c r="AX231" s="71"/>
      <c r="AY231" s="41">
        <f t="shared" si="45"/>
        <v>0</v>
      </c>
      <c r="AZ231" s="70"/>
      <c r="BA231" s="68"/>
      <c r="BB231" s="71"/>
      <c r="BC231" s="41">
        <f t="shared" si="46"/>
        <v>0</v>
      </c>
      <c r="BD231" s="70"/>
      <c r="BE231" s="68"/>
      <c r="BF231" s="71"/>
      <c r="BG231" s="41">
        <f t="shared" si="47"/>
        <v>0</v>
      </c>
      <c r="BH231" s="70"/>
      <c r="BI231" s="68"/>
      <c r="BJ231" s="71"/>
      <c r="BK231" s="41">
        <f t="shared" si="48"/>
        <v>0</v>
      </c>
      <c r="BL231" s="70"/>
      <c r="BM231" s="68"/>
      <c r="BN231" s="71"/>
      <c r="BO231" s="41">
        <f t="shared" si="49"/>
        <v>0</v>
      </c>
      <c r="BP231" s="70"/>
      <c r="BQ231" s="68"/>
      <c r="BR231" s="71"/>
      <c r="BS231" s="41">
        <f t="shared" si="50"/>
        <v>0</v>
      </c>
    </row>
    <row r="232" spans="1:71" ht="15.75" customHeight="1" x14ac:dyDescent="0.25">
      <c r="A232" s="30"/>
      <c r="B232" s="31"/>
      <c r="C232" s="31"/>
      <c r="D232" s="37"/>
      <c r="E232" s="39"/>
      <c r="F232" s="31"/>
      <c r="G232" s="92"/>
      <c r="H232" s="39"/>
      <c r="I232" s="93"/>
      <c r="J232" s="39"/>
      <c r="K232" s="39"/>
      <c r="L232" s="41"/>
      <c r="M232" s="41"/>
      <c r="N232" s="41"/>
      <c r="O232" s="31"/>
      <c r="P232" s="39"/>
      <c r="Q232" s="39"/>
      <c r="R232" s="39"/>
      <c r="S232" s="39"/>
      <c r="T232" s="94"/>
      <c r="U232" s="39"/>
      <c r="V232" s="95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  <c r="AY232" s="39"/>
      <c r="AZ232" s="39"/>
      <c r="BA232" s="39"/>
      <c r="BB232" s="39"/>
      <c r="BC232" s="39"/>
      <c r="BD232" s="39"/>
      <c r="BE232" s="39"/>
      <c r="BF232" s="39"/>
      <c r="BG232" s="39"/>
      <c r="BH232" s="39"/>
      <c r="BI232" s="39"/>
      <c r="BJ232" s="39"/>
      <c r="BK232" s="39"/>
      <c r="BL232" s="39"/>
      <c r="BM232" s="39"/>
      <c r="BN232" s="39"/>
      <c r="BO232" s="39"/>
      <c r="BP232" s="39"/>
      <c r="BQ232" s="39"/>
      <c r="BR232" s="39"/>
      <c r="BS232" s="39"/>
    </row>
    <row r="233" spans="1:71" ht="15.75" customHeight="1" x14ac:dyDescent="0.25">
      <c r="A233" s="30"/>
      <c r="B233" s="31"/>
      <c r="C233" s="31"/>
      <c r="D233" s="37"/>
      <c r="E233" s="39"/>
      <c r="F233" s="31"/>
      <c r="G233" s="92"/>
      <c r="H233" s="39"/>
      <c r="I233" s="93"/>
      <c r="J233" s="39"/>
      <c r="K233" s="39"/>
      <c r="L233" s="41"/>
      <c r="M233" s="41"/>
      <c r="N233" s="41"/>
      <c r="O233" s="31"/>
      <c r="P233" s="39"/>
      <c r="Q233" s="39"/>
      <c r="R233" s="39"/>
      <c r="S233" s="39"/>
      <c r="T233" s="94"/>
      <c r="U233" s="39"/>
      <c r="V233" s="95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  <c r="AY233" s="39"/>
      <c r="AZ233" s="39"/>
      <c r="BA233" s="39"/>
      <c r="BB233" s="39"/>
      <c r="BC233" s="39"/>
      <c r="BD233" s="39"/>
      <c r="BE233" s="39"/>
      <c r="BF233" s="39"/>
      <c r="BG233" s="39"/>
      <c r="BH233" s="39"/>
      <c r="BI233" s="39"/>
      <c r="BJ233" s="39"/>
      <c r="BK233" s="39"/>
      <c r="BL233" s="39"/>
      <c r="BM233" s="39"/>
      <c r="BN233" s="39"/>
      <c r="BO233" s="39"/>
      <c r="BP233" s="39"/>
      <c r="BQ233" s="39"/>
      <c r="BR233" s="39"/>
      <c r="BS233" s="39"/>
    </row>
    <row r="234" spans="1:71" ht="15.75" customHeight="1" x14ac:dyDescent="0.25">
      <c r="A234" s="30"/>
      <c r="B234" s="31"/>
      <c r="C234" s="31"/>
      <c r="D234" s="37"/>
      <c r="E234" s="39"/>
      <c r="F234" s="31"/>
      <c r="G234" s="92"/>
      <c r="H234" s="39"/>
      <c r="I234" s="93"/>
      <c r="J234" s="39"/>
      <c r="K234" s="39"/>
      <c r="L234" s="41"/>
      <c r="M234" s="41"/>
      <c r="N234" s="41"/>
      <c r="O234" s="31"/>
      <c r="P234" s="39"/>
      <c r="Q234" s="39"/>
      <c r="R234" s="39"/>
      <c r="S234" s="39"/>
      <c r="T234" s="94"/>
      <c r="U234" s="39"/>
      <c r="V234" s="95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  <c r="AY234" s="39"/>
      <c r="AZ234" s="39"/>
      <c r="BA234" s="39"/>
      <c r="BB234" s="39"/>
      <c r="BC234" s="39"/>
      <c r="BD234" s="39"/>
      <c r="BE234" s="39"/>
      <c r="BF234" s="39"/>
      <c r="BG234" s="39"/>
      <c r="BH234" s="39"/>
      <c r="BI234" s="39"/>
      <c r="BJ234" s="39"/>
      <c r="BK234" s="39"/>
      <c r="BL234" s="39"/>
      <c r="BM234" s="39"/>
      <c r="BN234" s="39"/>
      <c r="BO234" s="39"/>
      <c r="BP234" s="39"/>
      <c r="BQ234" s="39"/>
      <c r="BR234" s="39"/>
      <c r="BS234" s="39"/>
    </row>
    <row r="235" spans="1:71" ht="15.75" customHeight="1" x14ac:dyDescent="0.25">
      <c r="A235" s="30"/>
      <c r="B235" s="31"/>
      <c r="C235" s="31"/>
      <c r="D235" s="37"/>
      <c r="E235" s="39"/>
      <c r="F235" s="31"/>
      <c r="G235" s="92"/>
      <c r="H235" s="39"/>
      <c r="I235" s="93"/>
      <c r="J235" s="39"/>
      <c r="K235" s="39"/>
      <c r="L235" s="41"/>
      <c r="M235" s="41"/>
      <c r="N235" s="41"/>
      <c r="O235" s="31"/>
      <c r="P235" s="39"/>
      <c r="Q235" s="39"/>
      <c r="R235" s="39"/>
      <c r="S235" s="39"/>
      <c r="T235" s="94"/>
      <c r="U235" s="39"/>
      <c r="V235" s="95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  <c r="AY235" s="39"/>
      <c r="AZ235" s="39"/>
      <c r="BA235" s="39"/>
      <c r="BB235" s="39"/>
      <c r="BC235" s="39"/>
      <c r="BD235" s="39"/>
      <c r="BE235" s="39"/>
      <c r="BF235" s="39"/>
      <c r="BG235" s="39"/>
      <c r="BH235" s="39"/>
      <c r="BI235" s="39"/>
      <c r="BJ235" s="39"/>
      <c r="BK235" s="39"/>
      <c r="BL235" s="39"/>
      <c r="BM235" s="39"/>
      <c r="BN235" s="39"/>
      <c r="BO235" s="39"/>
      <c r="BP235" s="39"/>
      <c r="BQ235" s="39"/>
      <c r="BR235" s="39"/>
      <c r="BS235" s="39"/>
    </row>
    <row r="236" spans="1:71" ht="15.75" customHeight="1" x14ac:dyDescent="0.25">
      <c r="A236" s="30"/>
      <c r="B236" s="31"/>
      <c r="C236" s="31"/>
      <c r="D236" s="37"/>
      <c r="E236" s="39"/>
      <c r="F236" s="31"/>
      <c r="G236" s="92"/>
      <c r="H236" s="39"/>
      <c r="I236" s="93"/>
      <c r="J236" s="39"/>
      <c r="K236" s="39"/>
      <c r="L236" s="41"/>
      <c r="M236" s="41"/>
      <c r="N236" s="41"/>
      <c r="O236" s="31"/>
      <c r="P236" s="39"/>
      <c r="Q236" s="39"/>
      <c r="R236" s="39"/>
      <c r="S236" s="39"/>
      <c r="T236" s="94"/>
      <c r="U236" s="39"/>
      <c r="V236" s="95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  <c r="BG236" s="39"/>
      <c r="BH236" s="39"/>
      <c r="BI236" s="39"/>
      <c r="BJ236" s="39"/>
      <c r="BK236" s="39"/>
      <c r="BL236" s="39"/>
      <c r="BM236" s="39"/>
      <c r="BN236" s="39"/>
      <c r="BO236" s="39"/>
      <c r="BP236" s="39"/>
      <c r="BQ236" s="39"/>
      <c r="BR236" s="39"/>
      <c r="BS236" s="39"/>
    </row>
    <row r="237" spans="1:71" ht="15.75" customHeight="1" x14ac:dyDescent="0.25">
      <c r="A237" s="30"/>
      <c r="B237" s="31"/>
      <c r="C237" s="31"/>
      <c r="D237" s="37"/>
      <c r="E237" s="39"/>
      <c r="F237" s="31"/>
      <c r="G237" s="92"/>
      <c r="H237" s="39"/>
      <c r="I237" s="93"/>
      <c r="J237" s="39"/>
      <c r="K237" s="39"/>
      <c r="L237" s="41"/>
      <c r="M237" s="41"/>
      <c r="N237" s="41"/>
      <c r="O237" s="31"/>
      <c r="P237" s="39"/>
      <c r="Q237" s="39"/>
      <c r="R237" s="39"/>
      <c r="S237" s="39"/>
      <c r="T237" s="94"/>
      <c r="U237" s="39"/>
      <c r="V237" s="95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  <c r="AY237" s="39"/>
      <c r="AZ237" s="39"/>
      <c r="BA237" s="39"/>
      <c r="BB237" s="39"/>
      <c r="BC237" s="39"/>
      <c r="BD237" s="39"/>
      <c r="BE237" s="39"/>
      <c r="BF237" s="39"/>
      <c r="BG237" s="39"/>
      <c r="BH237" s="39"/>
      <c r="BI237" s="39"/>
      <c r="BJ237" s="39"/>
      <c r="BK237" s="39"/>
      <c r="BL237" s="39"/>
      <c r="BM237" s="39"/>
      <c r="BN237" s="39"/>
      <c r="BO237" s="39"/>
      <c r="BP237" s="39"/>
      <c r="BQ237" s="39"/>
      <c r="BR237" s="39"/>
      <c r="BS237" s="39"/>
    </row>
    <row r="238" spans="1:71" ht="15.75" customHeight="1" x14ac:dyDescent="0.25">
      <c r="A238" s="30"/>
      <c r="B238" s="31"/>
      <c r="C238" s="31"/>
      <c r="D238" s="37"/>
      <c r="E238" s="39"/>
      <c r="F238" s="31"/>
      <c r="G238" s="92"/>
      <c r="H238" s="39"/>
      <c r="I238" s="93"/>
      <c r="J238" s="39"/>
      <c r="K238" s="39"/>
      <c r="L238" s="41"/>
      <c r="M238" s="41"/>
      <c r="N238" s="41"/>
      <c r="O238" s="31"/>
      <c r="P238" s="39"/>
      <c r="Q238" s="39"/>
      <c r="R238" s="39"/>
      <c r="S238" s="39"/>
      <c r="T238" s="94"/>
      <c r="U238" s="39"/>
      <c r="V238" s="95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  <c r="AY238" s="39"/>
      <c r="AZ238" s="39"/>
      <c r="BA238" s="39"/>
      <c r="BB238" s="39"/>
      <c r="BC238" s="39"/>
      <c r="BD238" s="39"/>
      <c r="BE238" s="39"/>
      <c r="BF238" s="39"/>
      <c r="BG238" s="39"/>
      <c r="BH238" s="39"/>
      <c r="BI238" s="39"/>
      <c r="BJ238" s="39"/>
      <c r="BK238" s="39"/>
      <c r="BL238" s="39"/>
      <c r="BM238" s="39"/>
      <c r="BN238" s="39"/>
      <c r="BO238" s="39"/>
      <c r="BP238" s="39"/>
      <c r="BQ238" s="39"/>
      <c r="BR238" s="39"/>
      <c r="BS238" s="39"/>
    </row>
    <row r="239" spans="1:71" ht="15.75" customHeight="1" x14ac:dyDescent="0.25">
      <c r="A239" s="30"/>
      <c r="B239" s="31"/>
      <c r="C239" s="31"/>
      <c r="D239" s="37"/>
      <c r="E239" s="39"/>
      <c r="F239" s="31"/>
      <c r="G239" s="92"/>
      <c r="H239" s="39"/>
      <c r="I239" s="93"/>
      <c r="J239" s="39"/>
      <c r="K239" s="39"/>
      <c r="L239" s="41"/>
      <c r="M239" s="41"/>
      <c r="N239" s="41"/>
      <c r="O239" s="31"/>
      <c r="P239" s="39"/>
      <c r="Q239" s="39"/>
      <c r="R239" s="39"/>
      <c r="S239" s="39"/>
      <c r="T239" s="94"/>
      <c r="U239" s="39"/>
      <c r="V239" s="95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  <c r="AY239" s="39"/>
      <c r="AZ239" s="39"/>
      <c r="BA239" s="39"/>
      <c r="BB239" s="39"/>
      <c r="BC239" s="39"/>
      <c r="BD239" s="39"/>
      <c r="BE239" s="39"/>
      <c r="BF239" s="39"/>
      <c r="BG239" s="39"/>
      <c r="BH239" s="39"/>
      <c r="BI239" s="39"/>
      <c r="BJ239" s="39"/>
      <c r="BK239" s="39"/>
      <c r="BL239" s="39"/>
      <c r="BM239" s="39"/>
      <c r="BN239" s="39"/>
      <c r="BO239" s="39"/>
      <c r="BP239" s="39"/>
      <c r="BQ239" s="39"/>
      <c r="BR239" s="39"/>
      <c r="BS239" s="39"/>
    </row>
    <row r="240" spans="1:71" ht="15.75" customHeight="1" x14ac:dyDescent="0.25">
      <c r="A240" s="30"/>
      <c r="B240" s="31"/>
      <c r="C240" s="31"/>
      <c r="D240" s="37"/>
      <c r="E240" s="39"/>
      <c r="F240" s="31"/>
      <c r="G240" s="92"/>
      <c r="H240" s="39"/>
      <c r="I240" s="93"/>
      <c r="J240" s="39"/>
      <c r="K240" s="39"/>
      <c r="L240" s="41"/>
      <c r="M240" s="41"/>
      <c r="N240" s="41"/>
      <c r="O240" s="31"/>
      <c r="P240" s="39"/>
      <c r="Q240" s="39"/>
      <c r="R240" s="39"/>
      <c r="S240" s="39"/>
      <c r="T240" s="94"/>
      <c r="U240" s="39"/>
      <c r="V240" s="95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  <c r="AY240" s="39"/>
      <c r="AZ240" s="39"/>
      <c r="BA240" s="39"/>
      <c r="BB240" s="39"/>
      <c r="BC240" s="39"/>
      <c r="BD240" s="39"/>
      <c r="BE240" s="39"/>
      <c r="BF240" s="39"/>
      <c r="BG240" s="39"/>
      <c r="BH240" s="39"/>
      <c r="BI240" s="39"/>
      <c r="BJ240" s="39"/>
      <c r="BK240" s="39"/>
      <c r="BL240" s="39"/>
      <c r="BM240" s="39"/>
      <c r="BN240" s="39"/>
      <c r="BO240" s="39"/>
      <c r="BP240" s="39"/>
      <c r="BQ240" s="39"/>
      <c r="BR240" s="39"/>
      <c r="BS240" s="39"/>
    </row>
    <row r="241" spans="1:71" ht="15.75" customHeight="1" x14ac:dyDescent="0.25">
      <c r="A241" s="30"/>
      <c r="B241" s="31"/>
      <c r="C241" s="31"/>
      <c r="D241" s="37"/>
      <c r="E241" s="39"/>
      <c r="F241" s="31"/>
      <c r="G241" s="92"/>
      <c r="H241" s="39"/>
      <c r="I241" s="93"/>
      <c r="J241" s="39"/>
      <c r="K241" s="39"/>
      <c r="L241" s="41"/>
      <c r="M241" s="41"/>
      <c r="N241" s="41"/>
      <c r="O241" s="31"/>
      <c r="P241" s="39"/>
      <c r="Q241" s="39"/>
      <c r="R241" s="39"/>
      <c r="S241" s="39"/>
      <c r="T241" s="94"/>
      <c r="U241" s="39"/>
      <c r="V241" s="95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39"/>
      <c r="AZ241" s="39"/>
      <c r="BA241" s="39"/>
      <c r="BB241" s="39"/>
      <c r="BC241" s="39"/>
      <c r="BD241" s="39"/>
      <c r="BE241" s="39"/>
      <c r="BF241" s="39"/>
      <c r="BG241" s="39"/>
      <c r="BH241" s="39"/>
      <c r="BI241" s="39"/>
      <c r="BJ241" s="39"/>
      <c r="BK241" s="39"/>
      <c r="BL241" s="39"/>
      <c r="BM241" s="39"/>
      <c r="BN241" s="39"/>
      <c r="BO241" s="39"/>
      <c r="BP241" s="39"/>
      <c r="BQ241" s="39"/>
      <c r="BR241" s="39"/>
      <c r="BS241" s="39"/>
    </row>
    <row r="242" spans="1:71" ht="15.75" customHeight="1" x14ac:dyDescent="0.25">
      <c r="A242" s="30"/>
      <c r="B242" s="31"/>
      <c r="C242" s="31"/>
      <c r="D242" s="37"/>
      <c r="E242" s="39"/>
      <c r="F242" s="31"/>
      <c r="G242" s="92"/>
      <c r="H242" s="39"/>
      <c r="I242" s="93"/>
      <c r="J242" s="39"/>
      <c r="K242" s="39"/>
      <c r="L242" s="41"/>
      <c r="M242" s="41"/>
      <c r="N242" s="41"/>
      <c r="O242" s="31"/>
      <c r="P242" s="39"/>
      <c r="Q242" s="39"/>
      <c r="R242" s="39"/>
      <c r="S242" s="39"/>
      <c r="T242" s="94"/>
      <c r="U242" s="39"/>
      <c r="V242" s="95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</row>
    <row r="243" spans="1:71" ht="15.75" customHeight="1" x14ac:dyDescent="0.25">
      <c r="A243" s="30"/>
      <c r="B243" s="31"/>
      <c r="C243" s="31"/>
      <c r="D243" s="37"/>
      <c r="E243" s="39"/>
      <c r="F243" s="31"/>
      <c r="G243" s="92"/>
      <c r="H243" s="39"/>
      <c r="I243" s="93"/>
      <c r="J243" s="39"/>
      <c r="K243" s="39"/>
      <c r="L243" s="41"/>
      <c r="M243" s="41"/>
      <c r="N243" s="41"/>
      <c r="O243" s="31"/>
      <c r="P243" s="39"/>
      <c r="Q243" s="39"/>
      <c r="R243" s="39"/>
      <c r="S243" s="39"/>
      <c r="T243" s="94"/>
      <c r="U243" s="39"/>
      <c r="V243" s="95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  <c r="AY243" s="39"/>
      <c r="AZ243" s="39"/>
      <c r="BA243" s="39"/>
      <c r="BB243" s="39"/>
      <c r="BC243" s="39"/>
      <c r="BD243" s="39"/>
      <c r="BE243" s="39"/>
      <c r="BF243" s="39"/>
      <c r="BG243" s="39"/>
      <c r="BH243" s="39"/>
      <c r="BI243" s="39"/>
      <c r="BJ243" s="39"/>
      <c r="BK243" s="39"/>
      <c r="BL243" s="39"/>
      <c r="BM243" s="39"/>
      <c r="BN243" s="39"/>
      <c r="BO243" s="39"/>
      <c r="BP243" s="39"/>
      <c r="BQ243" s="39"/>
      <c r="BR243" s="39"/>
      <c r="BS243" s="39"/>
    </row>
    <row r="244" spans="1:71" ht="15.75" customHeight="1" x14ac:dyDescent="0.25">
      <c r="A244" s="30"/>
      <c r="B244" s="31"/>
      <c r="C244" s="31"/>
      <c r="D244" s="37"/>
      <c r="E244" s="39"/>
      <c r="F244" s="31"/>
      <c r="G244" s="92"/>
      <c r="H244" s="39"/>
      <c r="I244" s="93"/>
      <c r="J244" s="39"/>
      <c r="K244" s="39"/>
      <c r="L244" s="41"/>
      <c r="M244" s="41"/>
      <c r="N244" s="41"/>
      <c r="O244" s="31"/>
      <c r="P244" s="39"/>
      <c r="Q244" s="39"/>
      <c r="R244" s="39"/>
      <c r="S244" s="39"/>
      <c r="T244" s="94"/>
      <c r="U244" s="39"/>
      <c r="V244" s="95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39"/>
      <c r="AZ244" s="39"/>
      <c r="BA244" s="39"/>
      <c r="BB244" s="39"/>
      <c r="BC244" s="39"/>
      <c r="BD244" s="39"/>
      <c r="BE244" s="39"/>
      <c r="BF244" s="39"/>
      <c r="BG244" s="39"/>
      <c r="BH244" s="39"/>
      <c r="BI244" s="39"/>
      <c r="BJ244" s="39"/>
      <c r="BK244" s="39"/>
      <c r="BL244" s="39"/>
      <c r="BM244" s="39"/>
      <c r="BN244" s="39"/>
      <c r="BO244" s="39"/>
      <c r="BP244" s="39"/>
      <c r="BQ244" s="39"/>
      <c r="BR244" s="39"/>
      <c r="BS244" s="39"/>
    </row>
    <row r="245" spans="1:71" ht="15.75" customHeight="1" x14ac:dyDescent="0.25">
      <c r="A245" s="30"/>
      <c r="B245" s="31"/>
      <c r="C245" s="31"/>
      <c r="D245" s="37"/>
      <c r="E245" s="39"/>
      <c r="F245" s="31"/>
      <c r="G245" s="92"/>
      <c r="H245" s="39"/>
      <c r="I245" s="93"/>
      <c r="J245" s="39"/>
      <c r="K245" s="39"/>
      <c r="L245" s="41"/>
      <c r="M245" s="41"/>
      <c r="N245" s="41"/>
      <c r="O245" s="31"/>
      <c r="P245" s="39"/>
      <c r="Q245" s="39"/>
      <c r="R245" s="39"/>
      <c r="S245" s="39"/>
      <c r="T245" s="94"/>
      <c r="U245" s="39"/>
      <c r="V245" s="95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  <c r="AY245" s="39"/>
      <c r="AZ245" s="39"/>
      <c r="BA245" s="39"/>
      <c r="BB245" s="39"/>
      <c r="BC245" s="39"/>
      <c r="BD245" s="39"/>
      <c r="BE245" s="39"/>
      <c r="BF245" s="39"/>
      <c r="BG245" s="39"/>
      <c r="BH245" s="39"/>
      <c r="BI245" s="39"/>
      <c r="BJ245" s="39"/>
      <c r="BK245" s="39"/>
      <c r="BL245" s="39"/>
      <c r="BM245" s="39"/>
      <c r="BN245" s="39"/>
      <c r="BO245" s="39"/>
      <c r="BP245" s="39"/>
      <c r="BQ245" s="39"/>
      <c r="BR245" s="39"/>
      <c r="BS245" s="39"/>
    </row>
    <row r="246" spans="1:71" ht="15.75" customHeight="1" x14ac:dyDescent="0.25">
      <c r="A246" s="30"/>
      <c r="B246" s="31"/>
      <c r="C246" s="31"/>
      <c r="D246" s="37"/>
      <c r="E246" s="39"/>
      <c r="F246" s="31"/>
      <c r="G246" s="92"/>
      <c r="H246" s="39"/>
      <c r="I246" s="93"/>
      <c r="J246" s="39"/>
      <c r="K246" s="39"/>
      <c r="L246" s="41"/>
      <c r="M246" s="41"/>
      <c r="N246" s="41"/>
      <c r="O246" s="31"/>
      <c r="P246" s="39"/>
      <c r="Q246" s="39"/>
      <c r="R246" s="39"/>
      <c r="S246" s="39"/>
      <c r="T246" s="94"/>
      <c r="U246" s="39"/>
      <c r="V246" s="95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  <c r="AY246" s="39"/>
      <c r="AZ246" s="39"/>
      <c r="BA246" s="39"/>
      <c r="BB246" s="39"/>
      <c r="BC246" s="39"/>
      <c r="BD246" s="39"/>
      <c r="BE246" s="39"/>
      <c r="BF246" s="39"/>
      <c r="BG246" s="39"/>
      <c r="BH246" s="39"/>
      <c r="BI246" s="39"/>
      <c r="BJ246" s="39"/>
      <c r="BK246" s="39"/>
      <c r="BL246" s="39"/>
      <c r="BM246" s="39"/>
      <c r="BN246" s="39"/>
      <c r="BO246" s="39"/>
      <c r="BP246" s="39"/>
      <c r="BQ246" s="39"/>
      <c r="BR246" s="39"/>
      <c r="BS246" s="39"/>
    </row>
    <row r="247" spans="1:71" ht="15.75" customHeight="1" x14ac:dyDescent="0.25">
      <c r="A247" s="30"/>
      <c r="B247" s="31"/>
      <c r="C247" s="31"/>
      <c r="D247" s="37"/>
      <c r="E247" s="39"/>
      <c r="F247" s="31"/>
      <c r="G247" s="92"/>
      <c r="H247" s="39"/>
      <c r="I247" s="93"/>
      <c r="J247" s="39"/>
      <c r="K247" s="39"/>
      <c r="L247" s="41"/>
      <c r="M247" s="41"/>
      <c r="N247" s="41"/>
      <c r="O247" s="31"/>
      <c r="P247" s="39"/>
      <c r="Q247" s="39"/>
      <c r="R247" s="39"/>
      <c r="S247" s="39"/>
      <c r="T247" s="94"/>
      <c r="U247" s="39"/>
      <c r="V247" s="95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  <c r="AY247" s="39"/>
      <c r="AZ247" s="39"/>
      <c r="BA247" s="39"/>
      <c r="BB247" s="39"/>
      <c r="BC247" s="39"/>
      <c r="BD247" s="39"/>
      <c r="BE247" s="39"/>
      <c r="BF247" s="39"/>
      <c r="BG247" s="39"/>
      <c r="BH247" s="39"/>
      <c r="BI247" s="39"/>
      <c r="BJ247" s="39"/>
      <c r="BK247" s="39"/>
      <c r="BL247" s="39"/>
      <c r="BM247" s="39"/>
      <c r="BN247" s="39"/>
      <c r="BO247" s="39"/>
      <c r="BP247" s="39"/>
      <c r="BQ247" s="39"/>
      <c r="BR247" s="39"/>
      <c r="BS247" s="39"/>
    </row>
    <row r="248" spans="1:71" ht="15.75" customHeight="1" x14ac:dyDescent="0.25">
      <c r="A248" s="30"/>
      <c r="B248" s="31"/>
      <c r="C248" s="31"/>
      <c r="D248" s="37"/>
      <c r="E248" s="39"/>
      <c r="F248" s="31"/>
      <c r="G248" s="92"/>
      <c r="H248" s="39"/>
      <c r="I248" s="93"/>
      <c r="J248" s="39"/>
      <c r="K248" s="39"/>
      <c r="L248" s="41"/>
      <c r="M248" s="41"/>
      <c r="N248" s="41"/>
      <c r="O248" s="31"/>
      <c r="P248" s="39"/>
      <c r="Q248" s="39"/>
      <c r="R248" s="39"/>
      <c r="S248" s="39"/>
      <c r="T248" s="94"/>
      <c r="U248" s="39"/>
      <c r="V248" s="95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  <c r="AY248" s="39"/>
      <c r="AZ248" s="39"/>
      <c r="BA248" s="39"/>
      <c r="BB248" s="39"/>
      <c r="BC248" s="39"/>
      <c r="BD248" s="39"/>
      <c r="BE248" s="39"/>
      <c r="BF248" s="39"/>
      <c r="BG248" s="39"/>
      <c r="BH248" s="39"/>
      <c r="BI248" s="39"/>
      <c r="BJ248" s="39"/>
      <c r="BK248" s="39"/>
      <c r="BL248" s="39"/>
      <c r="BM248" s="39"/>
      <c r="BN248" s="39"/>
      <c r="BO248" s="39"/>
      <c r="BP248" s="39"/>
      <c r="BQ248" s="39"/>
      <c r="BR248" s="39"/>
      <c r="BS248" s="39"/>
    </row>
    <row r="249" spans="1:71" ht="15.75" customHeight="1" x14ac:dyDescent="0.25">
      <c r="A249" s="30"/>
      <c r="B249" s="31"/>
      <c r="C249" s="31"/>
      <c r="D249" s="37"/>
      <c r="E249" s="39"/>
      <c r="F249" s="31"/>
      <c r="G249" s="92"/>
      <c r="H249" s="39"/>
      <c r="I249" s="93"/>
      <c r="J249" s="39"/>
      <c r="K249" s="39"/>
      <c r="L249" s="41"/>
      <c r="M249" s="41"/>
      <c r="N249" s="41"/>
      <c r="O249" s="31"/>
      <c r="P249" s="39"/>
      <c r="Q249" s="39"/>
      <c r="R249" s="39"/>
      <c r="S249" s="39"/>
      <c r="T249" s="94"/>
      <c r="U249" s="39"/>
      <c r="V249" s="95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  <c r="AY249" s="39"/>
      <c r="AZ249" s="39"/>
      <c r="BA249" s="39"/>
      <c r="BB249" s="39"/>
      <c r="BC249" s="39"/>
      <c r="BD249" s="39"/>
      <c r="BE249" s="39"/>
      <c r="BF249" s="39"/>
      <c r="BG249" s="39"/>
      <c r="BH249" s="39"/>
      <c r="BI249" s="39"/>
      <c r="BJ249" s="39"/>
      <c r="BK249" s="39"/>
      <c r="BL249" s="39"/>
      <c r="BM249" s="39"/>
      <c r="BN249" s="39"/>
      <c r="BO249" s="39"/>
      <c r="BP249" s="39"/>
      <c r="BQ249" s="39"/>
      <c r="BR249" s="39"/>
      <c r="BS249" s="39"/>
    </row>
    <row r="250" spans="1:71" ht="15.75" customHeight="1" x14ac:dyDescent="0.25">
      <c r="A250" s="30"/>
      <c r="B250" s="31"/>
      <c r="C250" s="31"/>
      <c r="D250" s="37"/>
      <c r="E250" s="39"/>
      <c r="F250" s="31"/>
      <c r="G250" s="92"/>
      <c r="H250" s="39"/>
      <c r="I250" s="93"/>
      <c r="J250" s="39"/>
      <c r="K250" s="39"/>
      <c r="L250" s="41"/>
      <c r="M250" s="41"/>
      <c r="N250" s="41"/>
      <c r="O250" s="31"/>
      <c r="P250" s="39"/>
      <c r="Q250" s="39"/>
      <c r="R250" s="39"/>
      <c r="S250" s="39"/>
      <c r="T250" s="94"/>
      <c r="U250" s="39"/>
      <c r="V250" s="95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  <c r="AY250" s="39"/>
      <c r="AZ250" s="39"/>
      <c r="BA250" s="39"/>
      <c r="BB250" s="39"/>
      <c r="BC250" s="39"/>
      <c r="BD250" s="39"/>
      <c r="BE250" s="39"/>
      <c r="BF250" s="39"/>
      <c r="BG250" s="39"/>
      <c r="BH250" s="39"/>
      <c r="BI250" s="39"/>
      <c r="BJ250" s="39"/>
      <c r="BK250" s="39"/>
      <c r="BL250" s="39"/>
      <c r="BM250" s="39"/>
      <c r="BN250" s="39"/>
      <c r="BO250" s="39"/>
      <c r="BP250" s="39"/>
      <c r="BQ250" s="39"/>
      <c r="BR250" s="39"/>
      <c r="BS250" s="39"/>
    </row>
    <row r="251" spans="1:71" ht="15.75" customHeight="1" x14ac:dyDescent="0.25">
      <c r="A251" s="30"/>
      <c r="B251" s="31"/>
      <c r="C251" s="31"/>
      <c r="D251" s="37"/>
      <c r="E251" s="39"/>
      <c r="F251" s="31"/>
      <c r="G251" s="92"/>
      <c r="H251" s="39"/>
      <c r="I251" s="93"/>
      <c r="J251" s="39"/>
      <c r="K251" s="39"/>
      <c r="L251" s="41"/>
      <c r="M251" s="41"/>
      <c r="N251" s="41"/>
      <c r="O251" s="31"/>
      <c r="P251" s="39"/>
      <c r="Q251" s="39"/>
      <c r="R251" s="39"/>
      <c r="S251" s="39"/>
      <c r="T251" s="94"/>
      <c r="U251" s="39"/>
      <c r="V251" s="95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  <c r="AY251" s="39"/>
      <c r="AZ251" s="39"/>
      <c r="BA251" s="39"/>
      <c r="BB251" s="39"/>
      <c r="BC251" s="39"/>
      <c r="BD251" s="39"/>
      <c r="BE251" s="39"/>
      <c r="BF251" s="39"/>
      <c r="BG251" s="39"/>
      <c r="BH251" s="39"/>
      <c r="BI251" s="39"/>
      <c r="BJ251" s="39"/>
      <c r="BK251" s="39"/>
      <c r="BL251" s="39"/>
      <c r="BM251" s="39"/>
      <c r="BN251" s="39"/>
      <c r="BO251" s="39"/>
      <c r="BP251" s="39"/>
      <c r="BQ251" s="39"/>
      <c r="BR251" s="39"/>
      <c r="BS251" s="39"/>
    </row>
    <row r="252" spans="1:71" ht="15.75" customHeight="1" x14ac:dyDescent="0.25">
      <c r="A252" s="30"/>
      <c r="B252" s="31"/>
      <c r="C252" s="31"/>
      <c r="D252" s="37"/>
      <c r="E252" s="39"/>
      <c r="F252" s="31"/>
      <c r="G252" s="92"/>
      <c r="H252" s="39"/>
      <c r="I252" s="93"/>
      <c r="J252" s="39"/>
      <c r="K252" s="39"/>
      <c r="L252" s="41"/>
      <c r="M252" s="41"/>
      <c r="N252" s="41"/>
      <c r="O252" s="31"/>
      <c r="P252" s="39"/>
      <c r="Q252" s="39"/>
      <c r="R252" s="39"/>
      <c r="S252" s="39"/>
      <c r="T252" s="94"/>
      <c r="U252" s="39"/>
      <c r="V252" s="95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  <c r="AY252" s="39"/>
      <c r="AZ252" s="39"/>
      <c r="BA252" s="39"/>
      <c r="BB252" s="39"/>
      <c r="BC252" s="39"/>
      <c r="BD252" s="39"/>
      <c r="BE252" s="39"/>
      <c r="BF252" s="39"/>
      <c r="BG252" s="39"/>
      <c r="BH252" s="39"/>
      <c r="BI252" s="39"/>
      <c r="BJ252" s="39"/>
      <c r="BK252" s="39"/>
      <c r="BL252" s="39"/>
      <c r="BM252" s="39"/>
      <c r="BN252" s="39"/>
      <c r="BO252" s="39"/>
      <c r="BP252" s="39"/>
      <c r="BQ252" s="39"/>
      <c r="BR252" s="39"/>
      <c r="BS252" s="39"/>
    </row>
    <row r="253" spans="1:71" ht="15.75" customHeight="1" x14ac:dyDescent="0.25">
      <c r="A253" s="30"/>
      <c r="B253" s="31"/>
      <c r="C253" s="31"/>
      <c r="D253" s="37"/>
      <c r="E253" s="39"/>
      <c r="F253" s="31"/>
      <c r="G253" s="92"/>
      <c r="H253" s="39"/>
      <c r="I253" s="93"/>
      <c r="J253" s="39"/>
      <c r="K253" s="39"/>
      <c r="L253" s="41"/>
      <c r="M253" s="41"/>
      <c r="N253" s="41"/>
      <c r="O253" s="31"/>
      <c r="P253" s="39"/>
      <c r="Q253" s="39"/>
      <c r="R253" s="39"/>
      <c r="S253" s="39"/>
      <c r="T253" s="94"/>
      <c r="U253" s="39"/>
      <c r="V253" s="95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  <c r="AY253" s="39"/>
      <c r="AZ253" s="39"/>
      <c r="BA253" s="39"/>
      <c r="BB253" s="39"/>
      <c r="BC253" s="39"/>
      <c r="BD253" s="39"/>
      <c r="BE253" s="39"/>
      <c r="BF253" s="39"/>
      <c r="BG253" s="39"/>
      <c r="BH253" s="39"/>
      <c r="BI253" s="39"/>
      <c r="BJ253" s="39"/>
      <c r="BK253" s="39"/>
      <c r="BL253" s="39"/>
      <c r="BM253" s="39"/>
      <c r="BN253" s="39"/>
      <c r="BO253" s="39"/>
      <c r="BP253" s="39"/>
      <c r="BQ253" s="39"/>
      <c r="BR253" s="39"/>
      <c r="BS253" s="39"/>
    </row>
    <row r="254" spans="1:71" ht="15.75" customHeight="1" x14ac:dyDescent="0.25">
      <c r="A254" s="30"/>
      <c r="B254" s="31"/>
      <c r="C254" s="31"/>
      <c r="D254" s="37"/>
      <c r="E254" s="39"/>
      <c r="F254" s="31"/>
      <c r="G254" s="92"/>
      <c r="H254" s="39"/>
      <c r="I254" s="93"/>
      <c r="J254" s="39"/>
      <c r="K254" s="39"/>
      <c r="L254" s="41"/>
      <c r="M254" s="41"/>
      <c r="N254" s="41"/>
      <c r="O254" s="31"/>
      <c r="P254" s="39"/>
      <c r="Q254" s="39"/>
      <c r="R254" s="39"/>
      <c r="S254" s="39"/>
      <c r="T254" s="94"/>
      <c r="U254" s="39"/>
      <c r="V254" s="95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  <c r="AY254" s="39"/>
      <c r="AZ254" s="39"/>
      <c r="BA254" s="39"/>
      <c r="BB254" s="39"/>
      <c r="BC254" s="39"/>
      <c r="BD254" s="39"/>
      <c r="BE254" s="39"/>
      <c r="BF254" s="39"/>
      <c r="BG254" s="39"/>
      <c r="BH254" s="39"/>
      <c r="BI254" s="39"/>
      <c r="BJ254" s="39"/>
      <c r="BK254" s="39"/>
      <c r="BL254" s="39"/>
      <c r="BM254" s="39"/>
      <c r="BN254" s="39"/>
      <c r="BO254" s="39"/>
      <c r="BP254" s="39"/>
      <c r="BQ254" s="39"/>
      <c r="BR254" s="39"/>
      <c r="BS254" s="39"/>
    </row>
    <row r="255" spans="1:71" ht="15.75" customHeight="1" x14ac:dyDescent="0.25">
      <c r="A255" s="30"/>
      <c r="B255" s="31"/>
      <c r="C255" s="31"/>
      <c r="D255" s="37"/>
      <c r="E255" s="39"/>
      <c r="F255" s="31"/>
      <c r="G255" s="92"/>
      <c r="H255" s="39"/>
      <c r="I255" s="93"/>
      <c r="J255" s="39"/>
      <c r="K255" s="39"/>
      <c r="L255" s="41"/>
      <c r="M255" s="41"/>
      <c r="N255" s="41"/>
      <c r="O255" s="31"/>
      <c r="P255" s="39"/>
      <c r="Q255" s="39"/>
      <c r="R255" s="39"/>
      <c r="S255" s="39"/>
      <c r="T255" s="94"/>
      <c r="U255" s="39"/>
      <c r="V255" s="95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  <c r="AY255" s="39"/>
      <c r="AZ255" s="39"/>
      <c r="BA255" s="39"/>
      <c r="BB255" s="39"/>
      <c r="BC255" s="39"/>
      <c r="BD255" s="39"/>
      <c r="BE255" s="39"/>
      <c r="BF255" s="39"/>
      <c r="BG255" s="39"/>
      <c r="BH255" s="39"/>
      <c r="BI255" s="39"/>
      <c r="BJ255" s="39"/>
      <c r="BK255" s="39"/>
      <c r="BL255" s="39"/>
      <c r="BM255" s="39"/>
      <c r="BN255" s="39"/>
      <c r="BO255" s="39"/>
      <c r="BP255" s="39"/>
      <c r="BQ255" s="39"/>
      <c r="BR255" s="39"/>
      <c r="BS255" s="39"/>
    </row>
    <row r="256" spans="1:71" ht="15.75" customHeight="1" x14ac:dyDescent="0.25">
      <c r="A256" s="30"/>
      <c r="B256" s="31"/>
      <c r="C256" s="31"/>
      <c r="D256" s="37"/>
      <c r="E256" s="39"/>
      <c r="F256" s="31"/>
      <c r="G256" s="92"/>
      <c r="H256" s="39"/>
      <c r="I256" s="93"/>
      <c r="J256" s="39"/>
      <c r="K256" s="39"/>
      <c r="L256" s="41"/>
      <c r="M256" s="41"/>
      <c r="N256" s="41"/>
      <c r="O256" s="31"/>
      <c r="P256" s="39"/>
      <c r="Q256" s="39"/>
      <c r="R256" s="39"/>
      <c r="S256" s="39"/>
      <c r="T256" s="94"/>
      <c r="U256" s="39"/>
      <c r="V256" s="95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  <c r="AY256" s="39"/>
      <c r="AZ256" s="39"/>
      <c r="BA256" s="39"/>
      <c r="BB256" s="39"/>
      <c r="BC256" s="39"/>
      <c r="BD256" s="39"/>
      <c r="BE256" s="39"/>
      <c r="BF256" s="39"/>
      <c r="BG256" s="39"/>
      <c r="BH256" s="39"/>
      <c r="BI256" s="39"/>
      <c r="BJ256" s="39"/>
      <c r="BK256" s="39"/>
      <c r="BL256" s="39"/>
      <c r="BM256" s="39"/>
      <c r="BN256" s="39"/>
      <c r="BO256" s="39"/>
      <c r="BP256" s="39"/>
      <c r="BQ256" s="39"/>
      <c r="BR256" s="39"/>
      <c r="BS256" s="39"/>
    </row>
    <row r="257" spans="1:71" ht="15.75" customHeight="1" x14ac:dyDescent="0.25">
      <c r="A257" s="30"/>
      <c r="B257" s="31"/>
      <c r="C257" s="31"/>
      <c r="D257" s="37"/>
      <c r="E257" s="39"/>
      <c r="F257" s="31"/>
      <c r="G257" s="92"/>
      <c r="H257" s="39"/>
      <c r="I257" s="93"/>
      <c r="J257" s="39"/>
      <c r="K257" s="39"/>
      <c r="L257" s="41"/>
      <c r="M257" s="41"/>
      <c r="N257" s="41"/>
      <c r="O257" s="31"/>
      <c r="P257" s="39"/>
      <c r="Q257" s="39"/>
      <c r="R257" s="39"/>
      <c r="S257" s="39"/>
      <c r="T257" s="94"/>
      <c r="U257" s="39"/>
      <c r="V257" s="95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  <c r="AY257" s="39"/>
      <c r="AZ257" s="39"/>
      <c r="BA257" s="39"/>
      <c r="BB257" s="39"/>
      <c r="BC257" s="39"/>
      <c r="BD257" s="39"/>
      <c r="BE257" s="39"/>
      <c r="BF257" s="39"/>
      <c r="BG257" s="39"/>
      <c r="BH257" s="39"/>
      <c r="BI257" s="39"/>
      <c r="BJ257" s="39"/>
      <c r="BK257" s="39"/>
      <c r="BL257" s="39"/>
      <c r="BM257" s="39"/>
      <c r="BN257" s="39"/>
      <c r="BO257" s="39"/>
      <c r="BP257" s="39"/>
      <c r="BQ257" s="39"/>
      <c r="BR257" s="39"/>
      <c r="BS257" s="39"/>
    </row>
    <row r="258" spans="1:71" ht="15.75" customHeight="1" x14ac:dyDescent="0.25">
      <c r="A258" s="30"/>
      <c r="B258" s="31"/>
      <c r="C258" s="31"/>
      <c r="D258" s="37"/>
      <c r="E258" s="39"/>
      <c r="F258" s="31"/>
      <c r="G258" s="92"/>
      <c r="H258" s="39"/>
      <c r="I258" s="93"/>
      <c r="J258" s="39"/>
      <c r="K258" s="39"/>
      <c r="L258" s="41"/>
      <c r="M258" s="41"/>
      <c r="N258" s="41"/>
      <c r="O258" s="31"/>
      <c r="P258" s="39"/>
      <c r="Q258" s="39"/>
      <c r="R258" s="39"/>
      <c r="S258" s="39"/>
      <c r="T258" s="94"/>
      <c r="U258" s="39"/>
      <c r="V258" s="95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39"/>
      <c r="AZ258" s="39"/>
      <c r="BA258" s="39"/>
      <c r="BB258" s="39"/>
      <c r="BC258" s="39"/>
      <c r="BD258" s="39"/>
      <c r="BE258" s="39"/>
      <c r="BF258" s="39"/>
      <c r="BG258" s="39"/>
      <c r="BH258" s="39"/>
      <c r="BI258" s="39"/>
      <c r="BJ258" s="39"/>
      <c r="BK258" s="39"/>
      <c r="BL258" s="39"/>
      <c r="BM258" s="39"/>
      <c r="BN258" s="39"/>
      <c r="BO258" s="39"/>
      <c r="BP258" s="39"/>
      <c r="BQ258" s="39"/>
      <c r="BR258" s="39"/>
      <c r="BS258" s="39"/>
    </row>
    <row r="259" spans="1:71" ht="15.75" customHeight="1" x14ac:dyDescent="0.25">
      <c r="A259" s="30"/>
      <c r="B259" s="31"/>
      <c r="C259" s="31"/>
      <c r="D259" s="37"/>
      <c r="E259" s="39"/>
      <c r="F259" s="31"/>
      <c r="G259" s="92"/>
      <c r="H259" s="39"/>
      <c r="I259" s="93"/>
      <c r="J259" s="39"/>
      <c r="K259" s="39"/>
      <c r="L259" s="41"/>
      <c r="M259" s="41"/>
      <c r="N259" s="41"/>
      <c r="O259" s="31"/>
      <c r="P259" s="39"/>
      <c r="Q259" s="39"/>
      <c r="R259" s="39"/>
      <c r="S259" s="39"/>
      <c r="T259" s="94"/>
      <c r="U259" s="39"/>
      <c r="V259" s="95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39"/>
      <c r="BC259" s="39"/>
      <c r="BD259" s="39"/>
      <c r="BE259" s="39"/>
      <c r="BF259" s="39"/>
      <c r="BG259" s="39"/>
      <c r="BH259" s="39"/>
      <c r="BI259" s="39"/>
      <c r="BJ259" s="39"/>
      <c r="BK259" s="39"/>
      <c r="BL259" s="39"/>
      <c r="BM259" s="39"/>
      <c r="BN259" s="39"/>
      <c r="BO259" s="39"/>
      <c r="BP259" s="39"/>
      <c r="BQ259" s="39"/>
      <c r="BR259" s="39"/>
      <c r="BS259" s="39"/>
    </row>
    <row r="260" spans="1:71" ht="15.75" customHeight="1" x14ac:dyDescent="0.25">
      <c r="A260" s="30"/>
      <c r="B260" s="31"/>
      <c r="C260" s="31"/>
      <c r="D260" s="37"/>
      <c r="E260" s="39"/>
      <c r="F260" s="31"/>
      <c r="G260" s="92"/>
      <c r="H260" s="39"/>
      <c r="I260" s="93"/>
      <c r="J260" s="39"/>
      <c r="K260" s="39"/>
      <c r="L260" s="41"/>
      <c r="M260" s="41"/>
      <c r="N260" s="41"/>
      <c r="O260" s="31"/>
      <c r="P260" s="39"/>
      <c r="Q260" s="39"/>
      <c r="R260" s="39"/>
      <c r="S260" s="39"/>
      <c r="T260" s="94"/>
      <c r="U260" s="39"/>
      <c r="V260" s="95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  <c r="AY260" s="39"/>
      <c r="AZ260" s="39"/>
      <c r="BA260" s="39"/>
      <c r="BB260" s="39"/>
      <c r="BC260" s="39"/>
      <c r="BD260" s="39"/>
      <c r="BE260" s="39"/>
      <c r="BF260" s="39"/>
      <c r="BG260" s="39"/>
      <c r="BH260" s="39"/>
      <c r="BI260" s="39"/>
      <c r="BJ260" s="39"/>
      <c r="BK260" s="39"/>
      <c r="BL260" s="39"/>
      <c r="BM260" s="39"/>
      <c r="BN260" s="39"/>
      <c r="BO260" s="39"/>
      <c r="BP260" s="39"/>
      <c r="BQ260" s="39"/>
      <c r="BR260" s="39"/>
      <c r="BS260" s="39"/>
    </row>
    <row r="261" spans="1:71" ht="15.75" customHeight="1" x14ac:dyDescent="0.25">
      <c r="A261" s="30"/>
      <c r="B261" s="31"/>
      <c r="C261" s="31"/>
      <c r="D261" s="37"/>
      <c r="E261" s="39"/>
      <c r="F261" s="31"/>
      <c r="G261" s="92"/>
      <c r="H261" s="39"/>
      <c r="I261" s="93"/>
      <c r="J261" s="39"/>
      <c r="K261" s="39"/>
      <c r="L261" s="41"/>
      <c r="M261" s="41"/>
      <c r="N261" s="41"/>
      <c r="O261" s="31"/>
      <c r="P261" s="39"/>
      <c r="Q261" s="39"/>
      <c r="R261" s="39"/>
      <c r="S261" s="39"/>
      <c r="T261" s="94"/>
      <c r="U261" s="39"/>
      <c r="V261" s="95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39"/>
      <c r="AZ261" s="39"/>
      <c r="BA261" s="39"/>
      <c r="BB261" s="39"/>
      <c r="BC261" s="39"/>
      <c r="BD261" s="39"/>
      <c r="BE261" s="39"/>
      <c r="BF261" s="39"/>
      <c r="BG261" s="39"/>
      <c r="BH261" s="39"/>
      <c r="BI261" s="39"/>
      <c r="BJ261" s="39"/>
      <c r="BK261" s="39"/>
      <c r="BL261" s="39"/>
      <c r="BM261" s="39"/>
      <c r="BN261" s="39"/>
      <c r="BO261" s="39"/>
      <c r="BP261" s="39"/>
      <c r="BQ261" s="39"/>
      <c r="BR261" s="39"/>
      <c r="BS261" s="39"/>
    </row>
    <row r="262" spans="1:71" ht="15.75" customHeight="1" x14ac:dyDescent="0.25">
      <c r="A262" s="30"/>
      <c r="B262" s="31"/>
      <c r="C262" s="31"/>
      <c r="D262" s="37"/>
      <c r="E262" s="39"/>
      <c r="F262" s="31"/>
      <c r="G262" s="92"/>
      <c r="H262" s="39"/>
      <c r="I262" s="93"/>
      <c r="J262" s="39"/>
      <c r="K262" s="39"/>
      <c r="L262" s="41"/>
      <c r="M262" s="41"/>
      <c r="N262" s="41"/>
      <c r="O262" s="31"/>
      <c r="P262" s="39"/>
      <c r="Q262" s="39"/>
      <c r="R262" s="39"/>
      <c r="S262" s="39"/>
      <c r="T262" s="94"/>
      <c r="U262" s="39"/>
      <c r="V262" s="95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39"/>
      <c r="AZ262" s="39"/>
      <c r="BA262" s="39"/>
      <c r="BB262" s="39"/>
      <c r="BC262" s="39"/>
      <c r="BD262" s="39"/>
      <c r="BE262" s="39"/>
      <c r="BF262" s="39"/>
      <c r="BG262" s="39"/>
      <c r="BH262" s="39"/>
      <c r="BI262" s="39"/>
      <c r="BJ262" s="39"/>
      <c r="BK262" s="39"/>
      <c r="BL262" s="39"/>
      <c r="BM262" s="39"/>
      <c r="BN262" s="39"/>
      <c r="BO262" s="39"/>
      <c r="BP262" s="39"/>
      <c r="BQ262" s="39"/>
      <c r="BR262" s="39"/>
      <c r="BS262" s="39"/>
    </row>
    <row r="263" spans="1:71" ht="15.75" customHeight="1" x14ac:dyDescent="0.25">
      <c r="A263" s="30"/>
      <c r="B263" s="31"/>
      <c r="C263" s="31"/>
      <c r="D263" s="37"/>
      <c r="E263" s="39"/>
      <c r="F263" s="31"/>
      <c r="G263" s="92"/>
      <c r="H263" s="39"/>
      <c r="I263" s="93"/>
      <c r="J263" s="39"/>
      <c r="K263" s="39"/>
      <c r="L263" s="41"/>
      <c r="M263" s="41"/>
      <c r="N263" s="41"/>
      <c r="O263" s="31"/>
      <c r="P263" s="39"/>
      <c r="Q263" s="39"/>
      <c r="R263" s="39"/>
      <c r="S263" s="39"/>
      <c r="T263" s="94"/>
      <c r="U263" s="39"/>
      <c r="V263" s="95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</row>
    <row r="264" spans="1:71" ht="15.75" customHeight="1" x14ac:dyDescent="0.25">
      <c r="A264" s="30"/>
      <c r="B264" s="31"/>
      <c r="C264" s="31"/>
      <c r="D264" s="37"/>
      <c r="E264" s="39"/>
      <c r="F264" s="31"/>
      <c r="G264" s="92"/>
      <c r="H264" s="39"/>
      <c r="I264" s="93"/>
      <c r="J264" s="39"/>
      <c r="K264" s="39"/>
      <c r="L264" s="41"/>
      <c r="M264" s="41"/>
      <c r="N264" s="41"/>
      <c r="O264" s="31"/>
      <c r="P264" s="39"/>
      <c r="Q264" s="39"/>
      <c r="R264" s="39"/>
      <c r="S264" s="39"/>
      <c r="T264" s="94"/>
      <c r="U264" s="39"/>
      <c r="V264" s="95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</row>
    <row r="265" spans="1:71" ht="15.75" customHeight="1" x14ac:dyDescent="0.25">
      <c r="A265" s="30"/>
      <c r="B265" s="31"/>
      <c r="C265" s="31"/>
      <c r="D265" s="37"/>
      <c r="E265" s="39"/>
      <c r="F265" s="31"/>
      <c r="G265" s="92"/>
      <c r="H265" s="39"/>
      <c r="I265" s="93"/>
      <c r="J265" s="39"/>
      <c r="K265" s="39"/>
      <c r="L265" s="41"/>
      <c r="M265" s="41"/>
      <c r="N265" s="41"/>
      <c r="O265" s="31"/>
      <c r="P265" s="39"/>
      <c r="Q265" s="39"/>
      <c r="R265" s="39"/>
      <c r="S265" s="39"/>
      <c r="T265" s="94"/>
      <c r="U265" s="39"/>
      <c r="V265" s="95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/>
      <c r="BK265" s="39"/>
      <c r="BL265" s="39"/>
      <c r="BM265" s="39"/>
      <c r="BN265" s="39"/>
      <c r="BO265" s="39"/>
      <c r="BP265" s="39"/>
      <c r="BQ265" s="39"/>
      <c r="BR265" s="39"/>
      <c r="BS265" s="39"/>
    </row>
    <row r="266" spans="1:71" ht="15.75" customHeight="1" x14ac:dyDescent="0.25">
      <c r="A266" s="30"/>
      <c r="B266" s="31"/>
      <c r="C266" s="31"/>
      <c r="D266" s="37"/>
      <c r="E266" s="39"/>
      <c r="F266" s="31"/>
      <c r="G266" s="92"/>
      <c r="H266" s="39"/>
      <c r="I266" s="93"/>
      <c r="J266" s="39"/>
      <c r="K266" s="39"/>
      <c r="L266" s="41"/>
      <c r="M266" s="41"/>
      <c r="N266" s="41"/>
      <c r="O266" s="31"/>
      <c r="P266" s="39"/>
      <c r="Q266" s="39"/>
      <c r="R266" s="39"/>
      <c r="S266" s="39"/>
      <c r="T266" s="94"/>
      <c r="U266" s="39"/>
      <c r="V266" s="95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39"/>
      <c r="BR266" s="39"/>
      <c r="BS266" s="39"/>
    </row>
    <row r="267" spans="1:71" ht="15.75" customHeight="1" x14ac:dyDescent="0.25">
      <c r="A267" s="30"/>
      <c r="B267" s="31"/>
      <c r="C267" s="31"/>
      <c r="D267" s="37"/>
      <c r="E267" s="39"/>
      <c r="F267" s="31"/>
      <c r="G267" s="92"/>
      <c r="H267" s="39"/>
      <c r="I267" s="93"/>
      <c r="J267" s="39"/>
      <c r="K267" s="39"/>
      <c r="L267" s="41"/>
      <c r="M267" s="41"/>
      <c r="N267" s="41"/>
      <c r="O267" s="31"/>
      <c r="P267" s="39"/>
      <c r="Q267" s="39"/>
      <c r="R267" s="39"/>
      <c r="S267" s="39"/>
      <c r="T267" s="94"/>
      <c r="U267" s="39"/>
      <c r="V267" s="95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  <c r="BL267" s="39"/>
      <c r="BM267" s="39"/>
      <c r="BN267" s="39"/>
      <c r="BO267" s="39"/>
      <c r="BP267" s="39"/>
      <c r="BQ267" s="39"/>
      <c r="BR267" s="39"/>
      <c r="BS267" s="39"/>
    </row>
    <row r="268" spans="1:71" ht="15.75" customHeight="1" x14ac:dyDescent="0.25">
      <c r="A268" s="30"/>
      <c r="B268" s="31"/>
      <c r="C268" s="31"/>
      <c r="D268" s="37"/>
      <c r="E268" s="39"/>
      <c r="F268" s="31"/>
      <c r="G268" s="92"/>
      <c r="H268" s="39"/>
      <c r="I268" s="93"/>
      <c r="J268" s="39"/>
      <c r="K268" s="39"/>
      <c r="L268" s="41"/>
      <c r="M268" s="41"/>
      <c r="N268" s="41"/>
      <c r="O268" s="31"/>
      <c r="P268" s="39"/>
      <c r="Q268" s="39"/>
      <c r="R268" s="39"/>
      <c r="S268" s="39"/>
      <c r="T268" s="94"/>
      <c r="U268" s="39"/>
      <c r="V268" s="95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</row>
    <row r="269" spans="1:71" ht="15.75" customHeight="1" x14ac:dyDescent="0.25">
      <c r="A269" s="30"/>
      <c r="B269" s="31"/>
      <c r="C269" s="31"/>
      <c r="D269" s="37"/>
      <c r="E269" s="39"/>
      <c r="F269" s="31"/>
      <c r="G269" s="92"/>
      <c r="H269" s="39"/>
      <c r="I269" s="93"/>
      <c r="J269" s="39"/>
      <c r="K269" s="39"/>
      <c r="L269" s="41"/>
      <c r="M269" s="41"/>
      <c r="N269" s="41"/>
      <c r="O269" s="31"/>
      <c r="P269" s="39"/>
      <c r="Q269" s="39"/>
      <c r="R269" s="39"/>
      <c r="S269" s="39"/>
      <c r="T269" s="94"/>
      <c r="U269" s="39"/>
      <c r="V269" s="95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  <c r="BD269" s="39"/>
      <c r="BE269" s="39"/>
      <c r="BF269" s="39"/>
      <c r="BG269" s="39"/>
      <c r="BH269" s="39"/>
      <c r="BI269" s="39"/>
      <c r="BJ269" s="39"/>
      <c r="BK269" s="39"/>
      <c r="BL269" s="39"/>
      <c r="BM269" s="39"/>
      <c r="BN269" s="39"/>
      <c r="BO269" s="39"/>
      <c r="BP269" s="39"/>
      <c r="BQ269" s="39"/>
      <c r="BR269" s="39"/>
      <c r="BS269" s="39"/>
    </row>
    <row r="270" spans="1:71" ht="15.75" customHeight="1" x14ac:dyDescent="0.25">
      <c r="A270" s="30"/>
      <c r="B270" s="31"/>
      <c r="C270" s="31"/>
      <c r="D270" s="37"/>
      <c r="E270" s="39"/>
      <c r="F270" s="31"/>
      <c r="G270" s="92"/>
      <c r="H270" s="39"/>
      <c r="I270" s="93"/>
      <c r="J270" s="39"/>
      <c r="K270" s="39"/>
      <c r="L270" s="41"/>
      <c r="M270" s="41"/>
      <c r="N270" s="41"/>
      <c r="O270" s="31"/>
      <c r="P270" s="39"/>
      <c r="Q270" s="39"/>
      <c r="R270" s="39"/>
      <c r="S270" s="39"/>
      <c r="T270" s="94"/>
      <c r="U270" s="39"/>
      <c r="V270" s="95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39"/>
      <c r="AZ270" s="39"/>
      <c r="BA270" s="39"/>
      <c r="BB270" s="39"/>
      <c r="BC270" s="39"/>
      <c r="BD270" s="39"/>
      <c r="BE270" s="39"/>
      <c r="BF270" s="39"/>
      <c r="BG270" s="39"/>
      <c r="BH270" s="39"/>
      <c r="BI270" s="39"/>
      <c r="BJ270" s="39"/>
      <c r="BK270" s="39"/>
      <c r="BL270" s="39"/>
      <c r="BM270" s="39"/>
      <c r="BN270" s="39"/>
      <c r="BO270" s="39"/>
      <c r="BP270" s="39"/>
      <c r="BQ270" s="39"/>
      <c r="BR270" s="39"/>
      <c r="BS270" s="39"/>
    </row>
    <row r="271" spans="1:71" ht="15.75" customHeight="1" x14ac:dyDescent="0.25">
      <c r="A271" s="30"/>
      <c r="B271" s="31"/>
      <c r="C271" s="31"/>
      <c r="D271" s="37"/>
      <c r="E271" s="39"/>
      <c r="F271" s="31"/>
      <c r="G271" s="92"/>
      <c r="H271" s="39"/>
      <c r="I271" s="93"/>
      <c r="J271" s="39"/>
      <c r="K271" s="39"/>
      <c r="L271" s="41"/>
      <c r="M271" s="41"/>
      <c r="N271" s="41"/>
      <c r="O271" s="31"/>
      <c r="P271" s="39"/>
      <c r="Q271" s="39"/>
      <c r="R271" s="39"/>
      <c r="S271" s="39"/>
      <c r="T271" s="94"/>
      <c r="U271" s="39"/>
      <c r="V271" s="95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39"/>
      <c r="AZ271" s="39"/>
      <c r="BA271" s="39"/>
      <c r="BB271" s="39"/>
      <c r="BC271" s="39"/>
      <c r="BD271" s="39"/>
      <c r="BE271" s="39"/>
      <c r="BF271" s="39"/>
      <c r="BG271" s="39"/>
      <c r="BH271" s="39"/>
      <c r="BI271" s="39"/>
      <c r="BJ271" s="39"/>
      <c r="BK271" s="39"/>
      <c r="BL271" s="39"/>
      <c r="BM271" s="39"/>
      <c r="BN271" s="39"/>
      <c r="BO271" s="39"/>
      <c r="BP271" s="39"/>
      <c r="BQ271" s="39"/>
      <c r="BR271" s="39"/>
      <c r="BS271" s="39"/>
    </row>
    <row r="272" spans="1:71" ht="15.75" customHeight="1" x14ac:dyDescent="0.25">
      <c r="A272" s="30"/>
      <c r="B272" s="31"/>
      <c r="C272" s="31"/>
      <c r="D272" s="37"/>
      <c r="E272" s="39"/>
      <c r="F272" s="31"/>
      <c r="G272" s="92"/>
      <c r="H272" s="39"/>
      <c r="I272" s="93"/>
      <c r="J272" s="39"/>
      <c r="K272" s="39"/>
      <c r="L272" s="41"/>
      <c r="M272" s="41"/>
      <c r="N272" s="41"/>
      <c r="O272" s="31"/>
      <c r="P272" s="39"/>
      <c r="Q272" s="39"/>
      <c r="R272" s="39"/>
      <c r="S272" s="39"/>
      <c r="T272" s="94"/>
      <c r="U272" s="39"/>
      <c r="V272" s="95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39"/>
      <c r="AZ272" s="39"/>
      <c r="BA272" s="39"/>
      <c r="BB272" s="39"/>
      <c r="BC272" s="39"/>
      <c r="BD272" s="39"/>
      <c r="BE272" s="39"/>
      <c r="BF272" s="39"/>
      <c r="BG272" s="39"/>
      <c r="BH272" s="39"/>
      <c r="BI272" s="39"/>
      <c r="BJ272" s="39"/>
      <c r="BK272" s="39"/>
      <c r="BL272" s="39"/>
      <c r="BM272" s="39"/>
      <c r="BN272" s="39"/>
      <c r="BO272" s="39"/>
      <c r="BP272" s="39"/>
      <c r="BQ272" s="39"/>
      <c r="BR272" s="39"/>
      <c r="BS272" s="39"/>
    </row>
    <row r="273" spans="1:71" ht="15.75" customHeight="1" x14ac:dyDescent="0.25">
      <c r="A273" s="30"/>
      <c r="B273" s="31"/>
      <c r="C273" s="31"/>
      <c r="D273" s="37"/>
      <c r="E273" s="39"/>
      <c r="F273" s="31"/>
      <c r="G273" s="92"/>
      <c r="H273" s="39"/>
      <c r="I273" s="93"/>
      <c r="J273" s="39"/>
      <c r="K273" s="39"/>
      <c r="L273" s="41"/>
      <c r="M273" s="41"/>
      <c r="N273" s="41"/>
      <c r="O273" s="31"/>
      <c r="P273" s="39"/>
      <c r="Q273" s="39"/>
      <c r="R273" s="39"/>
      <c r="S273" s="39"/>
      <c r="T273" s="94"/>
      <c r="U273" s="39"/>
      <c r="V273" s="95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39"/>
      <c r="AZ273" s="39"/>
      <c r="BA273" s="39"/>
      <c r="BB273" s="39"/>
      <c r="BC273" s="39"/>
      <c r="BD273" s="39"/>
      <c r="BE273" s="39"/>
      <c r="BF273" s="39"/>
      <c r="BG273" s="39"/>
      <c r="BH273" s="39"/>
      <c r="BI273" s="39"/>
      <c r="BJ273" s="39"/>
      <c r="BK273" s="39"/>
      <c r="BL273" s="39"/>
      <c r="BM273" s="39"/>
      <c r="BN273" s="39"/>
      <c r="BO273" s="39"/>
      <c r="BP273" s="39"/>
      <c r="BQ273" s="39"/>
      <c r="BR273" s="39"/>
      <c r="BS273" s="39"/>
    </row>
    <row r="274" spans="1:71" ht="15.75" customHeight="1" x14ac:dyDescent="0.25">
      <c r="A274" s="30"/>
      <c r="B274" s="31"/>
      <c r="C274" s="31"/>
      <c r="D274" s="37"/>
      <c r="E274" s="39"/>
      <c r="F274" s="31"/>
      <c r="G274" s="92"/>
      <c r="H274" s="39"/>
      <c r="I274" s="93"/>
      <c r="J274" s="39"/>
      <c r="K274" s="39"/>
      <c r="L274" s="41"/>
      <c r="M274" s="41"/>
      <c r="N274" s="41"/>
      <c r="O274" s="31"/>
      <c r="P274" s="39"/>
      <c r="Q274" s="39"/>
      <c r="R274" s="39"/>
      <c r="S274" s="39"/>
      <c r="T274" s="94"/>
      <c r="U274" s="39"/>
      <c r="V274" s="95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39"/>
      <c r="AZ274" s="39"/>
      <c r="BA274" s="39"/>
      <c r="BB274" s="39"/>
      <c r="BC274" s="39"/>
      <c r="BD274" s="39"/>
      <c r="BE274" s="39"/>
      <c r="BF274" s="39"/>
      <c r="BG274" s="39"/>
      <c r="BH274" s="39"/>
      <c r="BI274" s="39"/>
      <c r="BJ274" s="39"/>
      <c r="BK274" s="39"/>
      <c r="BL274" s="39"/>
      <c r="BM274" s="39"/>
      <c r="BN274" s="39"/>
      <c r="BO274" s="39"/>
      <c r="BP274" s="39"/>
      <c r="BQ274" s="39"/>
      <c r="BR274" s="39"/>
      <c r="BS274" s="39"/>
    </row>
    <row r="275" spans="1:71" ht="15.75" customHeight="1" x14ac:dyDescent="0.25">
      <c r="A275" s="30"/>
      <c r="B275" s="31"/>
      <c r="C275" s="31"/>
      <c r="D275" s="37"/>
      <c r="E275" s="39"/>
      <c r="F275" s="31"/>
      <c r="G275" s="92"/>
      <c r="H275" s="39"/>
      <c r="I275" s="93"/>
      <c r="J275" s="39"/>
      <c r="K275" s="39"/>
      <c r="L275" s="41"/>
      <c r="M275" s="41"/>
      <c r="N275" s="41"/>
      <c r="O275" s="31"/>
      <c r="P275" s="39"/>
      <c r="Q275" s="39"/>
      <c r="R275" s="39"/>
      <c r="S275" s="39"/>
      <c r="T275" s="94"/>
      <c r="U275" s="39"/>
      <c r="V275" s="95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  <c r="AY275" s="39"/>
      <c r="AZ275" s="39"/>
      <c r="BA275" s="39"/>
      <c r="BB275" s="39"/>
      <c r="BC275" s="39"/>
      <c r="BD275" s="39"/>
      <c r="BE275" s="39"/>
      <c r="BF275" s="39"/>
      <c r="BG275" s="39"/>
      <c r="BH275" s="39"/>
      <c r="BI275" s="39"/>
      <c r="BJ275" s="39"/>
      <c r="BK275" s="39"/>
      <c r="BL275" s="39"/>
      <c r="BM275" s="39"/>
      <c r="BN275" s="39"/>
      <c r="BO275" s="39"/>
      <c r="BP275" s="39"/>
      <c r="BQ275" s="39"/>
      <c r="BR275" s="39"/>
      <c r="BS275" s="39"/>
    </row>
    <row r="276" spans="1:71" ht="15.75" customHeight="1" x14ac:dyDescent="0.25">
      <c r="A276" s="30"/>
      <c r="B276" s="31"/>
      <c r="C276" s="31"/>
      <c r="D276" s="37"/>
      <c r="E276" s="39"/>
      <c r="F276" s="31"/>
      <c r="G276" s="92"/>
      <c r="H276" s="39"/>
      <c r="I276" s="93"/>
      <c r="J276" s="39"/>
      <c r="K276" s="39"/>
      <c r="L276" s="41"/>
      <c r="M276" s="41"/>
      <c r="N276" s="41"/>
      <c r="O276" s="31"/>
      <c r="P276" s="39"/>
      <c r="Q276" s="39"/>
      <c r="R276" s="39"/>
      <c r="S276" s="39"/>
      <c r="T276" s="94"/>
      <c r="U276" s="39"/>
      <c r="V276" s="95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  <c r="AY276" s="39"/>
      <c r="AZ276" s="39"/>
      <c r="BA276" s="39"/>
      <c r="BB276" s="39"/>
      <c r="BC276" s="39"/>
      <c r="BD276" s="39"/>
      <c r="BE276" s="39"/>
      <c r="BF276" s="39"/>
      <c r="BG276" s="39"/>
      <c r="BH276" s="39"/>
      <c r="BI276" s="39"/>
      <c r="BJ276" s="39"/>
      <c r="BK276" s="39"/>
      <c r="BL276" s="39"/>
      <c r="BM276" s="39"/>
      <c r="BN276" s="39"/>
      <c r="BO276" s="39"/>
      <c r="BP276" s="39"/>
      <c r="BQ276" s="39"/>
      <c r="BR276" s="39"/>
      <c r="BS276" s="39"/>
    </row>
    <row r="277" spans="1:71" ht="15.75" customHeight="1" x14ac:dyDescent="0.25">
      <c r="A277" s="30"/>
      <c r="B277" s="31"/>
      <c r="C277" s="31"/>
      <c r="D277" s="37"/>
      <c r="E277" s="39"/>
      <c r="F277" s="31"/>
      <c r="G277" s="92"/>
      <c r="H277" s="39"/>
      <c r="I277" s="93"/>
      <c r="J277" s="39"/>
      <c r="K277" s="39"/>
      <c r="L277" s="41"/>
      <c r="M277" s="41"/>
      <c r="N277" s="41"/>
      <c r="O277" s="31"/>
      <c r="P277" s="39"/>
      <c r="Q277" s="39"/>
      <c r="R277" s="39"/>
      <c r="S277" s="39"/>
      <c r="T277" s="94"/>
      <c r="U277" s="39"/>
      <c r="V277" s="95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  <c r="AY277" s="39"/>
      <c r="AZ277" s="39"/>
      <c r="BA277" s="39"/>
      <c r="BB277" s="39"/>
      <c r="BC277" s="39"/>
      <c r="BD277" s="39"/>
      <c r="BE277" s="39"/>
      <c r="BF277" s="39"/>
      <c r="BG277" s="39"/>
      <c r="BH277" s="39"/>
      <c r="BI277" s="39"/>
      <c r="BJ277" s="39"/>
      <c r="BK277" s="39"/>
      <c r="BL277" s="39"/>
      <c r="BM277" s="39"/>
      <c r="BN277" s="39"/>
      <c r="BO277" s="39"/>
      <c r="BP277" s="39"/>
      <c r="BQ277" s="39"/>
      <c r="BR277" s="39"/>
      <c r="BS277" s="39"/>
    </row>
    <row r="278" spans="1:71" ht="15.75" customHeight="1" x14ac:dyDescent="0.25">
      <c r="A278" s="30"/>
      <c r="B278" s="31"/>
      <c r="C278" s="31"/>
      <c r="D278" s="37"/>
      <c r="E278" s="39"/>
      <c r="F278" s="31"/>
      <c r="G278" s="92"/>
      <c r="H278" s="39"/>
      <c r="I278" s="93"/>
      <c r="J278" s="39"/>
      <c r="K278" s="39"/>
      <c r="L278" s="41"/>
      <c r="M278" s="41"/>
      <c r="N278" s="41"/>
      <c r="O278" s="31"/>
      <c r="P278" s="39"/>
      <c r="Q278" s="39"/>
      <c r="R278" s="39"/>
      <c r="S278" s="39"/>
      <c r="T278" s="94"/>
      <c r="U278" s="39"/>
      <c r="V278" s="95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  <c r="AY278" s="39"/>
      <c r="AZ278" s="39"/>
      <c r="BA278" s="39"/>
      <c r="BB278" s="39"/>
      <c r="BC278" s="39"/>
      <c r="BD278" s="39"/>
      <c r="BE278" s="39"/>
      <c r="BF278" s="39"/>
      <c r="BG278" s="39"/>
      <c r="BH278" s="39"/>
      <c r="BI278" s="39"/>
      <c r="BJ278" s="39"/>
      <c r="BK278" s="39"/>
      <c r="BL278" s="39"/>
      <c r="BM278" s="39"/>
      <c r="BN278" s="39"/>
      <c r="BO278" s="39"/>
      <c r="BP278" s="39"/>
      <c r="BQ278" s="39"/>
      <c r="BR278" s="39"/>
      <c r="BS278" s="39"/>
    </row>
    <row r="279" spans="1:71" ht="15.75" customHeight="1" x14ac:dyDescent="0.25">
      <c r="A279" s="30"/>
      <c r="B279" s="31"/>
      <c r="C279" s="31"/>
      <c r="D279" s="37"/>
      <c r="E279" s="39"/>
      <c r="F279" s="31"/>
      <c r="G279" s="92"/>
      <c r="H279" s="39"/>
      <c r="I279" s="93"/>
      <c r="J279" s="39"/>
      <c r="K279" s="39"/>
      <c r="L279" s="41"/>
      <c r="M279" s="41"/>
      <c r="N279" s="41"/>
      <c r="O279" s="31"/>
      <c r="P279" s="39"/>
      <c r="Q279" s="39"/>
      <c r="R279" s="39"/>
      <c r="S279" s="39"/>
      <c r="T279" s="94"/>
      <c r="U279" s="39"/>
      <c r="V279" s="95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  <c r="AY279" s="39"/>
      <c r="AZ279" s="39"/>
      <c r="BA279" s="39"/>
      <c r="BB279" s="39"/>
      <c r="BC279" s="39"/>
      <c r="BD279" s="39"/>
      <c r="BE279" s="39"/>
      <c r="BF279" s="39"/>
      <c r="BG279" s="39"/>
      <c r="BH279" s="39"/>
      <c r="BI279" s="39"/>
      <c r="BJ279" s="39"/>
      <c r="BK279" s="39"/>
      <c r="BL279" s="39"/>
      <c r="BM279" s="39"/>
      <c r="BN279" s="39"/>
      <c r="BO279" s="39"/>
      <c r="BP279" s="39"/>
      <c r="BQ279" s="39"/>
      <c r="BR279" s="39"/>
      <c r="BS279" s="39"/>
    </row>
    <row r="280" spans="1:71" ht="15.75" customHeight="1" x14ac:dyDescent="0.25">
      <c r="A280" s="30"/>
      <c r="B280" s="31"/>
      <c r="C280" s="31"/>
      <c r="D280" s="37"/>
      <c r="E280" s="39"/>
      <c r="F280" s="31"/>
      <c r="G280" s="92"/>
      <c r="H280" s="39"/>
      <c r="I280" s="93"/>
      <c r="J280" s="39"/>
      <c r="K280" s="39"/>
      <c r="L280" s="41"/>
      <c r="M280" s="41"/>
      <c r="N280" s="41"/>
      <c r="O280" s="31"/>
      <c r="P280" s="39"/>
      <c r="Q280" s="39"/>
      <c r="R280" s="39"/>
      <c r="S280" s="39"/>
      <c r="T280" s="94"/>
      <c r="U280" s="39"/>
      <c r="V280" s="95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  <c r="AY280" s="39"/>
      <c r="AZ280" s="39"/>
      <c r="BA280" s="39"/>
      <c r="BB280" s="39"/>
      <c r="BC280" s="39"/>
      <c r="BD280" s="39"/>
      <c r="BE280" s="39"/>
      <c r="BF280" s="39"/>
      <c r="BG280" s="39"/>
      <c r="BH280" s="39"/>
      <c r="BI280" s="39"/>
      <c r="BJ280" s="39"/>
      <c r="BK280" s="39"/>
      <c r="BL280" s="39"/>
      <c r="BM280" s="39"/>
      <c r="BN280" s="39"/>
      <c r="BO280" s="39"/>
      <c r="BP280" s="39"/>
      <c r="BQ280" s="39"/>
      <c r="BR280" s="39"/>
      <c r="BS280" s="39"/>
    </row>
    <row r="281" spans="1:71" ht="15.75" customHeight="1" x14ac:dyDescent="0.25">
      <c r="A281" s="30"/>
      <c r="B281" s="31"/>
      <c r="C281" s="31"/>
      <c r="D281" s="37"/>
      <c r="E281" s="39"/>
      <c r="F281" s="31"/>
      <c r="G281" s="92"/>
      <c r="H281" s="39"/>
      <c r="I281" s="93"/>
      <c r="J281" s="39"/>
      <c r="K281" s="39"/>
      <c r="L281" s="41"/>
      <c r="M281" s="41"/>
      <c r="N281" s="41"/>
      <c r="O281" s="31"/>
      <c r="P281" s="39"/>
      <c r="Q281" s="39"/>
      <c r="R281" s="39"/>
      <c r="S281" s="39"/>
      <c r="T281" s="94"/>
      <c r="U281" s="39"/>
      <c r="V281" s="95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  <c r="AY281" s="39"/>
      <c r="AZ281" s="39"/>
      <c r="BA281" s="39"/>
      <c r="BB281" s="39"/>
      <c r="BC281" s="39"/>
      <c r="BD281" s="39"/>
      <c r="BE281" s="39"/>
      <c r="BF281" s="39"/>
      <c r="BG281" s="39"/>
      <c r="BH281" s="39"/>
      <c r="BI281" s="39"/>
      <c r="BJ281" s="39"/>
      <c r="BK281" s="39"/>
      <c r="BL281" s="39"/>
      <c r="BM281" s="39"/>
      <c r="BN281" s="39"/>
      <c r="BO281" s="39"/>
      <c r="BP281" s="39"/>
      <c r="BQ281" s="39"/>
      <c r="BR281" s="39"/>
      <c r="BS281" s="39"/>
    </row>
    <row r="282" spans="1:71" ht="15.75" customHeight="1" x14ac:dyDescent="0.25">
      <c r="A282" s="30"/>
      <c r="B282" s="31"/>
      <c r="C282" s="31"/>
      <c r="D282" s="37"/>
      <c r="E282" s="39"/>
      <c r="F282" s="31"/>
      <c r="G282" s="92"/>
      <c r="H282" s="39"/>
      <c r="I282" s="93"/>
      <c r="J282" s="39"/>
      <c r="K282" s="39"/>
      <c r="L282" s="41"/>
      <c r="M282" s="41"/>
      <c r="N282" s="41"/>
      <c r="O282" s="31"/>
      <c r="P282" s="39"/>
      <c r="Q282" s="39"/>
      <c r="R282" s="39"/>
      <c r="S282" s="39"/>
      <c r="T282" s="94"/>
      <c r="U282" s="39"/>
      <c r="V282" s="95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  <c r="AY282" s="39"/>
      <c r="AZ282" s="39"/>
      <c r="BA282" s="39"/>
      <c r="BB282" s="39"/>
      <c r="BC282" s="39"/>
      <c r="BD282" s="39"/>
      <c r="BE282" s="39"/>
      <c r="BF282" s="39"/>
      <c r="BG282" s="39"/>
      <c r="BH282" s="39"/>
      <c r="BI282" s="39"/>
      <c r="BJ282" s="39"/>
      <c r="BK282" s="39"/>
      <c r="BL282" s="39"/>
      <c r="BM282" s="39"/>
      <c r="BN282" s="39"/>
      <c r="BO282" s="39"/>
      <c r="BP282" s="39"/>
      <c r="BQ282" s="39"/>
      <c r="BR282" s="39"/>
      <c r="BS282" s="39"/>
    </row>
    <row r="283" spans="1:71" ht="15.75" customHeight="1" x14ac:dyDescent="0.25">
      <c r="A283" s="30"/>
      <c r="B283" s="31"/>
      <c r="C283" s="31"/>
      <c r="D283" s="37"/>
      <c r="E283" s="39"/>
      <c r="F283" s="31"/>
      <c r="G283" s="92"/>
      <c r="H283" s="39"/>
      <c r="I283" s="93"/>
      <c r="J283" s="39"/>
      <c r="K283" s="39"/>
      <c r="L283" s="41"/>
      <c r="M283" s="41"/>
      <c r="N283" s="41"/>
      <c r="O283" s="31"/>
      <c r="P283" s="39"/>
      <c r="Q283" s="39"/>
      <c r="R283" s="39"/>
      <c r="S283" s="39"/>
      <c r="T283" s="94"/>
      <c r="U283" s="39"/>
      <c r="V283" s="95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  <c r="AY283" s="39"/>
      <c r="AZ283" s="39"/>
      <c r="BA283" s="39"/>
      <c r="BB283" s="39"/>
      <c r="BC283" s="39"/>
      <c r="BD283" s="39"/>
      <c r="BE283" s="39"/>
      <c r="BF283" s="39"/>
      <c r="BG283" s="39"/>
      <c r="BH283" s="39"/>
      <c r="BI283" s="39"/>
      <c r="BJ283" s="39"/>
      <c r="BK283" s="39"/>
      <c r="BL283" s="39"/>
      <c r="BM283" s="39"/>
      <c r="BN283" s="39"/>
      <c r="BO283" s="39"/>
      <c r="BP283" s="39"/>
      <c r="BQ283" s="39"/>
      <c r="BR283" s="39"/>
      <c r="BS283" s="39"/>
    </row>
    <row r="284" spans="1:71" ht="15.75" customHeight="1" x14ac:dyDescent="0.25">
      <c r="A284" s="30"/>
      <c r="B284" s="31"/>
      <c r="C284" s="31"/>
      <c r="D284" s="37"/>
      <c r="E284" s="39"/>
      <c r="F284" s="31"/>
      <c r="G284" s="92"/>
      <c r="H284" s="39"/>
      <c r="I284" s="93"/>
      <c r="J284" s="39"/>
      <c r="K284" s="39"/>
      <c r="L284" s="41"/>
      <c r="M284" s="41"/>
      <c r="N284" s="41"/>
      <c r="O284" s="31"/>
      <c r="P284" s="39"/>
      <c r="Q284" s="39"/>
      <c r="R284" s="39"/>
      <c r="S284" s="39"/>
      <c r="T284" s="94"/>
      <c r="U284" s="39"/>
      <c r="V284" s="95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  <c r="AY284" s="39"/>
      <c r="AZ284" s="39"/>
      <c r="BA284" s="39"/>
      <c r="BB284" s="39"/>
      <c r="BC284" s="39"/>
      <c r="BD284" s="39"/>
      <c r="BE284" s="39"/>
      <c r="BF284" s="39"/>
      <c r="BG284" s="39"/>
      <c r="BH284" s="39"/>
      <c r="BI284" s="39"/>
      <c r="BJ284" s="39"/>
      <c r="BK284" s="39"/>
      <c r="BL284" s="39"/>
      <c r="BM284" s="39"/>
      <c r="BN284" s="39"/>
      <c r="BO284" s="39"/>
      <c r="BP284" s="39"/>
      <c r="BQ284" s="39"/>
      <c r="BR284" s="39"/>
      <c r="BS284" s="39"/>
    </row>
    <row r="285" spans="1:71" ht="15.75" customHeight="1" x14ac:dyDescent="0.25">
      <c r="A285" s="30"/>
      <c r="B285" s="31"/>
      <c r="C285" s="31"/>
      <c r="D285" s="37"/>
      <c r="E285" s="39"/>
      <c r="F285" s="31"/>
      <c r="G285" s="92"/>
      <c r="H285" s="39"/>
      <c r="I285" s="93"/>
      <c r="J285" s="39"/>
      <c r="K285" s="39"/>
      <c r="L285" s="41"/>
      <c r="M285" s="41"/>
      <c r="N285" s="41"/>
      <c r="O285" s="31"/>
      <c r="P285" s="39"/>
      <c r="Q285" s="39"/>
      <c r="R285" s="39"/>
      <c r="S285" s="39"/>
      <c r="T285" s="94"/>
      <c r="U285" s="39"/>
      <c r="V285" s="95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  <c r="AY285" s="39"/>
      <c r="AZ285" s="39"/>
      <c r="BA285" s="39"/>
      <c r="BB285" s="39"/>
      <c r="BC285" s="39"/>
      <c r="BD285" s="39"/>
      <c r="BE285" s="39"/>
      <c r="BF285" s="39"/>
      <c r="BG285" s="39"/>
      <c r="BH285" s="39"/>
      <c r="BI285" s="39"/>
      <c r="BJ285" s="39"/>
      <c r="BK285" s="39"/>
      <c r="BL285" s="39"/>
      <c r="BM285" s="39"/>
      <c r="BN285" s="39"/>
      <c r="BO285" s="39"/>
      <c r="BP285" s="39"/>
      <c r="BQ285" s="39"/>
      <c r="BR285" s="39"/>
      <c r="BS285" s="39"/>
    </row>
    <row r="286" spans="1:71" ht="15.75" customHeight="1" x14ac:dyDescent="0.25">
      <c r="A286" s="30"/>
      <c r="B286" s="31"/>
      <c r="C286" s="31"/>
      <c r="D286" s="37"/>
      <c r="E286" s="39"/>
      <c r="F286" s="31"/>
      <c r="G286" s="92"/>
      <c r="H286" s="39"/>
      <c r="I286" s="93"/>
      <c r="J286" s="39"/>
      <c r="K286" s="39"/>
      <c r="L286" s="41"/>
      <c r="M286" s="41"/>
      <c r="N286" s="41"/>
      <c r="O286" s="31"/>
      <c r="P286" s="39"/>
      <c r="Q286" s="39"/>
      <c r="R286" s="39"/>
      <c r="S286" s="39"/>
      <c r="T286" s="94"/>
      <c r="U286" s="39"/>
      <c r="V286" s="95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  <c r="AY286" s="39"/>
      <c r="AZ286" s="39"/>
      <c r="BA286" s="39"/>
      <c r="BB286" s="39"/>
      <c r="BC286" s="39"/>
      <c r="BD286" s="39"/>
      <c r="BE286" s="39"/>
      <c r="BF286" s="39"/>
      <c r="BG286" s="39"/>
      <c r="BH286" s="39"/>
      <c r="BI286" s="39"/>
      <c r="BJ286" s="39"/>
      <c r="BK286" s="39"/>
      <c r="BL286" s="39"/>
      <c r="BM286" s="39"/>
      <c r="BN286" s="39"/>
      <c r="BO286" s="39"/>
      <c r="BP286" s="39"/>
      <c r="BQ286" s="39"/>
      <c r="BR286" s="39"/>
      <c r="BS286" s="39"/>
    </row>
    <row r="287" spans="1:71" ht="15.75" customHeight="1" x14ac:dyDescent="0.25">
      <c r="A287" s="30"/>
      <c r="B287" s="31"/>
      <c r="C287" s="31"/>
      <c r="D287" s="37"/>
      <c r="E287" s="39"/>
      <c r="F287" s="31"/>
      <c r="G287" s="92"/>
      <c r="H287" s="39"/>
      <c r="I287" s="93"/>
      <c r="J287" s="39"/>
      <c r="K287" s="39"/>
      <c r="L287" s="41"/>
      <c r="M287" s="41"/>
      <c r="N287" s="41"/>
      <c r="O287" s="31"/>
      <c r="P287" s="39"/>
      <c r="Q287" s="39"/>
      <c r="R287" s="39"/>
      <c r="S287" s="39"/>
      <c r="T287" s="94"/>
      <c r="U287" s="39"/>
      <c r="V287" s="95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  <c r="AY287" s="39"/>
      <c r="AZ287" s="39"/>
      <c r="BA287" s="39"/>
      <c r="BB287" s="39"/>
      <c r="BC287" s="39"/>
      <c r="BD287" s="39"/>
      <c r="BE287" s="39"/>
      <c r="BF287" s="39"/>
      <c r="BG287" s="39"/>
      <c r="BH287" s="39"/>
      <c r="BI287" s="39"/>
      <c r="BJ287" s="39"/>
      <c r="BK287" s="39"/>
      <c r="BL287" s="39"/>
      <c r="BM287" s="39"/>
      <c r="BN287" s="39"/>
      <c r="BO287" s="39"/>
      <c r="BP287" s="39"/>
      <c r="BQ287" s="39"/>
      <c r="BR287" s="39"/>
      <c r="BS287" s="39"/>
    </row>
    <row r="288" spans="1:71" ht="15.75" customHeight="1" x14ac:dyDescent="0.25">
      <c r="A288" s="30"/>
      <c r="B288" s="31"/>
      <c r="C288" s="31"/>
      <c r="D288" s="37"/>
      <c r="E288" s="39"/>
      <c r="F288" s="31"/>
      <c r="G288" s="92"/>
      <c r="H288" s="39"/>
      <c r="I288" s="93"/>
      <c r="J288" s="39"/>
      <c r="K288" s="39"/>
      <c r="L288" s="41"/>
      <c r="M288" s="41"/>
      <c r="N288" s="41"/>
      <c r="O288" s="31"/>
      <c r="P288" s="39"/>
      <c r="Q288" s="39"/>
      <c r="R288" s="39"/>
      <c r="S288" s="39"/>
      <c r="T288" s="94"/>
      <c r="U288" s="39"/>
      <c r="V288" s="95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  <c r="AY288" s="39"/>
      <c r="AZ288" s="39"/>
      <c r="BA288" s="39"/>
      <c r="BB288" s="39"/>
      <c r="BC288" s="39"/>
      <c r="BD288" s="39"/>
      <c r="BE288" s="39"/>
      <c r="BF288" s="39"/>
      <c r="BG288" s="39"/>
      <c r="BH288" s="39"/>
      <c r="BI288" s="39"/>
      <c r="BJ288" s="39"/>
      <c r="BK288" s="39"/>
      <c r="BL288" s="39"/>
      <c r="BM288" s="39"/>
      <c r="BN288" s="39"/>
      <c r="BO288" s="39"/>
      <c r="BP288" s="39"/>
      <c r="BQ288" s="39"/>
      <c r="BR288" s="39"/>
      <c r="BS288" s="39"/>
    </row>
    <row r="289" spans="1:71" ht="15.75" customHeight="1" x14ac:dyDescent="0.25">
      <c r="A289" s="30"/>
      <c r="B289" s="31"/>
      <c r="C289" s="31"/>
      <c r="D289" s="37"/>
      <c r="E289" s="39"/>
      <c r="F289" s="31"/>
      <c r="G289" s="92"/>
      <c r="H289" s="39"/>
      <c r="I289" s="93"/>
      <c r="J289" s="39"/>
      <c r="K289" s="39"/>
      <c r="L289" s="41"/>
      <c r="M289" s="41"/>
      <c r="N289" s="41"/>
      <c r="O289" s="31"/>
      <c r="P289" s="39"/>
      <c r="Q289" s="39"/>
      <c r="R289" s="39"/>
      <c r="S289" s="39"/>
      <c r="T289" s="94"/>
      <c r="U289" s="39"/>
      <c r="V289" s="95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  <c r="AY289" s="39"/>
      <c r="AZ289" s="39"/>
      <c r="BA289" s="39"/>
      <c r="BB289" s="39"/>
      <c r="BC289" s="39"/>
      <c r="BD289" s="39"/>
      <c r="BE289" s="39"/>
      <c r="BF289" s="39"/>
      <c r="BG289" s="39"/>
      <c r="BH289" s="39"/>
      <c r="BI289" s="39"/>
      <c r="BJ289" s="39"/>
      <c r="BK289" s="39"/>
      <c r="BL289" s="39"/>
      <c r="BM289" s="39"/>
      <c r="BN289" s="39"/>
      <c r="BO289" s="39"/>
      <c r="BP289" s="39"/>
      <c r="BQ289" s="39"/>
      <c r="BR289" s="39"/>
      <c r="BS289" s="39"/>
    </row>
    <row r="290" spans="1:71" ht="15.75" customHeight="1" x14ac:dyDescent="0.25">
      <c r="A290" s="30"/>
      <c r="B290" s="31"/>
      <c r="C290" s="31"/>
      <c r="D290" s="37"/>
      <c r="E290" s="39"/>
      <c r="F290" s="31"/>
      <c r="G290" s="92"/>
      <c r="H290" s="39"/>
      <c r="I290" s="93"/>
      <c r="J290" s="39"/>
      <c r="K290" s="39"/>
      <c r="L290" s="41"/>
      <c r="M290" s="41"/>
      <c r="N290" s="41"/>
      <c r="O290" s="31"/>
      <c r="P290" s="39"/>
      <c r="Q290" s="39"/>
      <c r="R290" s="39"/>
      <c r="S290" s="39"/>
      <c r="T290" s="94"/>
      <c r="U290" s="39"/>
      <c r="V290" s="95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  <c r="AY290" s="39"/>
      <c r="AZ290" s="39"/>
      <c r="BA290" s="39"/>
      <c r="BB290" s="39"/>
      <c r="BC290" s="39"/>
      <c r="BD290" s="39"/>
      <c r="BE290" s="39"/>
      <c r="BF290" s="39"/>
      <c r="BG290" s="39"/>
      <c r="BH290" s="39"/>
      <c r="BI290" s="39"/>
      <c r="BJ290" s="39"/>
      <c r="BK290" s="39"/>
      <c r="BL290" s="39"/>
      <c r="BM290" s="39"/>
      <c r="BN290" s="39"/>
      <c r="BO290" s="39"/>
      <c r="BP290" s="39"/>
      <c r="BQ290" s="39"/>
      <c r="BR290" s="39"/>
      <c r="BS290" s="39"/>
    </row>
    <row r="291" spans="1:71" ht="15.75" customHeight="1" x14ac:dyDescent="0.25">
      <c r="A291" s="30"/>
      <c r="B291" s="31"/>
      <c r="C291" s="31"/>
      <c r="D291" s="37"/>
      <c r="E291" s="39"/>
      <c r="F291" s="31"/>
      <c r="G291" s="92"/>
      <c r="H291" s="39"/>
      <c r="I291" s="93"/>
      <c r="J291" s="39"/>
      <c r="K291" s="39"/>
      <c r="L291" s="41"/>
      <c r="M291" s="41"/>
      <c r="N291" s="41"/>
      <c r="O291" s="31"/>
      <c r="P291" s="39"/>
      <c r="Q291" s="39"/>
      <c r="R291" s="39"/>
      <c r="S291" s="39"/>
      <c r="T291" s="94"/>
      <c r="U291" s="39"/>
      <c r="V291" s="95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  <c r="AY291" s="39"/>
      <c r="AZ291" s="39"/>
      <c r="BA291" s="39"/>
      <c r="BB291" s="39"/>
      <c r="BC291" s="39"/>
      <c r="BD291" s="39"/>
      <c r="BE291" s="39"/>
      <c r="BF291" s="39"/>
      <c r="BG291" s="39"/>
      <c r="BH291" s="39"/>
      <c r="BI291" s="39"/>
      <c r="BJ291" s="39"/>
      <c r="BK291" s="39"/>
      <c r="BL291" s="39"/>
      <c r="BM291" s="39"/>
      <c r="BN291" s="39"/>
      <c r="BO291" s="39"/>
      <c r="BP291" s="39"/>
      <c r="BQ291" s="39"/>
      <c r="BR291" s="39"/>
      <c r="BS291" s="39"/>
    </row>
    <row r="292" spans="1:71" ht="15.75" customHeight="1" x14ac:dyDescent="0.25">
      <c r="A292" s="30"/>
      <c r="B292" s="31"/>
      <c r="C292" s="31"/>
      <c r="D292" s="37"/>
      <c r="E292" s="39"/>
      <c r="F292" s="31"/>
      <c r="G292" s="92"/>
      <c r="H292" s="39"/>
      <c r="I292" s="93"/>
      <c r="J292" s="39"/>
      <c r="K292" s="39"/>
      <c r="L292" s="41"/>
      <c r="M292" s="41"/>
      <c r="N292" s="41"/>
      <c r="O292" s="31"/>
      <c r="P292" s="39"/>
      <c r="Q292" s="39"/>
      <c r="R292" s="39"/>
      <c r="S292" s="39"/>
      <c r="T292" s="94"/>
      <c r="U292" s="39"/>
      <c r="V292" s="95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  <c r="AY292" s="39"/>
      <c r="AZ292" s="39"/>
      <c r="BA292" s="39"/>
      <c r="BB292" s="39"/>
      <c r="BC292" s="39"/>
      <c r="BD292" s="39"/>
      <c r="BE292" s="39"/>
      <c r="BF292" s="39"/>
      <c r="BG292" s="39"/>
      <c r="BH292" s="39"/>
      <c r="BI292" s="39"/>
      <c r="BJ292" s="39"/>
      <c r="BK292" s="39"/>
      <c r="BL292" s="39"/>
      <c r="BM292" s="39"/>
      <c r="BN292" s="39"/>
      <c r="BO292" s="39"/>
      <c r="BP292" s="39"/>
      <c r="BQ292" s="39"/>
      <c r="BR292" s="39"/>
      <c r="BS292" s="39"/>
    </row>
    <row r="293" spans="1:71" ht="15.75" customHeight="1" x14ac:dyDescent="0.25">
      <c r="A293" s="30"/>
      <c r="B293" s="31"/>
      <c r="C293" s="31"/>
      <c r="D293" s="37"/>
      <c r="E293" s="39"/>
      <c r="F293" s="31"/>
      <c r="G293" s="92"/>
      <c r="H293" s="39"/>
      <c r="I293" s="93"/>
      <c r="J293" s="39"/>
      <c r="K293" s="39"/>
      <c r="L293" s="41"/>
      <c r="M293" s="41"/>
      <c r="N293" s="41"/>
      <c r="O293" s="31"/>
      <c r="P293" s="39"/>
      <c r="Q293" s="39"/>
      <c r="R293" s="39"/>
      <c r="S293" s="39"/>
      <c r="T293" s="94"/>
      <c r="U293" s="39"/>
      <c r="V293" s="95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  <c r="AY293" s="39"/>
      <c r="AZ293" s="39"/>
      <c r="BA293" s="39"/>
      <c r="BB293" s="39"/>
      <c r="BC293" s="39"/>
      <c r="BD293" s="39"/>
      <c r="BE293" s="39"/>
      <c r="BF293" s="39"/>
      <c r="BG293" s="39"/>
      <c r="BH293" s="39"/>
      <c r="BI293" s="39"/>
      <c r="BJ293" s="39"/>
      <c r="BK293" s="39"/>
      <c r="BL293" s="39"/>
      <c r="BM293" s="39"/>
      <c r="BN293" s="39"/>
      <c r="BO293" s="39"/>
      <c r="BP293" s="39"/>
      <c r="BQ293" s="39"/>
      <c r="BR293" s="39"/>
      <c r="BS293" s="39"/>
    </row>
    <row r="294" spans="1:71" ht="15.75" customHeight="1" x14ac:dyDescent="0.25">
      <c r="A294" s="30"/>
      <c r="B294" s="31"/>
      <c r="C294" s="31"/>
      <c r="D294" s="37"/>
      <c r="E294" s="39"/>
      <c r="F294" s="31"/>
      <c r="G294" s="92"/>
      <c r="H294" s="39"/>
      <c r="I294" s="93"/>
      <c r="J294" s="39"/>
      <c r="K294" s="39"/>
      <c r="L294" s="41"/>
      <c r="M294" s="41"/>
      <c r="N294" s="41"/>
      <c r="O294" s="31"/>
      <c r="P294" s="39"/>
      <c r="Q294" s="39"/>
      <c r="R294" s="39"/>
      <c r="S294" s="39"/>
      <c r="T294" s="94"/>
      <c r="U294" s="39"/>
      <c r="V294" s="95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  <c r="AY294" s="39"/>
      <c r="AZ294" s="39"/>
      <c r="BA294" s="39"/>
      <c r="BB294" s="39"/>
      <c r="BC294" s="39"/>
      <c r="BD294" s="39"/>
      <c r="BE294" s="39"/>
      <c r="BF294" s="39"/>
      <c r="BG294" s="39"/>
      <c r="BH294" s="39"/>
      <c r="BI294" s="39"/>
      <c r="BJ294" s="39"/>
      <c r="BK294" s="39"/>
      <c r="BL294" s="39"/>
      <c r="BM294" s="39"/>
      <c r="BN294" s="39"/>
      <c r="BO294" s="39"/>
      <c r="BP294" s="39"/>
      <c r="BQ294" s="39"/>
      <c r="BR294" s="39"/>
      <c r="BS294" s="39"/>
    </row>
    <row r="295" spans="1:71" ht="15.75" customHeight="1" x14ac:dyDescent="0.25">
      <c r="A295" s="30"/>
      <c r="B295" s="31"/>
      <c r="C295" s="31"/>
      <c r="D295" s="37"/>
      <c r="E295" s="39"/>
      <c r="F295" s="31"/>
      <c r="G295" s="92"/>
      <c r="H295" s="39"/>
      <c r="I295" s="93"/>
      <c r="J295" s="39"/>
      <c r="K295" s="39"/>
      <c r="L295" s="41"/>
      <c r="M295" s="41"/>
      <c r="N295" s="41"/>
      <c r="O295" s="31"/>
      <c r="P295" s="39"/>
      <c r="Q295" s="39"/>
      <c r="R295" s="39"/>
      <c r="S295" s="39"/>
      <c r="T295" s="94"/>
      <c r="U295" s="39"/>
      <c r="V295" s="95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  <c r="AY295" s="39"/>
      <c r="AZ295" s="39"/>
      <c r="BA295" s="39"/>
      <c r="BB295" s="39"/>
      <c r="BC295" s="39"/>
      <c r="BD295" s="39"/>
      <c r="BE295" s="39"/>
      <c r="BF295" s="39"/>
      <c r="BG295" s="39"/>
      <c r="BH295" s="39"/>
      <c r="BI295" s="39"/>
      <c r="BJ295" s="39"/>
      <c r="BK295" s="39"/>
      <c r="BL295" s="39"/>
      <c r="BM295" s="39"/>
      <c r="BN295" s="39"/>
      <c r="BO295" s="39"/>
      <c r="BP295" s="39"/>
      <c r="BQ295" s="39"/>
      <c r="BR295" s="39"/>
      <c r="BS295" s="39"/>
    </row>
    <row r="296" spans="1:71" ht="15.75" customHeight="1" x14ac:dyDescent="0.25">
      <c r="A296" s="30"/>
      <c r="B296" s="31"/>
      <c r="C296" s="31"/>
      <c r="D296" s="37"/>
      <c r="E296" s="39"/>
      <c r="F296" s="31"/>
      <c r="G296" s="92"/>
      <c r="H296" s="39"/>
      <c r="I296" s="93"/>
      <c r="J296" s="39"/>
      <c r="K296" s="39"/>
      <c r="L296" s="41"/>
      <c r="M296" s="41"/>
      <c r="N296" s="41"/>
      <c r="O296" s="31"/>
      <c r="P296" s="39"/>
      <c r="Q296" s="39"/>
      <c r="R296" s="39"/>
      <c r="S296" s="39"/>
      <c r="T296" s="94"/>
      <c r="U296" s="39"/>
      <c r="V296" s="95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39"/>
      <c r="AZ296" s="39"/>
      <c r="BA296" s="39"/>
      <c r="BB296" s="39"/>
      <c r="BC296" s="39"/>
      <c r="BD296" s="39"/>
      <c r="BE296" s="39"/>
      <c r="BF296" s="39"/>
      <c r="BG296" s="39"/>
      <c r="BH296" s="39"/>
      <c r="BI296" s="39"/>
      <c r="BJ296" s="39"/>
      <c r="BK296" s="39"/>
      <c r="BL296" s="39"/>
      <c r="BM296" s="39"/>
      <c r="BN296" s="39"/>
      <c r="BO296" s="39"/>
      <c r="BP296" s="39"/>
      <c r="BQ296" s="39"/>
      <c r="BR296" s="39"/>
      <c r="BS296" s="39"/>
    </row>
    <row r="297" spans="1:71" ht="15.75" customHeight="1" x14ac:dyDescent="0.25">
      <c r="A297" s="30"/>
      <c r="B297" s="31"/>
      <c r="C297" s="31"/>
      <c r="D297" s="37"/>
      <c r="E297" s="39"/>
      <c r="F297" s="31"/>
      <c r="G297" s="92"/>
      <c r="H297" s="39"/>
      <c r="I297" s="93"/>
      <c r="J297" s="39"/>
      <c r="K297" s="39"/>
      <c r="L297" s="41"/>
      <c r="M297" s="41"/>
      <c r="N297" s="41"/>
      <c r="O297" s="31"/>
      <c r="P297" s="39"/>
      <c r="Q297" s="39"/>
      <c r="R297" s="39"/>
      <c r="S297" s="39"/>
      <c r="T297" s="94"/>
      <c r="U297" s="39"/>
      <c r="V297" s="95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39"/>
      <c r="AZ297" s="39"/>
      <c r="BA297" s="39"/>
      <c r="BB297" s="39"/>
      <c r="BC297" s="39"/>
      <c r="BD297" s="39"/>
      <c r="BE297" s="39"/>
      <c r="BF297" s="39"/>
      <c r="BG297" s="39"/>
      <c r="BH297" s="39"/>
      <c r="BI297" s="39"/>
      <c r="BJ297" s="39"/>
      <c r="BK297" s="39"/>
      <c r="BL297" s="39"/>
      <c r="BM297" s="39"/>
      <c r="BN297" s="39"/>
      <c r="BO297" s="39"/>
      <c r="BP297" s="39"/>
      <c r="BQ297" s="39"/>
      <c r="BR297" s="39"/>
      <c r="BS297" s="39"/>
    </row>
    <row r="298" spans="1:71" ht="15.75" customHeight="1" x14ac:dyDescent="0.25">
      <c r="A298" s="30"/>
      <c r="B298" s="31"/>
      <c r="C298" s="31"/>
      <c r="D298" s="37"/>
      <c r="E298" s="39"/>
      <c r="F298" s="31"/>
      <c r="G298" s="92"/>
      <c r="H298" s="39"/>
      <c r="I298" s="93"/>
      <c r="J298" s="39"/>
      <c r="K298" s="39"/>
      <c r="L298" s="41"/>
      <c r="M298" s="41"/>
      <c r="N298" s="41"/>
      <c r="O298" s="31"/>
      <c r="P298" s="39"/>
      <c r="Q298" s="39"/>
      <c r="R298" s="39"/>
      <c r="S298" s="39"/>
      <c r="T298" s="94"/>
      <c r="U298" s="39"/>
      <c r="V298" s="95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39"/>
      <c r="AZ298" s="39"/>
      <c r="BA298" s="39"/>
      <c r="BB298" s="39"/>
      <c r="BC298" s="39"/>
      <c r="BD298" s="39"/>
      <c r="BE298" s="39"/>
      <c r="BF298" s="39"/>
      <c r="BG298" s="39"/>
      <c r="BH298" s="39"/>
      <c r="BI298" s="39"/>
      <c r="BJ298" s="39"/>
      <c r="BK298" s="39"/>
      <c r="BL298" s="39"/>
      <c r="BM298" s="39"/>
      <c r="BN298" s="39"/>
      <c r="BO298" s="39"/>
      <c r="BP298" s="39"/>
      <c r="BQ298" s="39"/>
      <c r="BR298" s="39"/>
      <c r="BS298" s="39"/>
    </row>
    <row r="299" spans="1:71" ht="15.75" customHeight="1" x14ac:dyDescent="0.25">
      <c r="A299" s="30"/>
      <c r="B299" s="31"/>
      <c r="C299" s="31"/>
      <c r="D299" s="37"/>
      <c r="E299" s="39"/>
      <c r="F299" s="31"/>
      <c r="G299" s="92"/>
      <c r="H299" s="39"/>
      <c r="I299" s="93"/>
      <c r="J299" s="39"/>
      <c r="K299" s="39"/>
      <c r="L299" s="41"/>
      <c r="M299" s="41"/>
      <c r="N299" s="41"/>
      <c r="O299" s="31"/>
      <c r="P299" s="39"/>
      <c r="Q299" s="39"/>
      <c r="R299" s="39"/>
      <c r="S299" s="39"/>
      <c r="T299" s="94"/>
      <c r="U299" s="39"/>
      <c r="V299" s="95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  <c r="AY299" s="39"/>
      <c r="AZ299" s="39"/>
      <c r="BA299" s="39"/>
      <c r="BB299" s="39"/>
      <c r="BC299" s="39"/>
      <c r="BD299" s="39"/>
      <c r="BE299" s="39"/>
      <c r="BF299" s="39"/>
      <c r="BG299" s="39"/>
      <c r="BH299" s="39"/>
      <c r="BI299" s="39"/>
      <c r="BJ299" s="39"/>
      <c r="BK299" s="39"/>
      <c r="BL299" s="39"/>
      <c r="BM299" s="39"/>
      <c r="BN299" s="39"/>
      <c r="BO299" s="39"/>
      <c r="BP299" s="39"/>
      <c r="BQ299" s="39"/>
      <c r="BR299" s="39"/>
      <c r="BS299" s="39"/>
    </row>
    <row r="300" spans="1:71" ht="15.75" customHeight="1" x14ac:dyDescent="0.25">
      <c r="A300" s="30"/>
      <c r="B300" s="31"/>
      <c r="C300" s="31"/>
      <c r="D300" s="37"/>
      <c r="E300" s="39"/>
      <c r="F300" s="31"/>
      <c r="G300" s="92"/>
      <c r="H300" s="39"/>
      <c r="I300" s="93"/>
      <c r="J300" s="39"/>
      <c r="K300" s="39"/>
      <c r="L300" s="41"/>
      <c r="M300" s="41"/>
      <c r="N300" s="41"/>
      <c r="O300" s="31"/>
      <c r="P300" s="39"/>
      <c r="Q300" s="39"/>
      <c r="R300" s="39"/>
      <c r="S300" s="39"/>
      <c r="T300" s="94"/>
      <c r="U300" s="39"/>
      <c r="V300" s="95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39"/>
      <c r="AZ300" s="39"/>
      <c r="BA300" s="39"/>
      <c r="BB300" s="39"/>
      <c r="BC300" s="39"/>
      <c r="BD300" s="39"/>
      <c r="BE300" s="39"/>
      <c r="BF300" s="39"/>
      <c r="BG300" s="39"/>
      <c r="BH300" s="39"/>
      <c r="BI300" s="39"/>
      <c r="BJ300" s="39"/>
      <c r="BK300" s="39"/>
      <c r="BL300" s="39"/>
      <c r="BM300" s="39"/>
      <c r="BN300" s="39"/>
      <c r="BO300" s="39"/>
      <c r="BP300" s="39"/>
      <c r="BQ300" s="39"/>
      <c r="BR300" s="39"/>
      <c r="BS300" s="39"/>
    </row>
    <row r="301" spans="1:71" ht="15.75" customHeight="1" x14ac:dyDescent="0.25">
      <c r="A301" s="30"/>
      <c r="B301" s="31"/>
      <c r="C301" s="31"/>
      <c r="D301" s="37"/>
      <c r="E301" s="39"/>
      <c r="F301" s="31"/>
      <c r="G301" s="92"/>
      <c r="H301" s="39"/>
      <c r="I301" s="93"/>
      <c r="J301" s="39"/>
      <c r="K301" s="39"/>
      <c r="L301" s="41"/>
      <c r="M301" s="41"/>
      <c r="N301" s="41"/>
      <c r="O301" s="31"/>
      <c r="P301" s="39"/>
      <c r="Q301" s="39"/>
      <c r="R301" s="39"/>
      <c r="S301" s="39"/>
      <c r="T301" s="94"/>
      <c r="U301" s="39"/>
      <c r="V301" s="95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  <c r="AY301" s="39"/>
      <c r="AZ301" s="39"/>
      <c r="BA301" s="39"/>
      <c r="BB301" s="39"/>
      <c r="BC301" s="39"/>
      <c r="BD301" s="39"/>
      <c r="BE301" s="39"/>
      <c r="BF301" s="39"/>
      <c r="BG301" s="39"/>
      <c r="BH301" s="39"/>
      <c r="BI301" s="39"/>
      <c r="BJ301" s="39"/>
      <c r="BK301" s="39"/>
      <c r="BL301" s="39"/>
      <c r="BM301" s="39"/>
      <c r="BN301" s="39"/>
      <c r="BO301" s="39"/>
      <c r="BP301" s="39"/>
      <c r="BQ301" s="39"/>
      <c r="BR301" s="39"/>
      <c r="BS301" s="39"/>
    </row>
    <row r="302" spans="1:71" ht="15.75" customHeight="1" x14ac:dyDescent="0.25">
      <c r="A302" s="30"/>
      <c r="B302" s="31"/>
      <c r="C302" s="31"/>
      <c r="D302" s="37"/>
      <c r="E302" s="39"/>
      <c r="F302" s="31"/>
      <c r="G302" s="92"/>
      <c r="H302" s="39"/>
      <c r="I302" s="93"/>
      <c r="J302" s="39"/>
      <c r="K302" s="39"/>
      <c r="L302" s="41"/>
      <c r="M302" s="41"/>
      <c r="N302" s="41"/>
      <c r="O302" s="31"/>
      <c r="P302" s="39"/>
      <c r="Q302" s="39"/>
      <c r="R302" s="39"/>
      <c r="S302" s="39"/>
      <c r="T302" s="94"/>
      <c r="U302" s="39"/>
      <c r="V302" s="95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  <c r="AY302" s="39"/>
      <c r="AZ302" s="39"/>
      <c r="BA302" s="39"/>
      <c r="BB302" s="39"/>
      <c r="BC302" s="39"/>
      <c r="BD302" s="39"/>
      <c r="BE302" s="39"/>
      <c r="BF302" s="39"/>
      <c r="BG302" s="39"/>
      <c r="BH302" s="39"/>
      <c r="BI302" s="39"/>
      <c r="BJ302" s="39"/>
      <c r="BK302" s="39"/>
      <c r="BL302" s="39"/>
      <c r="BM302" s="39"/>
      <c r="BN302" s="39"/>
      <c r="BO302" s="39"/>
      <c r="BP302" s="39"/>
      <c r="BQ302" s="39"/>
      <c r="BR302" s="39"/>
      <c r="BS302" s="39"/>
    </row>
    <row r="303" spans="1:71" ht="15.75" customHeight="1" x14ac:dyDescent="0.25">
      <c r="A303" s="30"/>
      <c r="B303" s="31"/>
      <c r="C303" s="31"/>
      <c r="D303" s="37"/>
      <c r="E303" s="39"/>
      <c r="F303" s="31"/>
      <c r="G303" s="92"/>
      <c r="H303" s="39"/>
      <c r="I303" s="93"/>
      <c r="J303" s="39"/>
      <c r="K303" s="39"/>
      <c r="L303" s="41"/>
      <c r="M303" s="41"/>
      <c r="N303" s="41"/>
      <c r="O303" s="31"/>
      <c r="P303" s="39"/>
      <c r="Q303" s="39"/>
      <c r="R303" s="39"/>
      <c r="S303" s="39"/>
      <c r="T303" s="94"/>
      <c r="U303" s="39"/>
      <c r="V303" s="95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39"/>
      <c r="AZ303" s="39"/>
      <c r="BA303" s="39"/>
      <c r="BB303" s="39"/>
      <c r="BC303" s="39"/>
      <c r="BD303" s="39"/>
      <c r="BE303" s="39"/>
      <c r="BF303" s="39"/>
      <c r="BG303" s="39"/>
      <c r="BH303" s="39"/>
      <c r="BI303" s="39"/>
      <c r="BJ303" s="39"/>
      <c r="BK303" s="39"/>
      <c r="BL303" s="39"/>
      <c r="BM303" s="39"/>
      <c r="BN303" s="39"/>
      <c r="BO303" s="39"/>
      <c r="BP303" s="39"/>
      <c r="BQ303" s="39"/>
      <c r="BR303" s="39"/>
      <c r="BS303" s="39"/>
    </row>
    <row r="304" spans="1:71" ht="15.75" customHeight="1" x14ac:dyDescent="0.25">
      <c r="A304" s="30"/>
      <c r="B304" s="31"/>
      <c r="C304" s="31"/>
      <c r="D304" s="37"/>
      <c r="E304" s="39"/>
      <c r="F304" s="31"/>
      <c r="G304" s="92"/>
      <c r="H304" s="39"/>
      <c r="I304" s="93"/>
      <c r="J304" s="39"/>
      <c r="K304" s="39"/>
      <c r="L304" s="41"/>
      <c r="M304" s="41"/>
      <c r="N304" s="41"/>
      <c r="O304" s="31"/>
      <c r="P304" s="39"/>
      <c r="Q304" s="39"/>
      <c r="R304" s="39"/>
      <c r="S304" s="39"/>
      <c r="T304" s="94"/>
      <c r="U304" s="39"/>
      <c r="V304" s="95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39"/>
      <c r="AZ304" s="39"/>
      <c r="BA304" s="39"/>
      <c r="BB304" s="39"/>
      <c r="BC304" s="39"/>
      <c r="BD304" s="39"/>
      <c r="BE304" s="39"/>
      <c r="BF304" s="39"/>
      <c r="BG304" s="39"/>
      <c r="BH304" s="39"/>
      <c r="BI304" s="39"/>
      <c r="BJ304" s="39"/>
      <c r="BK304" s="39"/>
      <c r="BL304" s="39"/>
      <c r="BM304" s="39"/>
      <c r="BN304" s="39"/>
      <c r="BO304" s="39"/>
      <c r="BP304" s="39"/>
      <c r="BQ304" s="39"/>
      <c r="BR304" s="39"/>
      <c r="BS304" s="39"/>
    </row>
    <row r="305" spans="1:71" ht="15.75" customHeight="1" x14ac:dyDescent="0.25">
      <c r="A305" s="30"/>
      <c r="B305" s="31"/>
      <c r="C305" s="31"/>
      <c r="D305" s="37"/>
      <c r="E305" s="39"/>
      <c r="F305" s="31"/>
      <c r="G305" s="92"/>
      <c r="H305" s="39"/>
      <c r="I305" s="93"/>
      <c r="J305" s="39"/>
      <c r="K305" s="39"/>
      <c r="L305" s="41"/>
      <c r="M305" s="41"/>
      <c r="N305" s="41"/>
      <c r="O305" s="31"/>
      <c r="P305" s="39"/>
      <c r="Q305" s="39"/>
      <c r="R305" s="39"/>
      <c r="S305" s="39"/>
      <c r="T305" s="94"/>
      <c r="U305" s="39"/>
      <c r="V305" s="95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  <c r="AY305" s="39"/>
      <c r="AZ305" s="39"/>
      <c r="BA305" s="39"/>
      <c r="BB305" s="39"/>
      <c r="BC305" s="39"/>
      <c r="BD305" s="39"/>
      <c r="BE305" s="39"/>
      <c r="BF305" s="39"/>
      <c r="BG305" s="39"/>
      <c r="BH305" s="39"/>
      <c r="BI305" s="39"/>
      <c r="BJ305" s="39"/>
      <c r="BK305" s="39"/>
      <c r="BL305" s="39"/>
      <c r="BM305" s="39"/>
      <c r="BN305" s="39"/>
      <c r="BO305" s="39"/>
      <c r="BP305" s="39"/>
      <c r="BQ305" s="39"/>
      <c r="BR305" s="39"/>
      <c r="BS305" s="39"/>
    </row>
    <row r="306" spans="1:71" ht="15.75" customHeight="1" x14ac:dyDescent="0.25">
      <c r="A306" s="30"/>
      <c r="B306" s="31"/>
      <c r="C306" s="31"/>
      <c r="D306" s="37"/>
      <c r="E306" s="39"/>
      <c r="F306" s="31"/>
      <c r="G306" s="92"/>
      <c r="H306" s="39"/>
      <c r="I306" s="93"/>
      <c r="J306" s="39"/>
      <c r="K306" s="39"/>
      <c r="L306" s="41"/>
      <c r="M306" s="41"/>
      <c r="N306" s="41"/>
      <c r="O306" s="31"/>
      <c r="P306" s="39"/>
      <c r="Q306" s="39"/>
      <c r="R306" s="39"/>
      <c r="S306" s="39"/>
      <c r="T306" s="94"/>
      <c r="U306" s="39"/>
      <c r="V306" s="95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39"/>
      <c r="AZ306" s="39"/>
      <c r="BA306" s="39"/>
      <c r="BB306" s="39"/>
      <c r="BC306" s="39"/>
      <c r="BD306" s="39"/>
      <c r="BE306" s="39"/>
      <c r="BF306" s="39"/>
      <c r="BG306" s="39"/>
      <c r="BH306" s="39"/>
      <c r="BI306" s="39"/>
      <c r="BJ306" s="39"/>
      <c r="BK306" s="39"/>
      <c r="BL306" s="39"/>
      <c r="BM306" s="39"/>
      <c r="BN306" s="39"/>
      <c r="BO306" s="39"/>
      <c r="BP306" s="39"/>
      <c r="BQ306" s="39"/>
      <c r="BR306" s="39"/>
      <c r="BS306" s="39"/>
    </row>
    <row r="307" spans="1:71" ht="15.75" customHeight="1" x14ac:dyDescent="0.25">
      <c r="A307" s="30"/>
      <c r="B307" s="31"/>
      <c r="C307" s="31"/>
      <c r="D307" s="37"/>
      <c r="E307" s="39"/>
      <c r="F307" s="31"/>
      <c r="G307" s="92"/>
      <c r="H307" s="39"/>
      <c r="I307" s="93"/>
      <c r="J307" s="39"/>
      <c r="K307" s="39"/>
      <c r="L307" s="41"/>
      <c r="M307" s="41"/>
      <c r="N307" s="41"/>
      <c r="O307" s="31"/>
      <c r="P307" s="39"/>
      <c r="Q307" s="39"/>
      <c r="R307" s="39"/>
      <c r="S307" s="39"/>
      <c r="T307" s="94"/>
      <c r="U307" s="39"/>
      <c r="V307" s="95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  <c r="BA307" s="39"/>
      <c r="BB307" s="39"/>
      <c r="BC307" s="39"/>
      <c r="BD307" s="39"/>
      <c r="BE307" s="39"/>
      <c r="BF307" s="39"/>
      <c r="BG307" s="39"/>
      <c r="BH307" s="39"/>
      <c r="BI307" s="39"/>
      <c r="BJ307" s="39"/>
      <c r="BK307" s="39"/>
      <c r="BL307" s="39"/>
      <c r="BM307" s="39"/>
      <c r="BN307" s="39"/>
      <c r="BO307" s="39"/>
      <c r="BP307" s="39"/>
      <c r="BQ307" s="39"/>
      <c r="BR307" s="39"/>
      <c r="BS307" s="39"/>
    </row>
    <row r="308" spans="1:71" ht="15.75" customHeight="1" x14ac:dyDescent="0.25">
      <c r="A308" s="30"/>
      <c r="B308" s="31"/>
      <c r="C308" s="31"/>
      <c r="D308" s="37"/>
      <c r="E308" s="39"/>
      <c r="F308" s="31"/>
      <c r="G308" s="92"/>
      <c r="H308" s="39"/>
      <c r="I308" s="93"/>
      <c r="J308" s="39"/>
      <c r="K308" s="39"/>
      <c r="L308" s="41"/>
      <c r="M308" s="41"/>
      <c r="N308" s="41"/>
      <c r="O308" s="31"/>
      <c r="P308" s="39"/>
      <c r="Q308" s="39"/>
      <c r="R308" s="39"/>
      <c r="S308" s="39"/>
      <c r="T308" s="94"/>
      <c r="U308" s="39"/>
      <c r="V308" s="95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  <c r="BA308" s="39"/>
      <c r="BB308" s="39"/>
      <c r="BC308" s="39"/>
      <c r="BD308" s="39"/>
      <c r="BE308" s="39"/>
      <c r="BF308" s="39"/>
      <c r="BG308" s="39"/>
      <c r="BH308" s="39"/>
      <c r="BI308" s="39"/>
      <c r="BJ308" s="39"/>
      <c r="BK308" s="39"/>
      <c r="BL308" s="39"/>
      <c r="BM308" s="39"/>
      <c r="BN308" s="39"/>
      <c r="BO308" s="39"/>
      <c r="BP308" s="39"/>
      <c r="BQ308" s="39"/>
      <c r="BR308" s="39"/>
      <c r="BS308" s="39"/>
    </row>
    <row r="309" spans="1:71" ht="15.75" customHeight="1" x14ac:dyDescent="0.25">
      <c r="A309" s="30"/>
      <c r="B309" s="31"/>
      <c r="C309" s="31"/>
      <c r="D309" s="37"/>
      <c r="E309" s="39"/>
      <c r="F309" s="31"/>
      <c r="G309" s="92"/>
      <c r="H309" s="39"/>
      <c r="I309" s="93"/>
      <c r="J309" s="39"/>
      <c r="K309" s="39"/>
      <c r="L309" s="41"/>
      <c r="M309" s="41"/>
      <c r="N309" s="41"/>
      <c r="O309" s="31"/>
      <c r="P309" s="39"/>
      <c r="Q309" s="39"/>
      <c r="R309" s="39"/>
      <c r="S309" s="39"/>
      <c r="T309" s="94"/>
      <c r="U309" s="39"/>
      <c r="V309" s="95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39"/>
      <c r="AZ309" s="39"/>
      <c r="BA309" s="39"/>
      <c r="BB309" s="39"/>
      <c r="BC309" s="39"/>
      <c r="BD309" s="39"/>
      <c r="BE309" s="39"/>
      <c r="BF309" s="39"/>
      <c r="BG309" s="39"/>
      <c r="BH309" s="39"/>
      <c r="BI309" s="39"/>
      <c r="BJ309" s="39"/>
      <c r="BK309" s="39"/>
      <c r="BL309" s="39"/>
      <c r="BM309" s="39"/>
      <c r="BN309" s="39"/>
      <c r="BO309" s="39"/>
      <c r="BP309" s="39"/>
      <c r="BQ309" s="39"/>
      <c r="BR309" s="39"/>
      <c r="BS309" s="39"/>
    </row>
    <row r="310" spans="1:71" ht="15.75" customHeight="1" x14ac:dyDescent="0.25">
      <c r="A310" s="30"/>
      <c r="B310" s="31"/>
      <c r="C310" s="31"/>
      <c r="D310" s="37"/>
      <c r="E310" s="39"/>
      <c r="F310" s="31"/>
      <c r="G310" s="92"/>
      <c r="H310" s="39"/>
      <c r="I310" s="93"/>
      <c r="J310" s="39"/>
      <c r="K310" s="39"/>
      <c r="L310" s="41"/>
      <c r="M310" s="41"/>
      <c r="N310" s="41"/>
      <c r="O310" s="31"/>
      <c r="P310" s="39"/>
      <c r="Q310" s="39"/>
      <c r="R310" s="39"/>
      <c r="S310" s="39"/>
      <c r="T310" s="94"/>
      <c r="U310" s="39"/>
      <c r="V310" s="95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  <c r="BA310" s="39"/>
      <c r="BB310" s="39"/>
      <c r="BC310" s="39"/>
      <c r="BD310" s="39"/>
      <c r="BE310" s="39"/>
      <c r="BF310" s="39"/>
      <c r="BG310" s="39"/>
      <c r="BH310" s="39"/>
      <c r="BI310" s="39"/>
      <c r="BJ310" s="39"/>
      <c r="BK310" s="39"/>
      <c r="BL310" s="39"/>
      <c r="BM310" s="39"/>
      <c r="BN310" s="39"/>
      <c r="BO310" s="39"/>
      <c r="BP310" s="39"/>
      <c r="BQ310" s="39"/>
      <c r="BR310" s="39"/>
      <c r="BS310" s="39"/>
    </row>
    <row r="311" spans="1:71" ht="15.75" customHeight="1" x14ac:dyDescent="0.25">
      <c r="A311" s="30"/>
      <c r="B311" s="31"/>
      <c r="C311" s="31"/>
      <c r="D311" s="37"/>
      <c r="E311" s="39"/>
      <c r="F311" s="31"/>
      <c r="G311" s="92"/>
      <c r="H311" s="39"/>
      <c r="I311" s="93"/>
      <c r="J311" s="39"/>
      <c r="K311" s="39"/>
      <c r="L311" s="41"/>
      <c r="M311" s="41"/>
      <c r="N311" s="41"/>
      <c r="O311" s="31"/>
      <c r="P311" s="39"/>
      <c r="Q311" s="39"/>
      <c r="R311" s="39"/>
      <c r="S311" s="39"/>
      <c r="T311" s="94"/>
      <c r="U311" s="39"/>
      <c r="V311" s="95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39"/>
      <c r="AZ311" s="39"/>
      <c r="BA311" s="39"/>
      <c r="BB311" s="39"/>
      <c r="BC311" s="39"/>
      <c r="BD311" s="39"/>
      <c r="BE311" s="39"/>
      <c r="BF311" s="39"/>
      <c r="BG311" s="39"/>
      <c r="BH311" s="39"/>
      <c r="BI311" s="39"/>
      <c r="BJ311" s="39"/>
      <c r="BK311" s="39"/>
      <c r="BL311" s="39"/>
      <c r="BM311" s="39"/>
      <c r="BN311" s="39"/>
      <c r="BO311" s="39"/>
      <c r="BP311" s="39"/>
      <c r="BQ311" s="39"/>
      <c r="BR311" s="39"/>
      <c r="BS311" s="39"/>
    </row>
    <row r="312" spans="1:71" ht="15.75" customHeight="1" x14ac:dyDescent="0.25">
      <c r="A312" s="30"/>
      <c r="B312" s="31"/>
      <c r="C312" s="31"/>
      <c r="D312" s="37"/>
      <c r="E312" s="39"/>
      <c r="F312" s="31"/>
      <c r="G312" s="92"/>
      <c r="H312" s="39"/>
      <c r="I312" s="93"/>
      <c r="J312" s="39"/>
      <c r="K312" s="39"/>
      <c r="L312" s="41"/>
      <c r="M312" s="41"/>
      <c r="N312" s="41"/>
      <c r="O312" s="31"/>
      <c r="P312" s="39"/>
      <c r="Q312" s="39"/>
      <c r="R312" s="39"/>
      <c r="S312" s="39"/>
      <c r="T312" s="94"/>
      <c r="U312" s="39"/>
      <c r="V312" s="95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39"/>
      <c r="BA312" s="39"/>
      <c r="BB312" s="39"/>
      <c r="BC312" s="39"/>
      <c r="BD312" s="39"/>
      <c r="BE312" s="39"/>
      <c r="BF312" s="39"/>
      <c r="BG312" s="39"/>
      <c r="BH312" s="39"/>
      <c r="BI312" s="39"/>
      <c r="BJ312" s="39"/>
      <c r="BK312" s="39"/>
      <c r="BL312" s="39"/>
      <c r="BM312" s="39"/>
      <c r="BN312" s="39"/>
      <c r="BO312" s="39"/>
      <c r="BP312" s="39"/>
      <c r="BQ312" s="39"/>
      <c r="BR312" s="39"/>
      <c r="BS312" s="39"/>
    </row>
    <row r="313" spans="1:71" ht="15.75" customHeight="1" x14ac:dyDescent="0.25">
      <c r="A313" s="30"/>
      <c r="B313" s="31"/>
      <c r="C313" s="31"/>
      <c r="D313" s="37"/>
      <c r="E313" s="39"/>
      <c r="F313" s="31"/>
      <c r="G313" s="92"/>
      <c r="H313" s="39"/>
      <c r="I313" s="93"/>
      <c r="J313" s="39"/>
      <c r="K313" s="39"/>
      <c r="L313" s="41"/>
      <c r="M313" s="41"/>
      <c r="N313" s="41"/>
      <c r="O313" s="31"/>
      <c r="P313" s="39"/>
      <c r="Q313" s="39"/>
      <c r="R313" s="39"/>
      <c r="S313" s="39"/>
      <c r="T313" s="94"/>
      <c r="U313" s="39"/>
      <c r="V313" s="95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39"/>
      <c r="AZ313" s="39"/>
      <c r="BA313" s="39"/>
      <c r="BB313" s="39"/>
      <c r="BC313" s="39"/>
      <c r="BD313" s="39"/>
      <c r="BE313" s="39"/>
      <c r="BF313" s="39"/>
      <c r="BG313" s="39"/>
      <c r="BH313" s="39"/>
      <c r="BI313" s="39"/>
      <c r="BJ313" s="39"/>
      <c r="BK313" s="39"/>
      <c r="BL313" s="39"/>
      <c r="BM313" s="39"/>
      <c r="BN313" s="39"/>
      <c r="BO313" s="39"/>
      <c r="BP313" s="39"/>
      <c r="BQ313" s="39"/>
      <c r="BR313" s="39"/>
      <c r="BS313" s="39"/>
    </row>
    <row r="314" spans="1:71" ht="15.75" customHeight="1" x14ac:dyDescent="0.25">
      <c r="A314" s="30"/>
      <c r="B314" s="31"/>
      <c r="C314" s="31"/>
      <c r="D314" s="37"/>
      <c r="E314" s="39"/>
      <c r="F314" s="31"/>
      <c r="G314" s="92"/>
      <c r="H314" s="39"/>
      <c r="I314" s="93"/>
      <c r="J314" s="39"/>
      <c r="K314" s="39"/>
      <c r="L314" s="41"/>
      <c r="M314" s="41"/>
      <c r="N314" s="41"/>
      <c r="O314" s="31"/>
      <c r="P314" s="39"/>
      <c r="Q314" s="39"/>
      <c r="R314" s="39"/>
      <c r="S314" s="39"/>
      <c r="T314" s="94"/>
      <c r="U314" s="39"/>
      <c r="V314" s="95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39"/>
      <c r="AZ314" s="39"/>
      <c r="BA314" s="39"/>
      <c r="BB314" s="39"/>
      <c r="BC314" s="39"/>
      <c r="BD314" s="39"/>
      <c r="BE314" s="39"/>
      <c r="BF314" s="39"/>
      <c r="BG314" s="39"/>
      <c r="BH314" s="39"/>
      <c r="BI314" s="39"/>
      <c r="BJ314" s="39"/>
      <c r="BK314" s="39"/>
      <c r="BL314" s="39"/>
      <c r="BM314" s="39"/>
      <c r="BN314" s="39"/>
      <c r="BO314" s="39"/>
      <c r="BP314" s="39"/>
      <c r="BQ314" s="39"/>
      <c r="BR314" s="39"/>
      <c r="BS314" s="39"/>
    </row>
    <row r="315" spans="1:71" ht="15.75" customHeight="1" x14ac:dyDescent="0.25">
      <c r="A315" s="30"/>
      <c r="B315" s="31"/>
      <c r="C315" s="31"/>
      <c r="D315" s="37"/>
      <c r="E315" s="39"/>
      <c r="F315" s="31"/>
      <c r="G315" s="92"/>
      <c r="H315" s="39"/>
      <c r="I315" s="93"/>
      <c r="J315" s="39"/>
      <c r="K315" s="39"/>
      <c r="L315" s="41"/>
      <c r="M315" s="41"/>
      <c r="N315" s="41"/>
      <c r="O315" s="31"/>
      <c r="P315" s="39"/>
      <c r="Q315" s="39"/>
      <c r="R315" s="39"/>
      <c r="S315" s="39"/>
      <c r="T315" s="94"/>
      <c r="U315" s="39"/>
      <c r="V315" s="95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39"/>
      <c r="AZ315" s="39"/>
      <c r="BA315" s="39"/>
      <c r="BB315" s="39"/>
      <c r="BC315" s="39"/>
      <c r="BD315" s="39"/>
      <c r="BE315" s="39"/>
      <c r="BF315" s="39"/>
      <c r="BG315" s="39"/>
      <c r="BH315" s="39"/>
      <c r="BI315" s="39"/>
      <c r="BJ315" s="39"/>
      <c r="BK315" s="39"/>
      <c r="BL315" s="39"/>
      <c r="BM315" s="39"/>
      <c r="BN315" s="39"/>
      <c r="BO315" s="39"/>
      <c r="BP315" s="39"/>
      <c r="BQ315" s="39"/>
      <c r="BR315" s="39"/>
      <c r="BS315" s="39"/>
    </row>
    <row r="316" spans="1:71" ht="15.75" customHeight="1" x14ac:dyDescent="0.25">
      <c r="A316" s="30"/>
      <c r="B316" s="31"/>
      <c r="C316" s="31"/>
      <c r="D316" s="37"/>
      <c r="E316" s="39"/>
      <c r="F316" s="31"/>
      <c r="G316" s="92"/>
      <c r="H316" s="39"/>
      <c r="I316" s="93"/>
      <c r="J316" s="39"/>
      <c r="K316" s="39"/>
      <c r="L316" s="41"/>
      <c r="M316" s="41"/>
      <c r="N316" s="41"/>
      <c r="O316" s="31"/>
      <c r="P316" s="39"/>
      <c r="Q316" s="39"/>
      <c r="R316" s="39"/>
      <c r="S316" s="39"/>
      <c r="T316" s="94"/>
      <c r="U316" s="39"/>
      <c r="V316" s="95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39"/>
      <c r="AZ316" s="39"/>
      <c r="BA316" s="39"/>
      <c r="BB316" s="39"/>
      <c r="BC316" s="39"/>
      <c r="BD316" s="39"/>
      <c r="BE316" s="39"/>
      <c r="BF316" s="39"/>
      <c r="BG316" s="39"/>
      <c r="BH316" s="39"/>
      <c r="BI316" s="39"/>
      <c r="BJ316" s="39"/>
      <c r="BK316" s="39"/>
      <c r="BL316" s="39"/>
      <c r="BM316" s="39"/>
      <c r="BN316" s="39"/>
      <c r="BO316" s="39"/>
      <c r="BP316" s="39"/>
      <c r="BQ316" s="39"/>
      <c r="BR316" s="39"/>
      <c r="BS316" s="39"/>
    </row>
    <row r="317" spans="1:71" ht="15.75" customHeight="1" x14ac:dyDescent="0.25">
      <c r="A317" s="30"/>
      <c r="B317" s="31"/>
      <c r="C317" s="31"/>
      <c r="D317" s="37"/>
      <c r="E317" s="39"/>
      <c r="F317" s="31"/>
      <c r="G317" s="92"/>
      <c r="H317" s="39"/>
      <c r="I317" s="93"/>
      <c r="J317" s="39"/>
      <c r="K317" s="39"/>
      <c r="L317" s="41"/>
      <c r="M317" s="41"/>
      <c r="N317" s="41"/>
      <c r="O317" s="31"/>
      <c r="P317" s="39"/>
      <c r="Q317" s="39"/>
      <c r="R317" s="39"/>
      <c r="S317" s="39"/>
      <c r="T317" s="94"/>
      <c r="U317" s="39"/>
      <c r="V317" s="95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  <c r="AY317" s="39"/>
      <c r="AZ317" s="39"/>
      <c r="BA317" s="39"/>
      <c r="BB317" s="39"/>
      <c r="BC317" s="39"/>
      <c r="BD317" s="39"/>
      <c r="BE317" s="39"/>
      <c r="BF317" s="39"/>
      <c r="BG317" s="39"/>
      <c r="BH317" s="39"/>
      <c r="BI317" s="39"/>
      <c r="BJ317" s="39"/>
      <c r="BK317" s="39"/>
      <c r="BL317" s="39"/>
      <c r="BM317" s="39"/>
      <c r="BN317" s="39"/>
      <c r="BO317" s="39"/>
      <c r="BP317" s="39"/>
      <c r="BQ317" s="39"/>
      <c r="BR317" s="39"/>
      <c r="BS317" s="39"/>
    </row>
    <row r="318" spans="1:71" ht="15.75" customHeight="1" x14ac:dyDescent="0.25">
      <c r="A318" s="30"/>
      <c r="B318" s="31"/>
      <c r="C318" s="31"/>
      <c r="D318" s="37"/>
      <c r="E318" s="39"/>
      <c r="F318" s="31"/>
      <c r="G318" s="92"/>
      <c r="H318" s="39"/>
      <c r="I318" s="93"/>
      <c r="J318" s="39"/>
      <c r="K318" s="39"/>
      <c r="L318" s="41"/>
      <c r="M318" s="41"/>
      <c r="N318" s="41"/>
      <c r="O318" s="31"/>
      <c r="P318" s="39"/>
      <c r="Q318" s="39"/>
      <c r="R318" s="39"/>
      <c r="S318" s="39"/>
      <c r="T318" s="94"/>
      <c r="U318" s="39"/>
      <c r="V318" s="95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  <c r="AY318" s="39"/>
      <c r="AZ318" s="39"/>
      <c r="BA318" s="39"/>
      <c r="BB318" s="39"/>
      <c r="BC318" s="39"/>
      <c r="BD318" s="39"/>
      <c r="BE318" s="39"/>
      <c r="BF318" s="39"/>
      <c r="BG318" s="39"/>
      <c r="BH318" s="39"/>
      <c r="BI318" s="39"/>
      <c r="BJ318" s="39"/>
      <c r="BK318" s="39"/>
      <c r="BL318" s="39"/>
      <c r="BM318" s="39"/>
      <c r="BN318" s="39"/>
      <c r="BO318" s="39"/>
      <c r="BP318" s="39"/>
      <c r="BQ318" s="39"/>
      <c r="BR318" s="39"/>
      <c r="BS318" s="39"/>
    </row>
    <row r="319" spans="1:71" ht="15.75" customHeight="1" x14ac:dyDescent="0.25">
      <c r="A319" s="30"/>
      <c r="B319" s="31"/>
      <c r="C319" s="31"/>
      <c r="D319" s="37"/>
      <c r="E319" s="39"/>
      <c r="F319" s="31"/>
      <c r="G319" s="92"/>
      <c r="H319" s="39"/>
      <c r="I319" s="93"/>
      <c r="J319" s="39"/>
      <c r="K319" s="39"/>
      <c r="L319" s="41"/>
      <c r="M319" s="41"/>
      <c r="N319" s="41"/>
      <c r="O319" s="31"/>
      <c r="P319" s="39"/>
      <c r="Q319" s="39"/>
      <c r="R319" s="39"/>
      <c r="S319" s="39"/>
      <c r="T319" s="94"/>
      <c r="U319" s="39"/>
      <c r="V319" s="95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  <c r="AY319" s="39"/>
      <c r="AZ319" s="39"/>
      <c r="BA319" s="39"/>
      <c r="BB319" s="39"/>
      <c r="BC319" s="39"/>
      <c r="BD319" s="39"/>
      <c r="BE319" s="39"/>
      <c r="BF319" s="39"/>
      <c r="BG319" s="39"/>
      <c r="BH319" s="39"/>
      <c r="BI319" s="39"/>
      <c r="BJ319" s="39"/>
      <c r="BK319" s="39"/>
      <c r="BL319" s="39"/>
      <c r="BM319" s="39"/>
      <c r="BN319" s="39"/>
      <c r="BO319" s="39"/>
      <c r="BP319" s="39"/>
      <c r="BQ319" s="39"/>
      <c r="BR319" s="39"/>
      <c r="BS319" s="39"/>
    </row>
    <row r="320" spans="1:71" ht="15.75" customHeight="1" x14ac:dyDescent="0.25">
      <c r="A320" s="30"/>
      <c r="B320" s="31"/>
      <c r="C320" s="31"/>
      <c r="D320" s="37"/>
      <c r="E320" s="39"/>
      <c r="F320" s="31"/>
      <c r="G320" s="92"/>
      <c r="H320" s="39"/>
      <c r="I320" s="93"/>
      <c r="J320" s="39"/>
      <c r="K320" s="39"/>
      <c r="L320" s="41"/>
      <c r="M320" s="41"/>
      <c r="N320" s="41"/>
      <c r="O320" s="31"/>
      <c r="P320" s="39"/>
      <c r="Q320" s="39"/>
      <c r="R320" s="39"/>
      <c r="S320" s="39"/>
      <c r="T320" s="94"/>
      <c r="U320" s="39"/>
      <c r="V320" s="95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  <c r="AY320" s="39"/>
      <c r="AZ320" s="39"/>
      <c r="BA320" s="39"/>
      <c r="BB320" s="39"/>
      <c r="BC320" s="39"/>
      <c r="BD320" s="39"/>
      <c r="BE320" s="39"/>
      <c r="BF320" s="39"/>
      <c r="BG320" s="39"/>
      <c r="BH320" s="39"/>
      <c r="BI320" s="39"/>
      <c r="BJ320" s="39"/>
      <c r="BK320" s="39"/>
      <c r="BL320" s="39"/>
      <c r="BM320" s="39"/>
      <c r="BN320" s="39"/>
      <c r="BO320" s="39"/>
      <c r="BP320" s="39"/>
      <c r="BQ320" s="39"/>
      <c r="BR320" s="39"/>
      <c r="BS320" s="39"/>
    </row>
    <row r="321" spans="1:71" ht="15.75" customHeight="1" x14ac:dyDescent="0.25">
      <c r="A321" s="30"/>
      <c r="B321" s="31"/>
      <c r="C321" s="31"/>
      <c r="D321" s="37"/>
      <c r="E321" s="39"/>
      <c r="F321" s="31"/>
      <c r="G321" s="92"/>
      <c r="H321" s="39"/>
      <c r="I321" s="93"/>
      <c r="J321" s="39"/>
      <c r="K321" s="39"/>
      <c r="L321" s="41"/>
      <c r="M321" s="41"/>
      <c r="N321" s="41"/>
      <c r="O321" s="31"/>
      <c r="P321" s="39"/>
      <c r="Q321" s="39"/>
      <c r="R321" s="39"/>
      <c r="S321" s="39"/>
      <c r="T321" s="94"/>
      <c r="U321" s="39"/>
      <c r="V321" s="95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  <c r="AY321" s="39"/>
      <c r="AZ321" s="39"/>
      <c r="BA321" s="39"/>
      <c r="BB321" s="39"/>
      <c r="BC321" s="39"/>
      <c r="BD321" s="39"/>
      <c r="BE321" s="39"/>
      <c r="BF321" s="39"/>
      <c r="BG321" s="39"/>
      <c r="BH321" s="39"/>
      <c r="BI321" s="39"/>
      <c r="BJ321" s="39"/>
      <c r="BK321" s="39"/>
      <c r="BL321" s="39"/>
      <c r="BM321" s="39"/>
      <c r="BN321" s="39"/>
      <c r="BO321" s="39"/>
      <c r="BP321" s="39"/>
      <c r="BQ321" s="39"/>
      <c r="BR321" s="39"/>
      <c r="BS321" s="39"/>
    </row>
    <row r="322" spans="1:71" ht="15.75" customHeight="1" x14ac:dyDescent="0.25">
      <c r="A322" s="30"/>
      <c r="B322" s="31"/>
      <c r="C322" s="31"/>
      <c r="D322" s="37"/>
      <c r="E322" s="39"/>
      <c r="F322" s="31"/>
      <c r="G322" s="92"/>
      <c r="H322" s="39"/>
      <c r="I322" s="93"/>
      <c r="J322" s="39"/>
      <c r="K322" s="39"/>
      <c r="L322" s="41"/>
      <c r="M322" s="41"/>
      <c r="N322" s="41"/>
      <c r="O322" s="31"/>
      <c r="P322" s="39"/>
      <c r="Q322" s="39"/>
      <c r="R322" s="39"/>
      <c r="S322" s="39"/>
      <c r="T322" s="94"/>
      <c r="U322" s="39"/>
      <c r="V322" s="95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  <c r="AY322" s="39"/>
      <c r="AZ322" s="39"/>
      <c r="BA322" s="39"/>
      <c r="BB322" s="39"/>
      <c r="BC322" s="39"/>
      <c r="BD322" s="39"/>
      <c r="BE322" s="39"/>
      <c r="BF322" s="39"/>
      <c r="BG322" s="39"/>
      <c r="BH322" s="39"/>
      <c r="BI322" s="39"/>
      <c r="BJ322" s="39"/>
      <c r="BK322" s="39"/>
      <c r="BL322" s="39"/>
      <c r="BM322" s="39"/>
      <c r="BN322" s="39"/>
      <c r="BO322" s="39"/>
      <c r="BP322" s="39"/>
      <c r="BQ322" s="39"/>
      <c r="BR322" s="39"/>
      <c r="BS322" s="39"/>
    </row>
    <row r="323" spans="1:71" ht="15.75" customHeight="1" x14ac:dyDescent="0.25">
      <c r="A323" s="30"/>
      <c r="B323" s="31"/>
      <c r="C323" s="31"/>
      <c r="D323" s="37"/>
      <c r="E323" s="39"/>
      <c r="F323" s="31"/>
      <c r="G323" s="92"/>
      <c r="H323" s="39"/>
      <c r="I323" s="93"/>
      <c r="J323" s="39"/>
      <c r="K323" s="39"/>
      <c r="L323" s="41"/>
      <c r="M323" s="41"/>
      <c r="N323" s="41"/>
      <c r="O323" s="31"/>
      <c r="P323" s="39"/>
      <c r="Q323" s="39"/>
      <c r="R323" s="39"/>
      <c r="S323" s="39"/>
      <c r="T323" s="94"/>
      <c r="U323" s="39"/>
      <c r="V323" s="95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  <c r="AY323" s="39"/>
      <c r="AZ323" s="39"/>
      <c r="BA323" s="39"/>
      <c r="BB323" s="39"/>
      <c r="BC323" s="39"/>
      <c r="BD323" s="39"/>
      <c r="BE323" s="39"/>
      <c r="BF323" s="39"/>
      <c r="BG323" s="39"/>
      <c r="BH323" s="39"/>
      <c r="BI323" s="39"/>
      <c r="BJ323" s="39"/>
      <c r="BK323" s="39"/>
      <c r="BL323" s="39"/>
      <c r="BM323" s="39"/>
      <c r="BN323" s="39"/>
      <c r="BO323" s="39"/>
      <c r="BP323" s="39"/>
      <c r="BQ323" s="39"/>
      <c r="BR323" s="39"/>
      <c r="BS323" s="39"/>
    </row>
    <row r="324" spans="1:71" ht="15.75" customHeight="1" x14ac:dyDescent="0.25">
      <c r="A324" s="30"/>
      <c r="B324" s="31"/>
      <c r="C324" s="31"/>
      <c r="D324" s="37"/>
      <c r="E324" s="39"/>
      <c r="F324" s="31"/>
      <c r="G324" s="92"/>
      <c r="H324" s="39"/>
      <c r="I324" s="93"/>
      <c r="J324" s="39"/>
      <c r="K324" s="39"/>
      <c r="L324" s="41"/>
      <c r="M324" s="41"/>
      <c r="N324" s="41"/>
      <c r="O324" s="31"/>
      <c r="P324" s="39"/>
      <c r="Q324" s="39"/>
      <c r="R324" s="39"/>
      <c r="S324" s="39"/>
      <c r="T324" s="94"/>
      <c r="U324" s="39"/>
      <c r="V324" s="95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  <c r="AY324" s="39"/>
      <c r="AZ324" s="39"/>
      <c r="BA324" s="39"/>
      <c r="BB324" s="39"/>
      <c r="BC324" s="39"/>
      <c r="BD324" s="39"/>
      <c r="BE324" s="39"/>
      <c r="BF324" s="39"/>
      <c r="BG324" s="39"/>
      <c r="BH324" s="39"/>
      <c r="BI324" s="39"/>
      <c r="BJ324" s="39"/>
      <c r="BK324" s="39"/>
      <c r="BL324" s="39"/>
      <c r="BM324" s="39"/>
      <c r="BN324" s="39"/>
      <c r="BO324" s="39"/>
      <c r="BP324" s="39"/>
      <c r="BQ324" s="39"/>
      <c r="BR324" s="39"/>
      <c r="BS324" s="39"/>
    </row>
    <row r="325" spans="1:71" ht="15.75" customHeight="1" x14ac:dyDescent="0.25">
      <c r="A325" s="30"/>
      <c r="B325" s="31"/>
      <c r="C325" s="31"/>
      <c r="D325" s="37"/>
      <c r="E325" s="39"/>
      <c r="F325" s="31"/>
      <c r="G325" s="92"/>
      <c r="H325" s="39"/>
      <c r="I325" s="93"/>
      <c r="J325" s="39"/>
      <c r="K325" s="39"/>
      <c r="L325" s="41"/>
      <c r="M325" s="41"/>
      <c r="N325" s="41"/>
      <c r="O325" s="31"/>
      <c r="P325" s="39"/>
      <c r="Q325" s="39"/>
      <c r="R325" s="39"/>
      <c r="S325" s="39"/>
      <c r="T325" s="94"/>
      <c r="U325" s="39"/>
      <c r="V325" s="95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  <c r="AY325" s="39"/>
      <c r="AZ325" s="39"/>
      <c r="BA325" s="39"/>
      <c r="BB325" s="39"/>
      <c r="BC325" s="39"/>
      <c r="BD325" s="39"/>
      <c r="BE325" s="39"/>
      <c r="BF325" s="39"/>
      <c r="BG325" s="39"/>
      <c r="BH325" s="39"/>
      <c r="BI325" s="39"/>
      <c r="BJ325" s="39"/>
      <c r="BK325" s="39"/>
      <c r="BL325" s="39"/>
      <c r="BM325" s="39"/>
      <c r="BN325" s="39"/>
      <c r="BO325" s="39"/>
      <c r="BP325" s="39"/>
      <c r="BQ325" s="39"/>
      <c r="BR325" s="39"/>
      <c r="BS325" s="39"/>
    </row>
    <row r="326" spans="1:71" ht="15.75" customHeight="1" x14ac:dyDescent="0.25">
      <c r="A326" s="30"/>
      <c r="B326" s="31"/>
      <c r="C326" s="31"/>
      <c r="D326" s="37"/>
      <c r="E326" s="39"/>
      <c r="F326" s="31"/>
      <c r="G326" s="92"/>
      <c r="H326" s="39"/>
      <c r="I326" s="93"/>
      <c r="J326" s="39"/>
      <c r="K326" s="39"/>
      <c r="L326" s="41"/>
      <c r="M326" s="41"/>
      <c r="N326" s="41"/>
      <c r="O326" s="31"/>
      <c r="P326" s="39"/>
      <c r="Q326" s="39"/>
      <c r="R326" s="39"/>
      <c r="S326" s="39"/>
      <c r="T326" s="94"/>
      <c r="U326" s="39"/>
      <c r="V326" s="95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  <c r="AY326" s="39"/>
      <c r="AZ326" s="39"/>
      <c r="BA326" s="39"/>
      <c r="BB326" s="39"/>
      <c r="BC326" s="39"/>
      <c r="BD326" s="39"/>
      <c r="BE326" s="39"/>
      <c r="BF326" s="39"/>
      <c r="BG326" s="39"/>
      <c r="BH326" s="39"/>
      <c r="BI326" s="39"/>
      <c r="BJ326" s="39"/>
      <c r="BK326" s="39"/>
      <c r="BL326" s="39"/>
      <c r="BM326" s="39"/>
      <c r="BN326" s="39"/>
      <c r="BO326" s="39"/>
      <c r="BP326" s="39"/>
      <c r="BQ326" s="39"/>
      <c r="BR326" s="39"/>
      <c r="BS326" s="39"/>
    </row>
    <row r="327" spans="1:71" ht="15.75" customHeight="1" x14ac:dyDescent="0.25">
      <c r="A327" s="30"/>
      <c r="B327" s="31"/>
      <c r="C327" s="31"/>
      <c r="D327" s="37"/>
      <c r="E327" s="39"/>
      <c r="F327" s="31"/>
      <c r="G327" s="92"/>
      <c r="H327" s="39"/>
      <c r="I327" s="93"/>
      <c r="J327" s="39"/>
      <c r="K327" s="39"/>
      <c r="L327" s="41"/>
      <c r="M327" s="41"/>
      <c r="N327" s="41"/>
      <c r="O327" s="31"/>
      <c r="P327" s="39"/>
      <c r="Q327" s="39"/>
      <c r="R327" s="39"/>
      <c r="S327" s="39"/>
      <c r="T327" s="94"/>
      <c r="U327" s="39"/>
      <c r="V327" s="95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  <c r="AY327" s="39"/>
      <c r="AZ327" s="39"/>
      <c r="BA327" s="39"/>
      <c r="BB327" s="39"/>
      <c r="BC327" s="39"/>
      <c r="BD327" s="39"/>
      <c r="BE327" s="39"/>
      <c r="BF327" s="39"/>
      <c r="BG327" s="39"/>
      <c r="BH327" s="39"/>
      <c r="BI327" s="39"/>
      <c r="BJ327" s="39"/>
      <c r="BK327" s="39"/>
      <c r="BL327" s="39"/>
      <c r="BM327" s="39"/>
      <c r="BN327" s="39"/>
      <c r="BO327" s="39"/>
      <c r="BP327" s="39"/>
      <c r="BQ327" s="39"/>
      <c r="BR327" s="39"/>
      <c r="BS327" s="39"/>
    </row>
    <row r="328" spans="1:71" ht="15.75" customHeight="1" x14ac:dyDescent="0.25">
      <c r="A328" s="30"/>
      <c r="B328" s="31"/>
      <c r="C328" s="31"/>
      <c r="D328" s="37"/>
      <c r="E328" s="39"/>
      <c r="F328" s="31"/>
      <c r="G328" s="92"/>
      <c r="H328" s="39"/>
      <c r="I328" s="93"/>
      <c r="J328" s="39"/>
      <c r="K328" s="39"/>
      <c r="L328" s="41"/>
      <c r="M328" s="41"/>
      <c r="N328" s="41"/>
      <c r="O328" s="31"/>
      <c r="P328" s="39"/>
      <c r="Q328" s="39"/>
      <c r="R328" s="39"/>
      <c r="S328" s="39"/>
      <c r="T328" s="94"/>
      <c r="U328" s="39"/>
      <c r="V328" s="95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  <c r="AY328" s="39"/>
      <c r="AZ328" s="39"/>
      <c r="BA328" s="39"/>
      <c r="BB328" s="39"/>
      <c r="BC328" s="39"/>
      <c r="BD328" s="39"/>
      <c r="BE328" s="39"/>
      <c r="BF328" s="39"/>
      <c r="BG328" s="39"/>
      <c r="BH328" s="39"/>
      <c r="BI328" s="39"/>
      <c r="BJ328" s="39"/>
      <c r="BK328" s="39"/>
      <c r="BL328" s="39"/>
      <c r="BM328" s="39"/>
      <c r="BN328" s="39"/>
      <c r="BO328" s="39"/>
      <c r="BP328" s="39"/>
      <c r="BQ328" s="39"/>
      <c r="BR328" s="39"/>
      <c r="BS328" s="39"/>
    </row>
    <row r="329" spans="1:71" ht="15.75" customHeight="1" x14ac:dyDescent="0.25">
      <c r="A329" s="30"/>
      <c r="B329" s="31"/>
      <c r="C329" s="31"/>
      <c r="D329" s="37"/>
      <c r="E329" s="39"/>
      <c r="F329" s="31"/>
      <c r="G329" s="92"/>
      <c r="H329" s="39"/>
      <c r="I329" s="93"/>
      <c r="J329" s="39"/>
      <c r="K329" s="39"/>
      <c r="L329" s="41"/>
      <c r="M329" s="41"/>
      <c r="N329" s="41"/>
      <c r="O329" s="31"/>
      <c r="P329" s="39"/>
      <c r="Q329" s="39"/>
      <c r="R329" s="39"/>
      <c r="S329" s="39"/>
      <c r="T329" s="94"/>
      <c r="U329" s="39"/>
      <c r="V329" s="95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  <c r="AY329" s="39"/>
      <c r="AZ329" s="39"/>
      <c r="BA329" s="39"/>
      <c r="BB329" s="39"/>
      <c r="BC329" s="39"/>
      <c r="BD329" s="39"/>
      <c r="BE329" s="39"/>
      <c r="BF329" s="39"/>
      <c r="BG329" s="39"/>
      <c r="BH329" s="39"/>
      <c r="BI329" s="39"/>
      <c r="BJ329" s="39"/>
      <c r="BK329" s="39"/>
      <c r="BL329" s="39"/>
      <c r="BM329" s="39"/>
      <c r="BN329" s="39"/>
      <c r="BO329" s="39"/>
      <c r="BP329" s="39"/>
      <c r="BQ329" s="39"/>
      <c r="BR329" s="39"/>
      <c r="BS329" s="39"/>
    </row>
    <row r="330" spans="1:71" ht="15.75" customHeight="1" x14ac:dyDescent="0.25">
      <c r="A330" s="30"/>
      <c r="B330" s="31"/>
      <c r="C330" s="31"/>
      <c r="D330" s="37"/>
      <c r="E330" s="39"/>
      <c r="F330" s="31"/>
      <c r="G330" s="92"/>
      <c r="H330" s="39"/>
      <c r="I330" s="93"/>
      <c r="J330" s="39"/>
      <c r="K330" s="39"/>
      <c r="L330" s="41"/>
      <c r="M330" s="41"/>
      <c r="N330" s="41"/>
      <c r="O330" s="31"/>
      <c r="P330" s="39"/>
      <c r="Q330" s="39"/>
      <c r="R330" s="39"/>
      <c r="S330" s="39"/>
      <c r="T330" s="94"/>
      <c r="U330" s="39"/>
      <c r="V330" s="95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  <c r="AY330" s="39"/>
      <c r="AZ330" s="39"/>
      <c r="BA330" s="39"/>
      <c r="BB330" s="39"/>
      <c r="BC330" s="39"/>
      <c r="BD330" s="39"/>
      <c r="BE330" s="39"/>
      <c r="BF330" s="39"/>
      <c r="BG330" s="39"/>
      <c r="BH330" s="39"/>
      <c r="BI330" s="39"/>
      <c r="BJ330" s="39"/>
      <c r="BK330" s="39"/>
      <c r="BL330" s="39"/>
      <c r="BM330" s="39"/>
      <c r="BN330" s="39"/>
      <c r="BO330" s="39"/>
      <c r="BP330" s="39"/>
      <c r="BQ330" s="39"/>
      <c r="BR330" s="39"/>
      <c r="BS330" s="39"/>
    </row>
    <row r="331" spans="1:71" ht="15.75" customHeight="1" x14ac:dyDescent="0.25">
      <c r="A331" s="30"/>
      <c r="B331" s="31"/>
      <c r="C331" s="31"/>
      <c r="D331" s="37"/>
      <c r="E331" s="39"/>
      <c r="F331" s="31"/>
      <c r="G331" s="92"/>
      <c r="H331" s="39"/>
      <c r="I331" s="93"/>
      <c r="J331" s="39"/>
      <c r="K331" s="39"/>
      <c r="L331" s="41"/>
      <c r="M331" s="41"/>
      <c r="N331" s="41"/>
      <c r="O331" s="31"/>
      <c r="P331" s="39"/>
      <c r="Q331" s="39"/>
      <c r="R331" s="39"/>
      <c r="S331" s="39"/>
      <c r="T331" s="94"/>
      <c r="U331" s="39"/>
      <c r="V331" s="95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  <c r="AY331" s="39"/>
      <c r="AZ331" s="39"/>
      <c r="BA331" s="39"/>
      <c r="BB331" s="39"/>
      <c r="BC331" s="39"/>
      <c r="BD331" s="39"/>
      <c r="BE331" s="39"/>
      <c r="BF331" s="39"/>
      <c r="BG331" s="39"/>
      <c r="BH331" s="39"/>
      <c r="BI331" s="39"/>
      <c r="BJ331" s="39"/>
      <c r="BK331" s="39"/>
      <c r="BL331" s="39"/>
      <c r="BM331" s="39"/>
      <c r="BN331" s="39"/>
      <c r="BO331" s="39"/>
      <c r="BP331" s="39"/>
      <c r="BQ331" s="39"/>
      <c r="BR331" s="39"/>
      <c r="BS331" s="39"/>
    </row>
    <row r="332" spans="1:71" ht="15.75" customHeight="1" x14ac:dyDescent="0.25">
      <c r="A332" s="30"/>
      <c r="B332" s="31"/>
      <c r="C332" s="31"/>
      <c r="D332" s="37"/>
      <c r="E332" s="39"/>
      <c r="F332" s="31"/>
      <c r="G332" s="92"/>
      <c r="H332" s="39"/>
      <c r="I332" s="93"/>
      <c r="J332" s="39"/>
      <c r="K332" s="39"/>
      <c r="L332" s="41"/>
      <c r="M332" s="41"/>
      <c r="N332" s="41"/>
      <c r="O332" s="31"/>
      <c r="P332" s="39"/>
      <c r="Q332" s="39"/>
      <c r="R332" s="39"/>
      <c r="S332" s="39"/>
      <c r="T332" s="94"/>
      <c r="U332" s="39"/>
      <c r="V332" s="95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  <c r="AY332" s="39"/>
      <c r="AZ332" s="39"/>
      <c r="BA332" s="39"/>
      <c r="BB332" s="39"/>
      <c r="BC332" s="39"/>
      <c r="BD332" s="39"/>
      <c r="BE332" s="39"/>
      <c r="BF332" s="39"/>
      <c r="BG332" s="39"/>
      <c r="BH332" s="39"/>
      <c r="BI332" s="39"/>
      <c r="BJ332" s="39"/>
      <c r="BK332" s="39"/>
      <c r="BL332" s="39"/>
      <c r="BM332" s="39"/>
      <c r="BN332" s="39"/>
      <c r="BO332" s="39"/>
      <c r="BP332" s="39"/>
      <c r="BQ332" s="39"/>
      <c r="BR332" s="39"/>
      <c r="BS332" s="39"/>
    </row>
    <row r="333" spans="1:71" ht="15.75" customHeight="1" x14ac:dyDescent="0.25">
      <c r="A333" s="30"/>
      <c r="B333" s="31"/>
      <c r="C333" s="31"/>
      <c r="D333" s="37"/>
      <c r="E333" s="39"/>
      <c r="F333" s="31"/>
      <c r="G333" s="92"/>
      <c r="H333" s="39"/>
      <c r="I333" s="93"/>
      <c r="J333" s="39"/>
      <c r="K333" s="39"/>
      <c r="L333" s="41"/>
      <c r="M333" s="41"/>
      <c r="N333" s="41"/>
      <c r="O333" s="31"/>
      <c r="P333" s="39"/>
      <c r="Q333" s="39"/>
      <c r="R333" s="39"/>
      <c r="S333" s="39"/>
      <c r="T333" s="94"/>
      <c r="U333" s="39"/>
      <c r="V333" s="95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39"/>
      <c r="AZ333" s="39"/>
      <c r="BA333" s="39"/>
      <c r="BB333" s="39"/>
      <c r="BC333" s="39"/>
      <c r="BD333" s="39"/>
      <c r="BE333" s="39"/>
      <c r="BF333" s="39"/>
      <c r="BG333" s="39"/>
      <c r="BH333" s="39"/>
      <c r="BI333" s="39"/>
      <c r="BJ333" s="39"/>
      <c r="BK333" s="39"/>
      <c r="BL333" s="39"/>
      <c r="BM333" s="39"/>
      <c r="BN333" s="39"/>
      <c r="BO333" s="39"/>
      <c r="BP333" s="39"/>
      <c r="BQ333" s="39"/>
      <c r="BR333" s="39"/>
      <c r="BS333" s="39"/>
    </row>
    <row r="334" spans="1:71" ht="15.75" customHeight="1" x14ac:dyDescent="0.25">
      <c r="A334" s="30"/>
      <c r="B334" s="31"/>
      <c r="C334" s="31"/>
      <c r="D334" s="37"/>
      <c r="E334" s="39"/>
      <c r="F334" s="31"/>
      <c r="G334" s="92"/>
      <c r="H334" s="39"/>
      <c r="I334" s="93"/>
      <c r="J334" s="39"/>
      <c r="K334" s="39"/>
      <c r="L334" s="41"/>
      <c r="M334" s="41"/>
      <c r="N334" s="41"/>
      <c r="O334" s="31"/>
      <c r="P334" s="39"/>
      <c r="Q334" s="39"/>
      <c r="R334" s="39"/>
      <c r="S334" s="39"/>
      <c r="T334" s="94"/>
      <c r="U334" s="39"/>
      <c r="V334" s="95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  <c r="AY334" s="39"/>
      <c r="AZ334" s="39"/>
      <c r="BA334" s="39"/>
      <c r="BB334" s="39"/>
      <c r="BC334" s="39"/>
      <c r="BD334" s="39"/>
      <c r="BE334" s="39"/>
      <c r="BF334" s="39"/>
      <c r="BG334" s="39"/>
      <c r="BH334" s="39"/>
      <c r="BI334" s="39"/>
      <c r="BJ334" s="39"/>
      <c r="BK334" s="39"/>
      <c r="BL334" s="39"/>
      <c r="BM334" s="39"/>
      <c r="BN334" s="39"/>
      <c r="BO334" s="39"/>
      <c r="BP334" s="39"/>
      <c r="BQ334" s="39"/>
      <c r="BR334" s="39"/>
      <c r="BS334" s="39"/>
    </row>
    <row r="335" spans="1:71" ht="15.75" customHeight="1" x14ac:dyDescent="0.25">
      <c r="A335" s="30"/>
      <c r="B335" s="31"/>
      <c r="C335" s="31"/>
      <c r="D335" s="37"/>
      <c r="E335" s="39"/>
      <c r="F335" s="31"/>
      <c r="G335" s="92"/>
      <c r="H335" s="39"/>
      <c r="I335" s="93"/>
      <c r="J335" s="39"/>
      <c r="K335" s="39"/>
      <c r="L335" s="41"/>
      <c r="M335" s="41"/>
      <c r="N335" s="41"/>
      <c r="O335" s="31"/>
      <c r="P335" s="39"/>
      <c r="Q335" s="39"/>
      <c r="R335" s="39"/>
      <c r="S335" s="39"/>
      <c r="T335" s="94"/>
      <c r="U335" s="39"/>
      <c r="V335" s="95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  <c r="AY335" s="39"/>
      <c r="AZ335" s="39"/>
      <c r="BA335" s="39"/>
      <c r="BB335" s="39"/>
      <c r="BC335" s="39"/>
      <c r="BD335" s="39"/>
      <c r="BE335" s="39"/>
      <c r="BF335" s="39"/>
      <c r="BG335" s="39"/>
      <c r="BH335" s="39"/>
      <c r="BI335" s="39"/>
      <c r="BJ335" s="39"/>
      <c r="BK335" s="39"/>
      <c r="BL335" s="39"/>
      <c r="BM335" s="39"/>
      <c r="BN335" s="39"/>
      <c r="BO335" s="39"/>
      <c r="BP335" s="39"/>
      <c r="BQ335" s="39"/>
      <c r="BR335" s="39"/>
      <c r="BS335" s="39"/>
    </row>
    <row r="336" spans="1:71" ht="15.75" customHeight="1" x14ac:dyDescent="0.25">
      <c r="A336" s="30"/>
      <c r="B336" s="31"/>
      <c r="C336" s="31"/>
      <c r="D336" s="37"/>
      <c r="E336" s="39"/>
      <c r="F336" s="31"/>
      <c r="G336" s="92"/>
      <c r="H336" s="39"/>
      <c r="I336" s="93"/>
      <c r="J336" s="39"/>
      <c r="K336" s="39"/>
      <c r="L336" s="41"/>
      <c r="M336" s="41"/>
      <c r="N336" s="41"/>
      <c r="O336" s="31"/>
      <c r="P336" s="39"/>
      <c r="Q336" s="39"/>
      <c r="R336" s="39"/>
      <c r="S336" s="39"/>
      <c r="T336" s="94"/>
      <c r="U336" s="39"/>
      <c r="V336" s="95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39"/>
      <c r="AZ336" s="39"/>
      <c r="BA336" s="39"/>
      <c r="BB336" s="39"/>
      <c r="BC336" s="39"/>
      <c r="BD336" s="39"/>
      <c r="BE336" s="39"/>
      <c r="BF336" s="39"/>
      <c r="BG336" s="39"/>
      <c r="BH336" s="39"/>
      <c r="BI336" s="39"/>
      <c r="BJ336" s="39"/>
      <c r="BK336" s="39"/>
      <c r="BL336" s="39"/>
      <c r="BM336" s="39"/>
      <c r="BN336" s="39"/>
      <c r="BO336" s="39"/>
      <c r="BP336" s="39"/>
      <c r="BQ336" s="39"/>
      <c r="BR336" s="39"/>
      <c r="BS336" s="39"/>
    </row>
    <row r="337" spans="1:71" ht="15.75" customHeight="1" x14ac:dyDescent="0.25">
      <c r="A337" s="30"/>
      <c r="B337" s="31"/>
      <c r="C337" s="31"/>
      <c r="D337" s="37"/>
      <c r="E337" s="39"/>
      <c r="F337" s="31"/>
      <c r="G337" s="92"/>
      <c r="H337" s="39"/>
      <c r="I337" s="93"/>
      <c r="J337" s="39"/>
      <c r="K337" s="39"/>
      <c r="L337" s="41"/>
      <c r="M337" s="41"/>
      <c r="N337" s="41"/>
      <c r="O337" s="31"/>
      <c r="P337" s="39"/>
      <c r="Q337" s="39"/>
      <c r="R337" s="39"/>
      <c r="S337" s="39"/>
      <c r="T337" s="94"/>
      <c r="U337" s="39"/>
      <c r="V337" s="95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39"/>
      <c r="AZ337" s="39"/>
      <c r="BA337" s="39"/>
      <c r="BB337" s="39"/>
      <c r="BC337" s="39"/>
      <c r="BD337" s="39"/>
      <c r="BE337" s="39"/>
      <c r="BF337" s="39"/>
      <c r="BG337" s="39"/>
      <c r="BH337" s="39"/>
      <c r="BI337" s="39"/>
      <c r="BJ337" s="39"/>
      <c r="BK337" s="39"/>
      <c r="BL337" s="39"/>
      <c r="BM337" s="39"/>
      <c r="BN337" s="39"/>
      <c r="BO337" s="39"/>
      <c r="BP337" s="39"/>
      <c r="BQ337" s="39"/>
      <c r="BR337" s="39"/>
      <c r="BS337" s="39"/>
    </row>
    <row r="338" spans="1:71" ht="15.75" customHeight="1" x14ac:dyDescent="0.25">
      <c r="A338" s="30"/>
      <c r="B338" s="31"/>
      <c r="C338" s="31"/>
      <c r="D338" s="37"/>
      <c r="E338" s="39"/>
      <c r="F338" s="31"/>
      <c r="G338" s="92"/>
      <c r="H338" s="39"/>
      <c r="I338" s="93"/>
      <c r="J338" s="39"/>
      <c r="K338" s="39"/>
      <c r="L338" s="41"/>
      <c r="M338" s="41"/>
      <c r="N338" s="41"/>
      <c r="O338" s="31"/>
      <c r="P338" s="39"/>
      <c r="Q338" s="39"/>
      <c r="R338" s="39"/>
      <c r="S338" s="39"/>
      <c r="T338" s="94"/>
      <c r="U338" s="39"/>
      <c r="V338" s="95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39"/>
      <c r="AZ338" s="39"/>
      <c r="BA338" s="39"/>
      <c r="BB338" s="39"/>
      <c r="BC338" s="39"/>
      <c r="BD338" s="39"/>
      <c r="BE338" s="39"/>
      <c r="BF338" s="39"/>
      <c r="BG338" s="39"/>
      <c r="BH338" s="39"/>
      <c r="BI338" s="39"/>
      <c r="BJ338" s="39"/>
      <c r="BK338" s="39"/>
      <c r="BL338" s="39"/>
      <c r="BM338" s="39"/>
      <c r="BN338" s="39"/>
      <c r="BO338" s="39"/>
      <c r="BP338" s="39"/>
      <c r="BQ338" s="39"/>
      <c r="BR338" s="39"/>
      <c r="BS338" s="39"/>
    </row>
    <row r="339" spans="1:71" ht="15.75" customHeight="1" x14ac:dyDescent="0.25">
      <c r="A339" s="30"/>
      <c r="B339" s="31"/>
      <c r="C339" s="31"/>
      <c r="D339" s="37"/>
      <c r="E339" s="39"/>
      <c r="F339" s="31"/>
      <c r="G339" s="92"/>
      <c r="H339" s="39"/>
      <c r="I339" s="93"/>
      <c r="J339" s="39"/>
      <c r="K339" s="39"/>
      <c r="L339" s="41"/>
      <c r="M339" s="41"/>
      <c r="N339" s="41"/>
      <c r="O339" s="31"/>
      <c r="P339" s="39"/>
      <c r="Q339" s="39"/>
      <c r="R339" s="39"/>
      <c r="S339" s="39"/>
      <c r="T339" s="94"/>
      <c r="U339" s="39"/>
      <c r="V339" s="95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39"/>
      <c r="AZ339" s="39"/>
      <c r="BA339" s="39"/>
      <c r="BB339" s="39"/>
      <c r="BC339" s="39"/>
      <c r="BD339" s="39"/>
      <c r="BE339" s="39"/>
      <c r="BF339" s="39"/>
      <c r="BG339" s="39"/>
      <c r="BH339" s="39"/>
      <c r="BI339" s="39"/>
      <c r="BJ339" s="39"/>
      <c r="BK339" s="39"/>
      <c r="BL339" s="39"/>
      <c r="BM339" s="39"/>
      <c r="BN339" s="39"/>
      <c r="BO339" s="39"/>
      <c r="BP339" s="39"/>
      <c r="BQ339" s="39"/>
      <c r="BR339" s="39"/>
      <c r="BS339" s="39"/>
    </row>
    <row r="340" spans="1:71" ht="15.75" customHeight="1" x14ac:dyDescent="0.25">
      <c r="A340" s="30"/>
      <c r="B340" s="31"/>
      <c r="C340" s="31"/>
      <c r="D340" s="37"/>
      <c r="E340" s="39"/>
      <c r="F340" s="31"/>
      <c r="G340" s="92"/>
      <c r="H340" s="39"/>
      <c r="I340" s="93"/>
      <c r="J340" s="39"/>
      <c r="K340" s="39"/>
      <c r="L340" s="41"/>
      <c r="M340" s="41"/>
      <c r="N340" s="41"/>
      <c r="O340" s="31"/>
      <c r="P340" s="39"/>
      <c r="Q340" s="39"/>
      <c r="R340" s="39"/>
      <c r="S340" s="39"/>
      <c r="T340" s="94"/>
      <c r="U340" s="39"/>
      <c r="V340" s="95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39"/>
      <c r="AZ340" s="39"/>
      <c r="BA340" s="39"/>
      <c r="BB340" s="39"/>
      <c r="BC340" s="39"/>
      <c r="BD340" s="39"/>
      <c r="BE340" s="39"/>
      <c r="BF340" s="39"/>
      <c r="BG340" s="39"/>
      <c r="BH340" s="39"/>
      <c r="BI340" s="39"/>
      <c r="BJ340" s="39"/>
      <c r="BK340" s="39"/>
      <c r="BL340" s="39"/>
      <c r="BM340" s="39"/>
      <c r="BN340" s="39"/>
      <c r="BO340" s="39"/>
      <c r="BP340" s="39"/>
      <c r="BQ340" s="39"/>
      <c r="BR340" s="39"/>
      <c r="BS340" s="39"/>
    </row>
    <row r="341" spans="1:71" ht="15.75" customHeight="1" x14ac:dyDescent="0.25">
      <c r="A341" s="30"/>
      <c r="B341" s="31"/>
      <c r="C341" s="31"/>
      <c r="D341" s="37"/>
      <c r="E341" s="39"/>
      <c r="F341" s="31"/>
      <c r="G341" s="92"/>
      <c r="H341" s="39"/>
      <c r="I341" s="93"/>
      <c r="J341" s="39"/>
      <c r="K341" s="39"/>
      <c r="L341" s="41"/>
      <c r="M341" s="41"/>
      <c r="N341" s="41"/>
      <c r="O341" s="31"/>
      <c r="P341" s="39"/>
      <c r="Q341" s="39"/>
      <c r="R341" s="39"/>
      <c r="S341" s="39"/>
      <c r="T341" s="94"/>
      <c r="U341" s="39"/>
      <c r="V341" s="95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  <c r="AY341" s="39"/>
      <c r="AZ341" s="39"/>
      <c r="BA341" s="39"/>
      <c r="BB341" s="39"/>
      <c r="BC341" s="39"/>
      <c r="BD341" s="39"/>
      <c r="BE341" s="39"/>
      <c r="BF341" s="39"/>
      <c r="BG341" s="39"/>
      <c r="BH341" s="39"/>
      <c r="BI341" s="39"/>
      <c r="BJ341" s="39"/>
      <c r="BK341" s="39"/>
      <c r="BL341" s="39"/>
      <c r="BM341" s="39"/>
      <c r="BN341" s="39"/>
      <c r="BO341" s="39"/>
      <c r="BP341" s="39"/>
      <c r="BQ341" s="39"/>
      <c r="BR341" s="39"/>
      <c r="BS341" s="39"/>
    </row>
    <row r="342" spans="1:71" ht="15.75" customHeight="1" x14ac:dyDescent="0.25">
      <c r="A342" s="30"/>
      <c r="B342" s="31"/>
      <c r="C342" s="31"/>
      <c r="D342" s="37"/>
      <c r="E342" s="39"/>
      <c r="F342" s="31"/>
      <c r="G342" s="92"/>
      <c r="H342" s="39"/>
      <c r="I342" s="93"/>
      <c r="J342" s="39"/>
      <c r="K342" s="39"/>
      <c r="L342" s="41"/>
      <c r="M342" s="41"/>
      <c r="N342" s="41"/>
      <c r="O342" s="31"/>
      <c r="P342" s="39"/>
      <c r="Q342" s="39"/>
      <c r="R342" s="39"/>
      <c r="S342" s="39"/>
      <c r="T342" s="94"/>
      <c r="U342" s="39"/>
      <c r="V342" s="95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  <c r="AY342" s="39"/>
      <c r="AZ342" s="39"/>
      <c r="BA342" s="39"/>
      <c r="BB342" s="39"/>
      <c r="BC342" s="39"/>
      <c r="BD342" s="39"/>
      <c r="BE342" s="39"/>
      <c r="BF342" s="39"/>
      <c r="BG342" s="39"/>
      <c r="BH342" s="39"/>
      <c r="BI342" s="39"/>
      <c r="BJ342" s="39"/>
      <c r="BK342" s="39"/>
      <c r="BL342" s="39"/>
      <c r="BM342" s="39"/>
      <c r="BN342" s="39"/>
      <c r="BO342" s="39"/>
      <c r="BP342" s="39"/>
      <c r="BQ342" s="39"/>
      <c r="BR342" s="39"/>
      <c r="BS342" s="39"/>
    </row>
    <row r="343" spans="1:71" ht="15.75" customHeight="1" x14ac:dyDescent="0.25">
      <c r="A343" s="30"/>
      <c r="B343" s="31"/>
      <c r="C343" s="31"/>
      <c r="D343" s="37"/>
      <c r="E343" s="39"/>
      <c r="F343" s="31"/>
      <c r="G343" s="92"/>
      <c r="H343" s="39"/>
      <c r="I343" s="93"/>
      <c r="J343" s="39"/>
      <c r="K343" s="39"/>
      <c r="L343" s="41"/>
      <c r="M343" s="41"/>
      <c r="N343" s="41"/>
      <c r="O343" s="31"/>
      <c r="P343" s="39"/>
      <c r="Q343" s="39"/>
      <c r="R343" s="39"/>
      <c r="S343" s="39"/>
      <c r="T343" s="94"/>
      <c r="U343" s="39"/>
      <c r="V343" s="95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  <c r="AY343" s="39"/>
      <c r="AZ343" s="39"/>
      <c r="BA343" s="39"/>
      <c r="BB343" s="39"/>
      <c r="BC343" s="39"/>
      <c r="BD343" s="39"/>
      <c r="BE343" s="39"/>
      <c r="BF343" s="39"/>
      <c r="BG343" s="39"/>
      <c r="BH343" s="39"/>
      <c r="BI343" s="39"/>
      <c r="BJ343" s="39"/>
      <c r="BK343" s="39"/>
      <c r="BL343" s="39"/>
      <c r="BM343" s="39"/>
      <c r="BN343" s="39"/>
      <c r="BO343" s="39"/>
      <c r="BP343" s="39"/>
      <c r="BQ343" s="39"/>
      <c r="BR343" s="39"/>
      <c r="BS343" s="39"/>
    </row>
    <row r="344" spans="1:71" ht="15.75" customHeight="1" x14ac:dyDescent="0.25">
      <c r="A344" s="30"/>
      <c r="B344" s="31"/>
      <c r="C344" s="31"/>
      <c r="D344" s="37"/>
      <c r="E344" s="39"/>
      <c r="F344" s="31"/>
      <c r="G344" s="92"/>
      <c r="H344" s="39"/>
      <c r="I344" s="93"/>
      <c r="J344" s="39"/>
      <c r="K344" s="39"/>
      <c r="L344" s="41"/>
      <c r="M344" s="41"/>
      <c r="N344" s="41"/>
      <c r="O344" s="31"/>
      <c r="P344" s="39"/>
      <c r="Q344" s="39"/>
      <c r="R344" s="39"/>
      <c r="S344" s="39"/>
      <c r="T344" s="94"/>
      <c r="U344" s="39"/>
      <c r="V344" s="95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  <c r="AY344" s="39"/>
      <c r="AZ344" s="39"/>
      <c r="BA344" s="39"/>
      <c r="BB344" s="39"/>
      <c r="BC344" s="39"/>
      <c r="BD344" s="39"/>
      <c r="BE344" s="39"/>
      <c r="BF344" s="39"/>
      <c r="BG344" s="39"/>
      <c r="BH344" s="39"/>
      <c r="BI344" s="39"/>
      <c r="BJ344" s="39"/>
      <c r="BK344" s="39"/>
      <c r="BL344" s="39"/>
      <c r="BM344" s="39"/>
      <c r="BN344" s="39"/>
      <c r="BO344" s="39"/>
      <c r="BP344" s="39"/>
      <c r="BQ344" s="39"/>
      <c r="BR344" s="39"/>
      <c r="BS344" s="39"/>
    </row>
    <row r="345" spans="1:71" ht="15.75" customHeight="1" x14ac:dyDescent="0.25">
      <c r="A345" s="30"/>
      <c r="B345" s="31"/>
      <c r="C345" s="31"/>
      <c r="D345" s="37"/>
      <c r="E345" s="39"/>
      <c r="F345" s="31"/>
      <c r="G345" s="92"/>
      <c r="H345" s="39"/>
      <c r="I345" s="93"/>
      <c r="J345" s="39"/>
      <c r="K345" s="39"/>
      <c r="L345" s="41"/>
      <c r="M345" s="41"/>
      <c r="N345" s="41"/>
      <c r="O345" s="31"/>
      <c r="P345" s="39"/>
      <c r="Q345" s="39"/>
      <c r="R345" s="39"/>
      <c r="S345" s="39"/>
      <c r="T345" s="94"/>
      <c r="U345" s="39"/>
      <c r="V345" s="95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  <c r="AY345" s="39"/>
      <c r="AZ345" s="39"/>
      <c r="BA345" s="39"/>
      <c r="BB345" s="39"/>
      <c r="BC345" s="39"/>
      <c r="BD345" s="39"/>
      <c r="BE345" s="39"/>
      <c r="BF345" s="39"/>
      <c r="BG345" s="39"/>
      <c r="BH345" s="39"/>
      <c r="BI345" s="39"/>
      <c r="BJ345" s="39"/>
      <c r="BK345" s="39"/>
      <c r="BL345" s="39"/>
      <c r="BM345" s="39"/>
      <c r="BN345" s="39"/>
      <c r="BO345" s="39"/>
      <c r="BP345" s="39"/>
      <c r="BQ345" s="39"/>
      <c r="BR345" s="39"/>
      <c r="BS345" s="39"/>
    </row>
    <row r="346" spans="1:71" ht="15.75" customHeight="1" x14ac:dyDescent="0.25">
      <c r="A346" s="30"/>
      <c r="B346" s="31"/>
      <c r="C346" s="31"/>
      <c r="D346" s="37"/>
      <c r="E346" s="39"/>
      <c r="F346" s="31"/>
      <c r="G346" s="92"/>
      <c r="H346" s="39"/>
      <c r="I346" s="93"/>
      <c r="J346" s="39"/>
      <c r="K346" s="39"/>
      <c r="L346" s="41"/>
      <c r="M346" s="41"/>
      <c r="N346" s="41"/>
      <c r="O346" s="31"/>
      <c r="P346" s="39"/>
      <c r="Q346" s="39"/>
      <c r="R346" s="39"/>
      <c r="S346" s="39"/>
      <c r="T346" s="94"/>
      <c r="U346" s="39"/>
      <c r="V346" s="95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  <c r="AY346" s="39"/>
      <c r="AZ346" s="39"/>
      <c r="BA346" s="39"/>
      <c r="BB346" s="39"/>
      <c r="BC346" s="39"/>
      <c r="BD346" s="39"/>
      <c r="BE346" s="39"/>
      <c r="BF346" s="39"/>
      <c r="BG346" s="39"/>
      <c r="BH346" s="39"/>
      <c r="BI346" s="39"/>
      <c r="BJ346" s="39"/>
      <c r="BK346" s="39"/>
      <c r="BL346" s="39"/>
      <c r="BM346" s="39"/>
      <c r="BN346" s="39"/>
      <c r="BO346" s="39"/>
      <c r="BP346" s="39"/>
      <c r="BQ346" s="39"/>
      <c r="BR346" s="39"/>
      <c r="BS346" s="39"/>
    </row>
    <row r="347" spans="1:71" ht="15.75" customHeight="1" x14ac:dyDescent="0.25">
      <c r="A347" s="30"/>
      <c r="B347" s="31"/>
      <c r="C347" s="31"/>
      <c r="D347" s="37"/>
      <c r="E347" s="39"/>
      <c r="F347" s="31"/>
      <c r="G347" s="92"/>
      <c r="H347" s="39"/>
      <c r="I347" s="93"/>
      <c r="J347" s="39"/>
      <c r="K347" s="39"/>
      <c r="L347" s="41"/>
      <c r="M347" s="41"/>
      <c r="N347" s="41"/>
      <c r="O347" s="31"/>
      <c r="P347" s="39"/>
      <c r="Q347" s="39"/>
      <c r="R347" s="39"/>
      <c r="S347" s="39"/>
      <c r="T347" s="94"/>
      <c r="U347" s="39"/>
      <c r="V347" s="95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39"/>
      <c r="AZ347" s="39"/>
      <c r="BA347" s="39"/>
      <c r="BB347" s="39"/>
      <c r="BC347" s="39"/>
      <c r="BD347" s="39"/>
      <c r="BE347" s="39"/>
      <c r="BF347" s="39"/>
      <c r="BG347" s="39"/>
      <c r="BH347" s="39"/>
      <c r="BI347" s="39"/>
      <c r="BJ347" s="39"/>
      <c r="BK347" s="39"/>
      <c r="BL347" s="39"/>
      <c r="BM347" s="39"/>
      <c r="BN347" s="39"/>
      <c r="BO347" s="39"/>
      <c r="BP347" s="39"/>
      <c r="BQ347" s="39"/>
      <c r="BR347" s="39"/>
      <c r="BS347" s="39"/>
    </row>
    <row r="348" spans="1:71" ht="15.75" customHeight="1" x14ac:dyDescent="0.25">
      <c r="A348" s="30"/>
      <c r="B348" s="31"/>
      <c r="C348" s="31"/>
      <c r="D348" s="37"/>
      <c r="E348" s="39"/>
      <c r="F348" s="31"/>
      <c r="G348" s="92"/>
      <c r="H348" s="39"/>
      <c r="I348" s="93"/>
      <c r="J348" s="39"/>
      <c r="K348" s="39"/>
      <c r="L348" s="41"/>
      <c r="M348" s="41"/>
      <c r="N348" s="41"/>
      <c r="O348" s="31"/>
      <c r="P348" s="39"/>
      <c r="Q348" s="39"/>
      <c r="R348" s="39"/>
      <c r="S348" s="39"/>
      <c r="T348" s="94"/>
      <c r="U348" s="39"/>
      <c r="V348" s="95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39"/>
      <c r="AZ348" s="39"/>
      <c r="BA348" s="39"/>
      <c r="BB348" s="39"/>
      <c r="BC348" s="39"/>
      <c r="BD348" s="39"/>
      <c r="BE348" s="39"/>
      <c r="BF348" s="39"/>
      <c r="BG348" s="39"/>
      <c r="BH348" s="39"/>
      <c r="BI348" s="39"/>
      <c r="BJ348" s="39"/>
      <c r="BK348" s="39"/>
      <c r="BL348" s="39"/>
      <c r="BM348" s="39"/>
      <c r="BN348" s="39"/>
      <c r="BO348" s="39"/>
      <c r="BP348" s="39"/>
      <c r="BQ348" s="39"/>
      <c r="BR348" s="39"/>
      <c r="BS348" s="39"/>
    </row>
    <row r="349" spans="1:71" ht="15.75" customHeight="1" x14ac:dyDescent="0.25">
      <c r="A349" s="30"/>
      <c r="B349" s="31"/>
      <c r="C349" s="31"/>
      <c r="D349" s="37"/>
      <c r="E349" s="39"/>
      <c r="F349" s="31"/>
      <c r="G349" s="92"/>
      <c r="H349" s="39"/>
      <c r="I349" s="93"/>
      <c r="J349" s="39"/>
      <c r="K349" s="39"/>
      <c r="L349" s="41"/>
      <c r="M349" s="41"/>
      <c r="N349" s="41"/>
      <c r="O349" s="31"/>
      <c r="P349" s="39"/>
      <c r="Q349" s="39"/>
      <c r="R349" s="39"/>
      <c r="S349" s="39"/>
      <c r="T349" s="94"/>
      <c r="U349" s="39"/>
      <c r="V349" s="95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39"/>
      <c r="AZ349" s="39"/>
      <c r="BA349" s="39"/>
      <c r="BB349" s="39"/>
      <c r="BC349" s="39"/>
      <c r="BD349" s="39"/>
      <c r="BE349" s="39"/>
      <c r="BF349" s="39"/>
      <c r="BG349" s="39"/>
      <c r="BH349" s="39"/>
      <c r="BI349" s="39"/>
      <c r="BJ349" s="39"/>
      <c r="BK349" s="39"/>
      <c r="BL349" s="39"/>
      <c r="BM349" s="39"/>
      <c r="BN349" s="39"/>
      <c r="BO349" s="39"/>
      <c r="BP349" s="39"/>
      <c r="BQ349" s="39"/>
      <c r="BR349" s="39"/>
      <c r="BS349" s="39"/>
    </row>
    <row r="350" spans="1:71" ht="15.75" customHeight="1" x14ac:dyDescent="0.25">
      <c r="A350" s="30"/>
      <c r="B350" s="31"/>
      <c r="C350" s="31"/>
      <c r="D350" s="37"/>
      <c r="E350" s="39"/>
      <c r="F350" s="31"/>
      <c r="G350" s="92"/>
      <c r="H350" s="39"/>
      <c r="I350" s="93"/>
      <c r="J350" s="39"/>
      <c r="K350" s="39"/>
      <c r="L350" s="41"/>
      <c r="M350" s="41"/>
      <c r="N350" s="41"/>
      <c r="O350" s="31"/>
      <c r="P350" s="39"/>
      <c r="Q350" s="39"/>
      <c r="R350" s="39"/>
      <c r="S350" s="39"/>
      <c r="T350" s="94"/>
      <c r="U350" s="39"/>
      <c r="V350" s="95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  <c r="AY350" s="39"/>
      <c r="AZ350" s="39"/>
      <c r="BA350" s="39"/>
      <c r="BB350" s="39"/>
      <c r="BC350" s="39"/>
      <c r="BD350" s="39"/>
      <c r="BE350" s="39"/>
      <c r="BF350" s="39"/>
      <c r="BG350" s="39"/>
      <c r="BH350" s="39"/>
      <c r="BI350" s="39"/>
      <c r="BJ350" s="39"/>
      <c r="BK350" s="39"/>
      <c r="BL350" s="39"/>
      <c r="BM350" s="39"/>
      <c r="BN350" s="39"/>
      <c r="BO350" s="39"/>
      <c r="BP350" s="39"/>
      <c r="BQ350" s="39"/>
      <c r="BR350" s="39"/>
      <c r="BS350" s="39"/>
    </row>
    <row r="351" spans="1:71" ht="15.75" customHeight="1" x14ac:dyDescent="0.25">
      <c r="A351" s="30"/>
      <c r="B351" s="31"/>
      <c r="C351" s="31"/>
      <c r="D351" s="37"/>
      <c r="E351" s="39"/>
      <c r="F351" s="31"/>
      <c r="G351" s="92"/>
      <c r="H351" s="39"/>
      <c r="I351" s="93"/>
      <c r="J351" s="39"/>
      <c r="K351" s="39"/>
      <c r="L351" s="41"/>
      <c r="M351" s="41"/>
      <c r="N351" s="41"/>
      <c r="O351" s="31"/>
      <c r="P351" s="39"/>
      <c r="Q351" s="39"/>
      <c r="R351" s="39"/>
      <c r="S351" s="39"/>
      <c r="T351" s="94"/>
      <c r="U351" s="39"/>
      <c r="V351" s="95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  <c r="AY351" s="39"/>
      <c r="AZ351" s="39"/>
      <c r="BA351" s="39"/>
      <c r="BB351" s="39"/>
      <c r="BC351" s="39"/>
      <c r="BD351" s="39"/>
      <c r="BE351" s="39"/>
      <c r="BF351" s="39"/>
      <c r="BG351" s="39"/>
      <c r="BH351" s="39"/>
      <c r="BI351" s="39"/>
      <c r="BJ351" s="39"/>
      <c r="BK351" s="39"/>
      <c r="BL351" s="39"/>
      <c r="BM351" s="39"/>
      <c r="BN351" s="39"/>
      <c r="BO351" s="39"/>
      <c r="BP351" s="39"/>
      <c r="BQ351" s="39"/>
      <c r="BR351" s="39"/>
      <c r="BS351" s="39"/>
    </row>
    <row r="352" spans="1:71" ht="15.75" customHeight="1" x14ac:dyDescent="0.25">
      <c r="A352" s="30"/>
      <c r="B352" s="31"/>
      <c r="C352" s="31"/>
      <c r="D352" s="37"/>
      <c r="E352" s="39"/>
      <c r="F352" s="31"/>
      <c r="G352" s="92"/>
      <c r="H352" s="39"/>
      <c r="I352" s="93"/>
      <c r="J352" s="39"/>
      <c r="K352" s="39"/>
      <c r="L352" s="41"/>
      <c r="M352" s="41"/>
      <c r="N352" s="41"/>
      <c r="O352" s="31"/>
      <c r="P352" s="39"/>
      <c r="Q352" s="39"/>
      <c r="R352" s="39"/>
      <c r="S352" s="39"/>
      <c r="T352" s="94"/>
      <c r="U352" s="39"/>
      <c r="V352" s="95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  <c r="AY352" s="39"/>
      <c r="AZ352" s="39"/>
      <c r="BA352" s="39"/>
      <c r="BB352" s="39"/>
      <c r="BC352" s="39"/>
      <c r="BD352" s="39"/>
      <c r="BE352" s="39"/>
      <c r="BF352" s="39"/>
      <c r="BG352" s="39"/>
      <c r="BH352" s="39"/>
      <c r="BI352" s="39"/>
      <c r="BJ352" s="39"/>
      <c r="BK352" s="39"/>
      <c r="BL352" s="39"/>
      <c r="BM352" s="39"/>
      <c r="BN352" s="39"/>
      <c r="BO352" s="39"/>
      <c r="BP352" s="39"/>
      <c r="BQ352" s="39"/>
      <c r="BR352" s="39"/>
      <c r="BS352" s="39"/>
    </row>
    <row r="353" spans="1:71" ht="15.75" customHeight="1" x14ac:dyDescent="0.25">
      <c r="A353" s="30"/>
      <c r="B353" s="31"/>
      <c r="C353" s="31"/>
      <c r="D353" s="37"/>
      <c r="E353" s="39"/>
      <c r="F353" s="31"/>
      <c r="G353" s="92"/>
      <c r="H353" s="39"/>
      <c r="I353" s="93"/>
      <c r="J353" s="39"/>
      <c r="K353" s="39"/>
      <c r="L353" s="41"/>
      <c r="M353" s="41"/>
      <c r="N353" s="41"/>
      <c r="O353" s="31"/>
      <c r="P353" s="39"/>
      <c r="Q353" s="39"/>
      <c r="R353" s="39"/>
      <c r="S353" s="39"/>
      <c r="T353" s="94"/>
      <c r="U353" s="39"/>
      <c r="V353" s="95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  <c r="AY353" s="39"/>
      <c r="AZ353" s="39"/>
      <c r="BA353" s="39"/>
      <c r="BB353" s="39"/>
      <c r="BC353" s="39"/>
      <c r="BD353" s="39"/>
      <c r="BE353" s="39"/>
      <c r="BF353" s="39"/>
      <c r="BG353" s="39"/>
      <c r="BH353" s="39"/>
      <c r="BI353" s="39"/>
      <c r="BJ353" s="39"/>
      <c r="BK353" s="39"/>
      <c r="BL353" s="39"/>
      <c r="BM353" s="39"/>
      <c r="BN353" s="39"/>
      <c r="BO353" s="39"/>
      <c r="BP353" s="39"/>
      <c r="BQ353" s="39"/>
      <c r="BR353" s="39"/>
      <c r="BS353" s="39"/>
    </row>
    <row r="354" spans="1:71" ht="15.75" customHeight="1" x14ac:dyDescent="0.25">
      <c r="A354" s="30"/>
      <c r="B354" s="31"/>
      <c r="C354" s="31"/>
      <c r="D354" s="37"/>
      <c r="E354" s="39"/>
      <c r="F354" s="31"/>
      <c r="G354" s="92"/>
      <c r="H354" s="39"/>
      <c r="I354" s="93"/>
      <c r="J354" s="39"/>
      <c r="K354" s="39"/>
      <c r="L354" s="41"/>
      <c r="M354" s="41"/>
      <c r="N354" s="41"/>
      <c r="O354" s="31"/>
      <c r="P354" s="39"/>
      <c r="Q354" s="39"/>
      <c r="R354" s="39"/>
      <c r="S354" s="39"/>
      <c r="T354" s="94"/>
      <c r="U354" s="39"/>
      <c r="V354" s="95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  <c r="AY354" s="39"/>
      <c r="AZ354" s="39"/>
      <c r="BA354" s="39"/>
      <c r="BB354" s="39"/>
      <c r="BC354" s="39"/>
      <c r="BD354" s="39"/>
      <c r="BE354" s="39"/>
      <c r="BF354" s="39"/>
      <c r="BG354" s="39"/>
      <c r="BH354" s="39"/>
      <c r="BI354" s="39"/>
      <c r="BJ354" s="39"/>
      <c r="BK354" s="39"/>
      <c r="BL354" s="39"/>
      <c r="BM354" s="39"/>
      <c r="BN354" s="39"/>
      <c r="BO354" s="39"/>
      <c r="BP354" s="39"/>
      <c r="BQ354" s="39"/>
      <c r="BR354" s="39"/>
      <c r="BS354" s="39"/>
    </row>
    <row r="355" spans="1:71" ht="15.75" customHeight="1" x14ac:dyDescent="0.25">
      <c r="A355" s="30"/>
      <c r="B355" s="31"/>
      <c r="C355" s="31"/>
      <c r="D355" s="37"/>
      <c r="E355" s="39"/>
      <c r="F355" s="31"/>
      <c r="G355" s="92"/>
      <c r="H355" s="39"/>
      <c r="I355" s="93"/>
      <c r="J355" s="39"/>
      <c r="K355" s="39"/>
      <c r="L355" s="41"/>
      <c r="M355" s="41"/>
      <c r="N355" s="41"/>
      <c r="O355" s="31"/>
      <c r="P355" s="39"/>
      <c r="Q355" s="39"/>
      <c r="R355" s="39"/>
      <c r="S355" s="39"/>
      <c r="T355" s="94"/>
      <c r="U355" s="39"/>
      <c r="V355" s="95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  <c r="AY355" s="39"/>
      <c r="AZ355" s="39"/>
      <c r="BA355" s="39"/>
      <c r="BB355" s="39"/>
      <c r="BC355" s="39"/>
      <c r="BD355" s="39"/>
      <c r="BE355" s="39"/>
      <c r="BF355" s="39"/>
      <c r="BG355" s="39"/>
      <c r="BH355" s="39"/>
      <c r="BI355" s="39"/>
      <c r="BJ355" s="39"/>
      <c r="BK355" s="39"/>
      <c r="BL355" s="39"/>
      <c r="BM355" s="39"/>
      <c r="BN355" s="39"/>
      <c r="BO355" s="39"/>
      <c r="BP355" s="39"/>
      <c r="BQ355" s="39"/>
      <c r="BR355" s="39"/>
      <c r="BS355" s="39"/>
    </row>
    <row r="356" spans="1:71" ht="15.75" customHeight="1" x14ac:dyDescent="0.25">
      <c r="A356" s="30"/>
      <c r="B356" s="31"/>
      <c r="C356" s="31"/>
      <c r="D356" s="37"/>
      <c r="E356" s="39"/>
      <c r="F356" s="31"/>
      <c r="G356" s="92"/>
      <c r="H356" s="39"/>
      <c r="I356" s="93"/>
      <c r="J356" s="39"/>
      <c r="K356" s="39"/>
      <c r="L356" s="41"/>
      <c r="M356" s="41"/>
      <c r="N356" s="41"/>
      <c r="O356" s="31"/>
      <c r="P356" s="39"/>
      <c r="Q356" s="39"/>
      <c r="R356" s="39"/>
      <c r="S356" s="39"/>
      <c r="T356" s="94"/>
      <c r="U356" s="39"/>
      <c r="V356" s="95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  <c r="AY356" s="39"/>
      <c r="AZ356" s="39"/>
      <c r="BA356" s="39"/>
      <c r="BB356" s="39"/>
      <c r="BC356" s="39"/>
      <c r="BD356" s="39"/>
      <c r="BE356" s="39"/>
      <c r="BF356" s="39"/>
      <c r="BG356" s="39"/>
      <c r="BH356" s="39"/>
      <c r="BI356" s="39"/>
      <c r="BJ356" s="39"/>
      <c r="BK356" s="39"/>
      <c r="BL356" s="39"/>
      <c r="BM356" s="39"/>
      <c r="BN356" s="39"/>
      <c r="BO356" s="39"/>
      <c r="BP356" s="39"/>
      <c r="BQ356" s="39"/>
      <c r="BR356" s="39"/>
      <c r="BS356" s="39"/>
    </row>
    <row r="357" spans="1:71" ht="15.75" customHeight="1" x14ac:dyDescent="0.25">
      <c r="A357" s="30"/>
      <c r="B357" s="31"/>
      <c r="C357" s="31"/>
      <c r="D357" s="37"/>
      <c r="E357" s="39"/>
      <c r="F357" s="31"/>
      <c r="G357" s="92"/>
      <c r="H357" s="39"/>
      <c r="I357" s="93"/>
      <c r="J357" s="39"/>
      <c r="K357" s="39"/>
      <c r="L357" s="41"/>
      <c r="M357" s="41"/>
      <c r="N357" s="41"/>
      <c r="O357" s="31"/>
      <c r="P357" s="39"/>
      <c r="Q357" s="39"/>
      <c r="R357" s="39"/>
      <c r="S357" s="39"/>
      <c r="T357" s="94"/>
      <c r="U357" s="39"/>
      <c r="V357" s="95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  <c r="AY357" s="39"/>
      <c r="AZ357" s="39"/>
      <c r="BA357" s="39"/>
      <c r="BB357" s="39"/>
      <c r="BC357" s="39"/>
      <c r="BD357" s="39"/>
      <c r="BE357" s="39"/>
      <c r="BF357" s="39"/>
      <c r="BG357" s="39"/>
      <c r="BH357" s="39"/>
      <c r="BI357" s="39"/>
      <c r="BJ357" s="39"/>
      <c r="BK357" s="39"/>
      <c r="BL357" s="39"/>
      <c r="BM357" s="39"/>
      <c r="BN357" s="39"/>
      <c r="BO357" s="39"/>
      <c r="BP357" s="39"/>
      <c r="BQ357" s="39"/>
      <c r="BR357" s="39"/>
      <c r="BS357" s="39"/>
    </row>
    <row r="358" spans="1:71" ht="15.75" customHeight="1" x14ac:dyDescent="0.25">
      <c r="A358" s="30"/>
      <c r="B358" s="31"/>
      <c r="C358" s="31"/>
      <c r="D358" s="37"/>
      <c r="E358" s="39"/>
      <c r="F358" s="31"/>
      <c r="G358" s="92"/>
      <c r="H358" s="39"/>
      <c r="I358" s="93"/>
      <c r="J358" s="39"/>
      <c r="K358" s="39"/>
      <c r="L358" s="41"/>
      <c r="M358" s="41"/>
      <c r="N358" s="41"/>
      <c r="O358" s="31"/>
      <c r="P358" s="39"/>
      <c r="Q358" s="39"/>
      <c r="R358" s="39"/>
      <c r="S358" s="39"/>
      <c r="T358" s="94"/>
      <c r="U358" s="39"/>
      <c r="V358" s="95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  <c r="AY358" s="39"/>
      <c r="AZ358" s="39"/>
      <c r="BA358" s="39"/>
      <c r="BB358" s="39"/>
      <c r="BC358" s="39"/>
      <c r="BD358" s="39"/>
      <c r="BE358" s="39"/>
      <c r="BF358" s="39"/>
      <c r="BG358" s="39"/>
      <c r="BH358" s="39"/>
      <c r="BI358" s="39"/>
      <c r="BJ358" s="39"/>
      <c r="BK358" s="39"/>
      <c r="BL358" s="39"/>
      <c r="BM358" s="39"/>
      <c r="BN358" s="39"/>
      <c r="BO358" s="39"/>
      <c r="BP358" s="39"/>
      <c r="BQ358" s="39"/>
      <c r="BR358" s="39"/>
      <c r="BS358" s="39"/>
    </row>
    <row r="359" spans="1:71" ht="15.75" customHeight="1" x14ac:dyDescent="0.25">
      <c r="A359" s="30"/>
      <c r="B359" s="31"/>
      <c r="C359" s="31"/>
      <c r="D359" s="37"/>
      <c r="E359" s="39"/>
      <c r="F359" s="31"/>
      <c r="G359" s="92"/>
      <c r="H359" s="39"/>
      <c r="I359" s="93"/>
      <c r="J359" s="39"/>
      <c r="K359" s="39"/>
      <c r="L359" s="41"/>
      <c r="M359" s="41"/>
      <c r="N359" s="41"/>
      <c r="O359" s="31"/>
      <c r="P359" s="39"/>
      <c r="Q359" s="39"/>
      <c r="R359" s="39"/>
      <c r="S359" s="39"/>
      <c r="T359" s="94"/>
      <c r="U359" s="39"/>
      <c r="V359" s="95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  <c r="AY359" s="39"/>
      <c r="AZ359" s="39"/>
      <c r="BA359" s="39"/>
      <c r="BB359" s="39"/>
      <c r="BC359" s="39"/>
      <c r="BD359" s="39"/>
      <c r="BE359" s="39"/>
      <c r="BF359" s="39"/>
      <c r="BG359" s="39"/>
      <c r="BH359" s="39"/>
      <c r="BI359" s="39"/>
      <c r="BJ359" s="39"/>
      <c r="BK359" s="39"/>
      <c r="BL359" s="39"/>
      <c r="BM359" s="39"/>
      <c r="BN359" s="39"/>
      <c r="BO359" s="39"/>
      <c r="BP359" s="39"/>
      <c r="BQ359" s="39"/>
      <c r="BR359" s="39"/>
      <c r="BS359" s="39"/>
    </row>
    <row r="360" spans="1:71" ht="15.75" customHeight="1" x14ac:dyDescent="0.25">
      <c r="A360" s="30"/>
      <c r="B360" s="31"/>
      <c r="C360" s="31"/>
      <c r="D360" s="37"/>
      <c r="E360" s="39"/>
      <c r="F360" s="31"/>
      <c r="G360" s="92"/>
      <c r="H360" s="39"/>
      <c r="I360" s="93"/>
      <c r="J360" s="39"/>
      <c r="K360" s="39"/>
      <c r="L360" s="41"/>
      <c r="M360" s="41"/>
      <c r="N360" s="41"/>
      <c r="O360" s="31"/>
      <c r="P360" s="39"/>
      <c r="Q360" s="39"/>
      <c r="R360" s="39"/>
      <c r="S360" s="39"/>
      <c r="T360" s="94"/>
      <c r="U360" s="39"/>
      <c r="V360" s="95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  <c r="AY360" s="39"/>
      <c r="AZ360" s="39"/>
      <c r="BA360" s="39"/>
      <c r="BB360" s="39"/>
      <c r="BC360" s="39"/>
      <c r="BD360" s="39"/>
      <c r="BE360" s="39"/>
      <c r="BF360" s="39"/>
      <c r="BG360" s="39"/>
      <c r="BH360" s="39"/>
      <c r="BI360" s="39"/>
      <c r="BJ360" s="39"/>
      <c r="BK360" s="39"/>
      <c r="BL360" s="39"/>
      <c r="BM360" s="39"/>
      <c r="BN360" s="39"/>
      <c r="BO360" s="39"/>
      <c r="BP360" s="39"/>
      <c r="BQ360" s="39"/>
      <c r="BR360" s="39"/>
      <c r="BS360" s="39"/>
    </row>
    <row r="361" spans="1:71" ht="15.75" customHeight="1" x14ac:dyDescent="0.25">
      <c r="A361" s="30"/>
      <c r="B361" s="31"/>
      <c r="C361" s="31"/>
      <c r="D361" s="37"/>
      <c r="E361" s="39"/>
      <c r="F361" s="31"/>
      <c r="G361" s="92"/>
      <c r="H361" s="39"/>
      <c r="I361" s="93"/>
      <c r="J361" s="39"/>
      <c r="K361" s="39"/>
      <c r="L361" s="41"/>
      <c r="M361" s="41"/>
      <c r="N361" s="41"/>
      <c r="O361" s="31"/>
      <c r="P361" s="39"/>
      <c r="Q361" s="39"/>
      <c r="R361" s="39"/>
      <c r="S361" s="39"/>
      <c r="T361" s="94"/>
      <c r="U361" s="39"/>
      <c r="V361" s="95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  <c r="AY361" s="39"/>
      <c r="AZ361" s="39"/>
      <c r="BA361" s="39"/>
      <c r="BB361" s="39"/>
      <c r="BC361" s="39"/>
      <c r="BD361" s="39"/>
      <c r="BE361" s="39"/>
      <c r="BF361" s="39"/>
      <c r="BG361" s="39"/>
      <c r="BH361" s="39"/>
      <c r="BI361" s="39"/>
      <c r="BJ361" s="39"/>
      <c r="BK361" s="39"/>
      <c r="BL361" s="39"/>
      <c r="BM361" s="39"/>
      <c r="BN361" s="39"/>
      <c r="BO361" s="39"/>
      <c r="BP361" s="39"/>
      <c r="BQ361" s="39"/>
      <c r="BR361" s="39"/>
      <c r="BS361" s="39"/>
    </row>
    <row r="362" spans="1:71" ht="15.75" customHeight="1" x14ac:dyDescent="0.25">
      <c r="A362" s="30"/>
      <c r="B362" s="31"/>
      <c r="C362" s="31"/>
      <c r="D362" s="37"/>
      <c r="E362" s="39"/>
      <c r="F362" s="31"/>
      <c r="G362" s="92"/>
      <c r="H362" s="39"/>
      <c r="I362" s="93"/>
      <c r="J362" s="39"/>
      <c r="K362" s="39"/>
      <c r="L362" s="41"/>
      <c r="M362" s="41"/>
      <c r="N362" s="41"/>
      <c r="O362" s="31"/>
      <c r="P362" s="39"/>
      <c r="Q362" s="39"/>
      <c r="R362" s="39"/>
      <c r="S362" s="39"/>
      <c r="T362" s="94"/>
      <c r="U362" s="39"/>
      <c r="V362" s="95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  <c r="BG362" s="39"/>
      <c r="BH362" s="39"/>
      <c r="BI362" s="39"/>
      <c r="BJ362" s="39"/>
      <c r="BK362" s="39"/>
      <c r="BL362" s="39"/>
      <c r="BM362" s="39"/>
      <c r="BN362" s="39"/>
      <c r="BO362" s="39"/>
      <c r="BP362" s="39"/>
      <c r="BQ362" s="39"/>
      <c r="BR362" s="39"/>
      <c r="BS362" s="39"/>
    </row>
    <row r="363" spans="1:71" ht="15.75" customHeight="1" x14ac:dyDescent="0.25">
      <c r="A363" s="30"/>
      <c r="B363" s="31"/>
      <c r="C363" s="31"/>
      <c r="D363" s="37"/>
      <c r="E363" s="39"/>
      <c r="F363" s="31"/>
      <c r="G363" s="92"/>
      <c r="H363" s="39"/>
      <c r="I363" s="93"/>
      <c r="J363" s="39"/>
      <c r="K363" s="39"/>
      <c r="L363" s="41"/>
      <c r="M363" s="41"/>
      <c r="N363" s="41"/>
      <c r="O363" s="31"/>
      <c r="P363" s="39"/>
      <c r="Q363" s="39"/>
      <c r="R363" s="39"/>
      <c r="S363" s="39"/>
      <c r="T363" s="94"/>
      <c r="U363" s="39"/>
      <c r="V363" s="95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39"/>
      <c r="AZ363" s="39"/>
      <c r="BA363" s="39"/>
      <c r="BB363" s="39"/>
      <c r="BC363" s="39"/>
      <c r="BD363" s="39"/>
      <c r="BE363" s="39"/>
      <c r="BF363" s="39"/>
      <c r="BG363" s="39"/>
      <c r="BH363" s="39"/>
      <c r="BI363" s="39"/>
      <c r="BJ363" s="39"/>
      <c r="BK363" s="39"/>
      <c r="BL363" s="39"/>
      <c r="BM363" s="39"/>
      <c r="BN363" s="39"/>
      <c r="BO363" s="39"/>
      <c r="BP363" s="39"/>
      <c r="BQ363" s="39"/>
      <c r="BR363" s="39"/>
      <c r="BS363" s="39"/>
    </row>
    <row r="364" spans="1:71" ht="15.75" customHeight="1" x14ac:dyDescent="0.25">
      <c r="A364" s="30"/>
      <c r="B364" s="31"/>
      <c r="C364" s="31"/>
      <c r="D364" s="37"/>
      <c r="E364" s="39"/>
      <c r="F364" s="31"/>
      <c r="G364" s="92"/>
      <c r="H364" s="39"/>
      <c r="I364" s="93"/>
      <c r="J364" s="39"/>
      <c r="K364" s="39"/>
      <c r="L364" s="41"/>
      <c r="M364" s="41"/>
      <c r="N364" s="41"/>
      <c r="O364" s="31"/>
      <c r="P364" s="39"/>
      <c r="Q364" s="39"/>
      <c r="R364" s="39"/>
      <c r="S364" s="39"/>
      <c r="T364" s="94"/>
      <c r="U364" s="39"/>
      <c r="V364" s="95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  <c r="AY364" s="39"/>
      <c r="AZ364" s="39"/>
      <c r="BA364" s="39"/>
      <c r="BB364" s="39"/>
      <c r="BC364" s="39"/>
      <c r="BD364" s="39"/>
      <c r="BE364" s="39"/>
      <c r="BF364" s="39"/>
      <c r="BG364" s="39"/>
      <c r="BH364" s="39"/>
      <c r="BI364" s="39"/>
      <c r="BJ364" s="39"/>
      <c r="BK364" s="39"/>
      <c r="BL364" s="39"/>
      <c r="BM364" s="39"/>
      <c r="BN364" s="39"/>
      <c r="BO364" s="39"/>
      <c r="BP364" s="39"/>
      <c r="BQ364" s="39"/>
      <c r="BR364" s="39"/>
      <c r="BS364" s="39"/>
    </row>
    <row r="365" spans="1:71" ht="15.75" customHeight="1" x14ac:dyDescent="0.25">
      <c r="A365" s="30"/>
      <c r="B365" s="31"/>
      <c r="C365" s="31"/>
      <c r="D365" s="37"/>
      <c r="E365" s="39"/>
      <c r="F365" s="31"/>
      <c r="G365" s="92"/>
      <c r="H365" s="39"/>
      <c r="I365" s="93"/>
      <c r="J365" s="39"/>
      <c r="K365" s="39"/>
      <c r="L365" s="41"/>
      <c r="M365" s="41"/>
      <c r="N365" s="41"/>
      <c r="O365" s="31"/>
      <c r="P365" s="39"/>
      <c r="Q365" s="39"/>
      <c r="R365" s="39"/>
      <c r="S365" s="39"/>
      <c r="T365" s="94"/>
      <c r="U365" s="39"/>
      <c r="V365" s="95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39"/>
      <c r="AZ365" s="39"/>
      <c r="BA365" s="39"/>
      <c r="BB365" s="39"/>
      <c r="BC365" s="39"/>
      <c r="BD365" s="39"/>
      <c r="BE365" s="39"/>
      <c r="BF365" s="39"/>
      <c r="BG365" s="39"/>
      <c r="BH365" s="39"/>
      <c r="BI365" s="39"/>
      <c r="BJ365" s="39"/>
      <c r="BK365" s="39"/>
      <c r="BL365" s="39"/>
      <c r="BM365" s="39"/>
      <c r="BN365" s="39"/>
      <c r="BO365" s="39"/>
      <c r="BP365" s="39"/>
      <c r="BQ365" s="39"/>
      <c r="BR365" s="39"/>
      <c r="BS365" s="39"/>
    </row>
    <row r="366" spans="1:71" ht="15.75" customHeight="1" x14ac:dyDescent="0.25">
      <c r="A366" s="30"/>
      <c r="B366" s="31"/>
      <c r="C366" s="31"/>
      <c r="D366" s="37"/>
      <c r="E366" s="39"/>
      <c r="F366" s="31"/>
      <c r="G366" s="92"/>
      <c r="H366" s="39"/>
      <c r="I366" s="93"/>
      <c r="J366" s="39"/>
      <c r="K366" s="39"/>
      <c r="L366" s="41"/>
      <c r="M366" s="41"/>
      <c r="N366" s="41"/>
      <c r="O366" s="31"/>
      <c r="P366" s="39"/>
      <c r="Q366" s="39"/>
      <c r="R366" s="39"/>
      <c r="S366" s="39"/>
      <c r="T366" s="94"/>
      <c r="U366" s="39"/>
      <c r="V366" s="95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39"/>
      <c r="AZ366" s="39"/>
      <c r="BA366" s="39"/>
      <c r="BB366" s="39"/>
      <c r="BC366" s="39"/>
      <c r="BD366" s="39"/>
      <c r="BE366" s="39"/>
      <c r="BF366" s="39"/>
      <c r="BG366" s="39"/>
      <c r="BH366" s="39"/>
      <c r="BI366" s="39"/>
      <c r="BJ366" s="39"/>
      <c r="BK366" s="39"/>
      <c r="BL366" s="39"/>
      <c r="BM366" s="39"/>
      <c r="BN366" s="39"/>
      <c r="BO366" s="39"/>
      <c r="BP366" s="39"/>
      <c r="BQ366" s="39"/>
      <c r="BR366" s="39"/>
      <c r="BS366" s="39"/>
    </row>
    <row r="367" spans="1:71" ht="15.75" customHeight="1" x14ac:dyDescent="0.25">
      <c r="A367" s="30"/>
      <c r="B367" s="31"/>
      <c r="C367" s="31"/>
      <c r="D367" s="37"/>
      <c r="E367" s="39"/>
      <c r="F367" s="31"/>
      <c r="G367" s="92"/>
      <c r="H367" s="39"/>
      <c r="I367" s="93"/>
      <c r="J367" s="39"/>
      <c r="K367" s="39"/>
      <c r="L367" s="41"/>
      <c r="M367" s="41"/>
      <c r="N367" s="41"/>
      <c r="O367" s="31"/>
      <c r="P367" s="39"/>
      <c r="Q367" s="39"/>
      <c r="R367" s="39"/>
      <c r="S367" s="39"/>
      <c r="T367" s="94"/>
      <c r="U367" s="39"/>
      <c r="V367" s="95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39"/>
      <c r="AZ367" s="39"/>
      <c r="BA367" s="39"/>
      <c r="BB367" s="39"/>
      <c r="BC367" s="39"/>
      <c r="BD367" s="39"/>
      <c r="BE367" s="39"/>
      <c r="BF367" s="39"/>
      <c r="BG367" s="39"/>
      <c r="BH367" s="39"/>
      <c r="BI367" s="39"/>
      <c r="BJ367" s="39"/>
      <c r="BK367" s="39"/>
      <c r="BL367" s="39"/>
      <c r="BM367" s="39"/>
      <c r="BN367" s="39"/>
      <c r="BO367" s="39"/>
      <c r="BP367" s="39"/>
      <c r="BQ367" s="39"/>
      <c r="BR367" s="39"/>
      <c r="BS367" s="39"/>
    </row>
    <row r="368" spans="1:71" ht="15.75" customHeight="1" x14ac:dyDescent="0.25">
      <c r="A368" s="30"/>
      <c r="B368" s="31"/>
      <c r="C368" s="31"/>
      <c r="D368" s="37"/>
      <c r="E368" s="39"/>
      <c r="F368" s="31"/>
      <c r="G368" s="92"/>
      <c r="H368" s="39"/>
      <c r="I368" s="93"/>
      <c r="J368" s="39"/>
      <c r="K368" s="39"/>
      <c r="L368" s="41"/>
      <c r="M368" s="41"/>
      <c r="N368" s="41"/>
      <c r="O368" s="31"/>
      <c r="P368" s="39"/>
      <c r="Q368" s="39"/>
      <c r="R368" s="39"/>
      <c r="S368" s="39"/>
      <c r="T368" s="94"/>
      <c r="U368" s="39"/>
      <c r="V368" s="95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  <c r="AY368" s="39"/>
      <c r="AZ368" s="39"/>
      <c r="BA368" s="39"/>
      <c r="BB368" s="39"/>
      <c r="BC368" s="39"/>
      <c r="BD368" s="39"/>
      <c r="BE368" s="39"/>
      <c r="BF368" s="39"/>
      <c r="BG368" s="39"/>
      <c r="BH368" s="39"/>
      <c r="BI368" s="39"/>
      <c r="BJ368" s="39"/>
      <c r="BK368" s="39"/>
      <c r="BL368" s="39"/>
      <c r="BM368" s="39"/>
      <c r="BN368" s="39"/>
      <c r="BO368" s="39"/>
      <c r="BP368" s="39"/>
      <c r="BQ368" s="39"/>
      <c r="BR368" s="39"/>
      <c r="BS368" s="39"/>
    </row>
    <row r="369" spans="1:71" ht="15.75" customHeight="1" x14ac:dyDescent="0.25">
      <c r="A369" s="30"/>
      <c r="B369" s="31"/>
      <c r="C369" s="31"/>
      <c r="D369" s="37"/>
      <c r="E369" s="39"/>
      <c r="F369" s="31"/>
      <c r="G369" s="92"/>
      <c r="H369" s="39"/>
      <c r="I369" s="93"/>
      <c r="J369" s="39"/>
      <c r="K369" s="39"/>
      <c r="L369" s="41"/>
      <c r="M369" s="41"/>
      <c r="N369" s="41"/>
      <c r="O369" s="31"/>
      <c r="P369" s="39"/>
      <c r="Q369" s="39"/>
      <c r="R369" s="39"/>
      <c r="S369" s="39"/>
      <c r="T369" s="94"/>
      <c r="U369" s="39"/>
      <c r="V369" s="95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  <c r="AY369" s="39"/>
      <c r="AZ369" s="39"/>
      <c r="BA369" s="39"/>
      <c r="BB369" s="39"/>
      <c r="BC369" s="39"/>
      <c r="BD369" s="39"/>
      <c r="BE369" s="39"/>
      <c r="BF369" s="39"/>
      <c r="BG369" s="39"/>
      <c r="BH369" s="39"/>
      <c r="BI369" s="39"/>
      <c r="BJ369" s="39"/>
      <c r="BK369" s="39"/>
      <c r="BL369" s="39"/>
      <c r="BM369" s="39"/>
      <c r="BN369" s="39"/>
      <c r="BO369" s="39"/>
      <c r="BP369" s="39"/>
      <c r="BQ369" s="39"/>
      <c r="BR369" s="39"/>
      <c r="BS369" s="39"/>
    </row>
    <row r="370" spans="1:71" ht="15.75" customHeight="1" x14ac:dyDescent="0.25">
      <c r="A370" s="30"/>
      <c r="B370" s="31"/>
      <c r="C370" s="31"/>
      <c r="D370" s="37"/>
      <c r="E370" s="39"/>
      <c r="F370" s="31"/>
      <c r="G370" s="92"/>
      <c r="H370" s="39"/>
      <c r="I370" s="93"/>
      <c r="J370" s="39"/>
      <c r="K370" s="39"/>
      <c r="L370" s="41"/>
      <c r="M370" s="41"/>
      <c r="N370" s="41"/>
      <c r="O370" s="31"/>
      <c r="P370" s="39"/>
      <c r="Q370" s="39"/>
      <c r="R370" s="39"/>
      <c r="S370" s="39"/>
      <c r="T370" s="94"/>
      <c r="U370" s="39"/>
      <c r="V370" s="95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  <c r="AY370" s="39"/>
      <c r="AZ370" s="39"/>
      <c r="BA370" s="39"/>
      <c r="BB370" s="39"/>
      <c r="BC370" s="39"/>
      <c r="BD370" s="39"/>
      <c r="BE370" s="39"/>
      <c r="BF370" s="39"/>
      <c r="BG370" s="39"/>
      <c r="BH370" s="39"/>
      <c r="BI370" s="39"/>
      <c r="BJ370" s="39"/>
      <c r="BK370" s="39"/>
      <c r="BL370" s="39"/>
      <c r="BM370" s="39"/>
      <c r="BN370" s="39"/>
      <c r="BO370" s="39"/>
      <c r="BP370" s="39"/>
      <c r="BQ370" s="39"/>
      <c r="BR370" s="39"/>
      <c r="BS370" s="39"/>
    </row>
    <row r="371" spans="1:71" ht="15.75" customHeight="1" x14ac:dyDescent="0.25">
      <c r="A371" s="30"/>
      <c r="B371" s="31"/>
      <c r="C371" s="31"/>
      <c r="D371" s="37"/>
      <c r="E371" s="39"/>
      <c r="F371" s="31"/>
      <c r="G371" s="92"/>
      <c r="H371" s="39"/>
      <c r="I371" s="93"/>
      <c r="J371" s="39"/>
      <c r="K371" s="39"/>
      <c r="L371" s="41"/>
      <c r="M371" s="41"/>
      <c r="N371" s="41"/>
      <c r="O371" s="31"/>
      <c r="P371" s="39"/>
      <c r="Q371" s="39"/>
      <c r="R371" s="39"/>
      <c r="S371" s="39"/>
      <c r="T371" s="94"/>
      <c r="U371" s="39"/>
      <c r="V371" s="95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  <c r="AY371" s="39"/>
      <c r="AZ371" s="39"/>
      <c r="BA371" s="39"/>
      <c r="BB371" s="39"/>
      <c r="BC371" s="39"/>
      <c r="BD371" s="39"/>
      <c r="BE371" s="39"/>
      <c r="BF371" s="39"/>
      <c r="BG371" s="39"/>
      <c r="BH371" s="39"/>
      <c r="BI371" s="39"/>
      <c r="BJ371" s="39"/>
      <c r="BK371" s="39"/>
      <c r="BL371" s="39"/>
      <c r="BM371" s="39"/>
      <c r="BN371" s="39"/>
      <c r="BO371" s="39"/>
      <c r="BP371" s="39"/>
      <c r="BQ371" s="39"/>
      <c r="BR371" s="39"/>
      <c r="BS371" s="39"/>
    </row>
    <row r="372" spans="1:71" ht="15.75" customHeight="1" x14ac:dyDescent="0.25">
      <c r="A372" s="30"/>
      <c r="B372" s="31"/>
      <c r="C372" s="31"/>
      <c r="D372" s="37"/>
      <c r="E372" s="39"/>
      <c r="F372" s="31"/>
      <c r="G372" s="92"/>
      <c r="H372" s="39"/>
      <c r="I372" s="93"/>
      <c r="J372" s="39"/>
      <c r="K372" s="39"/>
      <c r="L372" s="41"/>
      <c r="M372" s="41"/>
      <c r="N372" s="41"/>
      <c r="O372" s="31"/>
      <c r="P372" s="39"/>
      <c r="Q372" s="39"/>
      <c r="R372" s="39"/>
      <c r="S372" s="39"/>
      <c r="T372" s="94"/>
      <c r="U372" s="39"/>
      <c r="V372" s="95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  <c r="AY372" s="39"/>
      <c r="AZ372" s="39"/>
      <c r="BA372" s="39"/>
      <c r="BB372" s="39"/>
      <c r="BC372" s="39"/>
      <c r="BD372" s="39"/>
      <c r="BE372" s="39"/>
      <c r="BF372" s="39"/>
      <c r="BG372" s="39"/>
      <c r="BH372" s="39"/>
      <c r="BI372" s="39"/>
      <c r="BJ372" s="39"/>
      <c r="BK372" s="39"/>
      <c r="BL372" s="39"/>
      <c r="BM372" s="39"/>
      <c r="BN372" s="39"/>
      <c r="BO372" s="39"/>
      <c r="BP372" s="39"/>
      <c r="BQ372" s="39"/>
      <c r="BR372" s="39"/>
      <c r="BS372" s="39"/>
    </row>
    <row r="373" spans="1:71" ht="15.75" customHeight="1" x14ac:dyDescent="0.25">
      <c r="A373" s="30"/>
      <c r="B373" s="31"/>
      <c r="C373" s="31"/>
      <c r="D373" s="37"/>
      <c r="E373" s="39"/>
      <c r="F373" s="31"/>
      <c r="G373" s="92"/>
      <c r="H373" s="39"/>
      <c r="I373" s="93"/>
      <c r="J373" s="39"/>
      <c r="K373" s="39"/>
      <c r="L373" s="41"/>
      <c r="M373" s="41"/>
      <c r="N373" s="41"/>
      <c r="O373" s="31"/>
      <c r="P373" s="39"/>
      <c r="Q373" s="39"/>
      <c r="R373" s="39"/>
      <c r="S373" s="39"/>
      <c r="T373" s="94"/>
      <c r="U373" s="39"/>
      <c r="V373" s="95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  <c r="AY373" s="39"/>
      <c r="AZ373" s="39"/>
      <c r="BA373" s="39"/>
      <c r="BB373" s="39"/>
      <c r="BC373" s="39"/>
      <c r="BD373" s="39"/>
      <c r="BE373" s="39"/>
      <c r="BF373" s="39"/>
      <c r="BG373" s="39"/>
      <c r="BH373" s="39"/>
      <c r="BI373" s="39"/>
      <c r="BJ373" s="39"/>
      <c r="BK373" s="39"/>
      <c r="BL373" s="39"/>
      <c r="BM373" s="39"/>
      <c r="BN373" s="39"/>
      <c r="BO373" s="39"/>
      <c r="BP373" s="39"/>
      <c r="BQ373" s="39"/>
      <c r="BR373" s="39"/>
      <c r="BS373" s="39"/>
    </row>
    <row r="374" spans="1:71" ht="15.75" customHeight="1" x14ac:dyDescent="0.25">
      <c r="A374" s="30"/>
      <c r="B374" s="31"/>
      <c r="C374" s="31"/>
      <c r="D374" s="37"/>
      <c r="E374" s="39"/>
      <c r="F374" s="31"/>
      <c r="G374" s="92"/>
      <c r="H374" s="39"/>
      <c r="I374" s="93"/>
      <c r="J374" s="39"/>
      <c r="K374" s="39"/>
      <c r="L374" s="41"/>
      <c r="M374" s="41"/>
      <c r="N374" s="41"/>
      <c r="O374" s="31"/>
      <c r="P374" s="39"/>
      <c r="Q374" s="39"/>
      <c r="R374" s="39"/>
      <c r="S374" s="39"/>
      <c r="T374" s="94"/>
      <c r="U374" s="39"/>
      <c r="V374" s="95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  <c r="AY374" s="39"/>
      <c r="AZ374" s="39"/>
      <c r="BA374" s="39"/>
      <c r="BB374" s="39"/>
      <c r="BC374" s="39"/>
      <c r="BD374" s="39"/>
      <c r="BE374" s="39"/>
      <c r="BF374" s="39"/>
      <c r="BG374" s="39"/>
      <c r="BH374" s="39"/>
      <c r="BI374" s="39"/>
      <c r="BJ374" s="39"/>
      <c r="BK374" s="39"/>
      <c r="BL374" s="39"/>
      <c r="BM374" s="39"/>
      <c r="BN374" s="39"/>
      <c r="BO374" s="39"/>
      <c r="BP374" s="39"/>
      <c r="BQ374" s="39"/>
      <c r="BR374" s="39"/>
      <c r="BS374" s="39"/>
    </row>
    <row r="375" spans="1:71" ht="15.75" customHeight="1" x14ac:dyDescent="0.25">
      <c r="A375" s="30"/>
      <c r="B375" s="31"/>
      <c r="C375" s="31"/>
      <c r="D375" s="37"/>
      <c r="E375" s="39"/>
      <c r="F375" s="31"/>
      <c r="G375" s="92"/>
      <c r="H375" s="39"/>
      <c r="I375" s="93"/>
      <c r="J375" s="39"/>
      <c r="K375" s="39"/>
      <c r="L375" s="41"/>
      <c r="M375" s="41"/>
      <c r="N375" s="41"/>
      <c r="O375" s="31"/>
      <c r="P375" s="39"/>
      <c r="Q375" s="39"/>
      <c r="R375" s="39"/>
      <c r="S375" s="39"/>
      <c r="T375" s="94"/>
      <c r="U375" s="39"/>
      <c r="V375" s="95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  <c r="AY375" s="39"/>
      <c r="AZ375" s="39"/>
      <c r="BA375" s="39"/>
      <c r="BB375" s="39"/>
      <c r="BC375" s="39"/>
      <c r="BD375" s="39"/>
      <c r="BE375" s="39"/>
      <c r="BF375" s="39"/>
      <c r="BG375" s="39"/>
      <c r="BH375" s="39"/>
      <c r="BI375" s="39"/>
      <c r="BJ375" s="39"/>
      <c r="BK375" s="39"/>
      <c r="BL375" s="39"/>
      <c r="BM375" s="39"/>
      <c r="BN375" s="39"/>
      <c r="BO375" s="39"/>
      <c r="BP375" s="39"/>
      <c r="BQ375" s="39"/>
      <c r="BR375" s="39"/>
      <c r="BS375" s="39"/>
    </row>
    <row r="376" spans="1:71" ht="15.75" customHeight="1" x14ac:dyDescent="0.25">
      <c r="A376" s="30"/>
      <c r="B376" s="31"/>
      <c r="C376" s="31"/>
      <c r="D376" s="37"/>
      <c r="E376" s="39"/>
      <c r="F376" s="31"/>
      <c r="G376" s="92"/>
      <c r="H376" s="39"/>
      <c r="I376" s="93"/>
      <c r="J376" s="39"/>
      <c r="K376" s="39"/>
      <c r="L376" s="41"/>
      <c r="M376" s="41"/>
      <c r="N376" s="41"/>
      <c r="O376" s="31"/>
      <c r="P376" s="39"/>
      <c r="Q376" s="39"/>
      <c r="R376" s="39"/>
      <c r="S376" s="39"/>
      <c r="T376" s="94"/>
      <c r="U376" s="39"/>
      <c r="V376" s="95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  <c r="AY376" s="39"/>
      <c r="AZ376" s="39"/>
      <c r="BA376" s="39"/>
      <c r="BB376" s="39"/>
      <c r="BC376" s="39"/>
      <c r="BD376" s="39"/>
      <c r="BE376" s="39"/>
      <c r="BF376" s="39"/>
      <c r="BG376" s="39"/>
      <c r="BH376" s="39"/>
      <c r="BI376" s="39"/>
      <c r="BJ376" s="39"/>
      <c r="BK376" s="39"/>
      <c r="BL376" s="39"/>
      <c r="BM376" s="39"/>
      <c r="BN376" s="39"/>
      <c r="BO376" s="39"/>
      <c r="BP376" s="39"/>
      <c r="BQ376" s="39"/>
      <c r="BR376" s="39"/>
      <c r="BS376" s="39"/>
    </row>
    <row r="377" spans="1:71" ht="15.75" customHeight="1" x14ac:dyDescent="0.25">
      <c r="A377" s="30"/>
      <c r="B377" s="31"/>
      <c r="C377" s="31"/>
      <c r="D377" s="37"/>
      <c r="E377" s="39"/>
      <c r="F377" s="31"/>
      <c r="G377" s="92"/>
      <c r="H377" s="39"/>
      <c r="I377" s="93"/>
      <c r="J377" s="39"/>
      <c r="K377" s="39"/>
      <c r="L377" s="41"/>
      <c r="M377" s="41"/>
      <c r="N377" s="41"/>
      <c r="O377" s="31"/>
      <c r="P377" s="39"/>
      <c r="Q377" s="39"/>
      <c r="R377" s="39"/>
      <c r="S377" s="39"/>
      <c r="T377" s="94"/>
      <c r="U377" s="39"/>
      <c r="V377" s="95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  <c r="AY377" s="39"/>
      <c r="AZ377" s="39"/>
      <c r="BA377" s="39"/>
      <c r="BB377" s="39"/>
      <c r="BC377" s="39"/>
      <c r="BD377" s="39"/>
      <c r="BE377" s="39"/>
      <c r="BF377" s="39"/>
      <c r="BG377" s="39"/>
      <c r="BH377" s="39"/>
      <c r="BI377" s="39"/>
      <c r="BJ377" s="39"/>
      <c r="BK377" s="39"/>
      <c r="BL377" s="39"/>
      <c r="BM377" s="39"/>
      <c r="BN377" s="39"/>
      <c r="BO377" s="39"/>
      <c r="BP377" s="39"/>
      <c r="BQ377" s="39"/>
      <c r="BR377" s="39"/>
      <c r="BS377" s="39"/>
    </row>
    <row r="378" spans="1:71" ht="15.75" customHeight="1" x14ac:dyDescent="0.25">
      <c r="A378" s="30"/>
      <c r="B378" s="31"/>
      <c r="C378" s="31"/>
      <c r="D378" s="37"/>
      <c r="E378" s="39"/>
      <c r="F378" s="31"/>
      <c r="G378" s="92"/>
      <c r="H378" s="39"/>
      <c r="I378" s="93"/>
      <c r="J378" s="39"/>
      <c r="K378" s="39"/>
      <c r="L378" s="41"/>
      <c r="M378" s="41"/>
      <c r="N378" s="41"/>
      <c r="O378" s="31"/>
      <c r="P378" s="39"/>
      <c r="Q378" s="39"/>
      <c r="R378" s="39"/>
      <c r="S378" s="39"/>
      <c r="T378" s="94"/>
      <c r="U378" s="39"/>
      <c r="V378" s="95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  <c r="AY378" s="39"/>
      <c r="AZ378" s="39"/>
      <c r="BA378" s="39"/>
      <c r="BB378" s="39"/>
      <c r="BC378" s="39"/>
      <c r="BD378" s="39"/>
      <c r="BE378" s="39"/>
      <c r="BF378" s="39"/>
      <c r="BG378" s="39"/>
      <c r="BH378" s="39"/>
      <c r="BI378" s="39"/>
      <c r="BJ378" s="39"/>
      <c r="BK378" s="39"/>
      <c r="BL378" s="39"/>
      <c r="BM378" s="39"/>
      <c r="BN378" s="39"/>
      <c r="BO378" s="39"/>
      <c r="BP378" s="39"/>
      <c r="BQ378" s="39"/>
      <c r="BR378" s="39"/>
      <c r="BS378" s="39"/>
    </row>
    <row r="379" spans="1:71" ht="15.75" customHeight="1" x14ac:dyDescent="0.25">
      <c r="A379" s="30"/>
      <c r="B379" s="31"/>
      <c r="C379" s="31"/>
      <c r="D379" s="37"/>
      <c r="E379" s="39"/>
      <c r="F379" s="31"/>
      <c r="G379" s="92"/>
      <c r="H379" s="39"/>
      <c r="I379" s="93"/>
      <c r="J379" s="39"/>
      <c r="K379" s="39"/>
      <c r="L379" s="41"/>
      <c r="M379" s="41"/>
      <c r="N379" s="41"/>
      <c r="O379" s="31"/>
      <c r="P379" s="39"/>
      <c r="Q379" s="39"/>
      <c r="R379" s="39"/>
      <c r="S379" s="39"/>
      <c r="T379" s="94"/>
      <c r="U379" s="39"/>
      <c r="V379" s="95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39"/>
      <c r="AZ379" s="39"/>
      <c r="BA379" s="39"/>
      <c r="BB379" s="39"/>
      <c r="BC379" s="39"/>
      <c r="BD379" s="39"/>
      <c r="BE379" s="39"/>
      <c r="BF379" s="39"/>
      <c r="BG379" s="39"/>
      <c r="BH379" s="39"/>
      <c r="BI379" s="39"/>
      <c r="BJ379" s="39"/>
      <c r="BK379" s="39"/>
      <c r="BL379" s="39"/>
      <c r="BM379" s="39"/>
      <c r="BN379" s="39"/>
      <c r="BO379" s="39"/>
      <c r="BP379" s="39"/>
      <c r="BQ379" s="39"/>
      <c r="BR379" s="39"/>
      <c r="BS379" s="39"/>
    </row>
    <row r="380" spans="1:71" ht="15.75" customHeight="1" x14ac:dyDescent="0.25">
      <c r="A380" s="30"/>
      <c r="B380" s="31"/>
      <c r="C380" s="31"/>
      <c r="D380" s="37"/>
      <c r="E380" s="39"/>
      <c r="F380" s="31"/>
      <c r="G380" s="92"/>
      <c r="H380" s="39"/>
      <c r="I380" s="93"/>
      <c r="J380" s="39"/>
      <c r="K380" s="39"/>
      <c r="L380" s="41"/>
      <c r="M380" s="41"/>
      <c r="N380" s="41"/>
      <c r="O380" s="31"/>
      <c r="P380" s="39"/>
      <c r="Q380" s="39"/>
      <c r="R380" s="39"/>
      <c r="S380" s="39"/>
      <c r="T380" s="94"/>
      <c r="U380" s="39"/>
      <c r="V380" s="95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39"/>
      <c r="AZ380" s="39"/>
      <c r="BA380" s="39"/>
      <c r="BB380" s="39"/>
      <c r="BC380" s="39"/>
      <c r="BD380" s="39"/>
      <c r="BE380" s="39"/>
      <c r="BF380" s="39"/>
      <c r="BG380" s="39"/>
      <c r="BH380" s="39"/>
      <c r="BI380" s="39"/>
      <c r="BJ380" s="39"/>
      <c r="BK380" s="39"/>
      <c r="BL380" s="39"/>
      <c r="BM380" s="39"/>
      <c r="BN380" s="39"/>
      <c r="BO380" s="39"/>
      <c r="BP380" s="39"/>
      <c r="BQ380" s="39"/>
      <c r="BR380" s="39"/>
      <c r="BS380" s="39"/>
    </row>
    <row r="381" spans="1:71" ht="15.75" customHeight="1" x14ac:dyDescent="0.25">
      <c r="A381" s="30"/>
      <c r="B381" s="31"/>
      <c r="C381" s="31"/>
      <c r="D381" s="37"/>
      <c r="E381" s="39"/>
      <c r="F381" s="31"/>
      <c r="G381" s="92"/>
      <c r="H381" s="39"/>
      <c r="I381" s="93"/>
      <c r="J381" s="39"/>
      <c r="K381" s="39"/>
      <c r="L381" s="41"/>
      <c r="M381" s="41"/>
      <c r="N381" s="41"/>
      <c r="O381" s="31"/>
      <c r="P381" s="39"/>
      <c r="Q381" s="39"/>
      <c r="R381" s="39"/>
      <c r="S381" s="39"/>
      <c r="T381" s="94"/>
      <c r="U381" s="39"/>
      <c r="V381" s="95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  <c r="BA381" s="39"/>
      <c r="BB381" s="39"/>
      <c r="BC381" s="39"/>
      <c r="BD381" s="39"/>
      <c r="BE381" s="39"/>
      <c r="BF381" s="39"/>
      <c r="BG381" s="39"/>
      <c r="BH381" s="39"/>
      <c r="BI381" s="39"/>
      <c r="BJ381" s="39"/>
      <c r="BK381" s="39"/>
      <c r="BL381" s="39"/>
      <c r="BM381" s="39"/>
      <c r="BN381" s="39"/>
      <c r="BO381" s="39"/>
      <c r="BP381" s="39"/>
      <c r="BQ381" s="39"/>
      <c r="BR381" s="39"/>
      <c r="BS381" s="39"/>
    </row>
    <row r="382" spans="1:71" ht="15.75" customHeight="1" x14ac:dyDescent="0.25">
      <c r="A382" s="30"/>
      <c r="B382" s="31"/>
      <c r="C382" s="31"/>
      <c r="D382" s="37"/>
      <c r="E382" s="39"/>
      <c r="F382" s="31"/>
      <c r="G382" s="92"/>
      <c r="H382" s="39"/>
      <c r="I382" s="93"/>
      <c r="J382" s="39"/>
      <c r="K382" s="39"/>
      <c r="L382" s="41"/>
      <c r="M382" s="41"/>
      <c r="N382" s="41"/>
      <c r="O382" s="31"/>
      <c r="P382" s="39"/>
      <c r="Q382" s="39"/>
      <c r="R382" s="39"/>
      <c r="S382" s="39"/>
      <c r="T382" s="94"/>
      <c r="U382" s="39"/>
      <c r="V382" s="95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  <c r="AY382" s="39"/>
      <c r="AZ382" s="39"/>
      <c r="BA382" s="39"/>
      <c r="BB382" s="39"/>
      <c r="BC382" s="39"/>
      <c r="BD382" s="39"/>
      <c r="BE382" s="39"/>
      <c r="BF382" s="39"/>
      <c r="BG382" s="39"/>
      <c r="BH382" s="39"/>
      <c r="BI382" s="39"/>
      <c r="BJ382" s="39"/>
      <c r="BK382" s="39"/>
      <c r="BL382" s="39"/>
      <c r="BM382" s="39"/>
      <c r="BN382" s="39"/>
      <c r="BO382" s="39"/>
      <c r="BP382" s="39"/>
      <c r="BQ382" s="39"/>
      <c r="BR382" s="39"/>
      <c r="BS382" s="39"/>
    </row>
    <row r="383" spans="1:71" ht="15.75" customHeight="1" x14ac:dyDescent="0.25">
      <c r="A383" s="30"/>
      <c r="B383" s="31"/>
      <c r="C383" s="31"/>
      <c r="D383" s="37"/>
      <c r="E383" s="39"/>
      <c r="F383" s="31"/>
      <c r="G383" s="92"/>
      <c r="H383" s="39"/>
      <c r="I383" s="93"/>
      <c r="J383" s="39"/>
      <c r="K383" s="39"/>
      <c r="L383" s="41"/>
      <c r="M383" s="41"/>
      <c r="N383" s="41"/>
      <c r="O383" s="31"/>
      <c r="P383" s="39"/>
      <c r="Q383" s="39"/>
      <c r="R383" s="39"/>
      <c r="S383" s="39"/>
      <c r="T383" s="94"/>
      <c r="U383" s="39"/>
      <c r="V383" s="95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  <c r="AY383" s="39"/>
      <c r="AZ383" s="39"/>
      <c r="BA383" s="39"/>
      <c r="BB383" s="39"/>
      <c r="BC383" s="39"/>
      <c r="BD383" s="39"/>
      <c r="BE383" s="39"/>
      <c r="BF383" s="39"/>
      <c r="BG383" s="39"/>
      <c r="BH383" s="39"/>
      <c r="BI383" s="39"/>
      <c r="BJ383" s="39"/>
      <c r="BK383" s="39"/>
      <c r="BL383" s="39"/>
      <c r="BM383" s="39"/>
      <c r="BN383" s="39"/>
      <c r="BO383" s="39"/>
      <c r="BP383" s="39"/>
      <c r="BQ383" s="39"/>
      <c r="BR383" s="39"/>
      <c r="BS383" s="39"/>
    </row>
    <row r="384" spans="1:71" ht="15.75" customHeight="1" x14ac:dyDescent="0.25">
      <c r="A384" s="30"/>
      <c r="B384" s="31"/>
      <c r="C384" s="31"/>
      <c r="D384" s="37"/>
      <c r="E384" s="39"/>
      <c r="F384" s="31"/>
      <c r="G384" s="92"/>
      <c r="H384" s="39"/>
      <c r="I384" s="93"/>
      <c r="J384" s="39"/>
      <c r="K384" s="39"/>
      <c r="L384" s="41"/>
      <c r="M384" s="41"/>
      <c r="N384" s="41"/>
      <c r="O384" s="31"/>
      <c r="P384" s="39"/>
      <c r="Q384" s="39"/>
      <c r="R384" s="39"/>
      <c r="S384" s="39"/>
      <c r="T384" s="94"/>
      <c r="U384" s="39"/>
      <c r="V384" s="95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  <c r="AY384" s="39"/>
      <c r="AZ384" s="39"/>
      <c r="BA384" s="39"/>
      <c r="BB384" s="39"/>
      <c r="BC384" s="39"/>
      <c r="BD384" s="39"/>
      <c r="BE384" s="39"/>
      <c r="BF384" s="39"/>
      <c r="BG384" s="39"/>
      <c r="BH384" s="39"/>
      <c r="BI384" s="39"/>
      <c r="BJ384" s="39"/>
      <c r="BK384" s="39"/>
      <c r="BL384" s="39"/>
      <c r="BM384" s="39"/>
      <c r="BN384" s="39"/>
      <c r="BO384" s="39"/>
      <c r="BP384" s="39"/>
      <c r="BQ384" s="39"/>
      <c r="BR384" s="39"/>
      <c r="BS384" s="39"/>
    </row>
    <row r="385" spans="1:71" ht="15.75" customHeight="1" x14ac:dyDescent="0.25">
      <c r="A385" s="30"/>
      <c r="B385" s="31"/>
      <c r="C385" s="31"/>
      <c r="D385" s="37"/>
      <c r="E385" s="39"/>
      <c r="F385" s="31"/>
      <c r="G385" s="92"/>
      <c r="H385" s="39"/>
      <c r="I385" s="93"/>
      <c r="J385" s="39"/>
      <c r="K385" s="39"/>
      <c r="L385" s="41"/>
      <c r="M385" s="41"/>
      <c r="N385" s="41"/>
      <c r="O385" s="31"/>
      <c r="P385" s="39"/>
      <c r="Q385" s="39"/>
      <c r="R385" s="39"/>
      <c r="S385" s="39"/>
      <c r="T385" s="94"/>
      <c r="U385" s="39"/>
      <c r="V385" s="95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  <c r="AY385" s="39"/>
      <c r="AZ385" s="39"/>
      <c r="BA385" s="39"/>
      <c r="BB385" s="39"/>
      <c r="BC385" s="39"/>
      <c r="BD385" s="39"/>
      <c r="BE385" s="39"/>
      <c r="BF385" s="39"/>
      <c r="BG385" s="39"/>
      <c r="BH385" s="39"/>
      <c r="BI385" s="39"/>
      <c r="BJ385" s="39"/>
      <c r="BK385" s="39"/>
      <c r="BL385" s="39"/>
      <c r="BM385" s="39"/>
      <c r="BN385" s="39"/>
      <c r="BO385" s="39"/>
      <c r="BP385" s="39"/>
      <c r="BQ385" s="39"/>
      <c r="BR385" s="39"/>
      <c r="BS385" s="39"/>
    </row>
    <row r="386" spans="1:71" ht="15.75" customHeight="1" x14ac:dyDescent="0.25">
      <c r="A386" s="30"/>
      <c r="B386" s="31"/>
      <c r="C386" s="31"/>
      <c r="D386" s="37"/>
      <c r="E386" s="39"/>
      <c r="F386" s="31"/>
      <c r="G386" s="92"/>
      <c r="H386" s="39"/>
      <c r="I386" s="93"/>
      <c r="J386" s="39"/>
      <c r="K386" s="39"/>
      <c r="L386" s="41"/>
      <c r="M386" s="41"/>
      <c r="N386" s="41"/>
      <c r="O386" s="31"/>
      <c r="P386" s="39"/>
      <c r="Q386" s="39"/>
      <c r="R386" s="39"/>
      <c r="S386" s="39"/>
      <c r="T386" s="94"/>
      <c r="U386" s="39"/>
      <c r="V386" s="95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  <c r="AY386" s="39"/>
      <c r="AZ386" s="39"/>
      <c r="BA386" s="39"/>
      <c r="BB386" s="39"/>
      <c r="BC386" s="39"/>
      <c r="BD386" s="39"/>
      <c r="BE386" s="39"/>
      <c r="BF386" s="39"/>
      <c r="BG386" s="39"/>
      <c r="BH386" s="39"/>
      <c r="BI386" s="39"/>
      <c r="BJ386" s="39"/>
      <c r="BK386" s="39"/>
      <c r="BL386" s="39"/>
      <c r="BM386" s="39"/>
      <c r="BN386" s="39"/>
      <c r="BO386" s="39"/>
      <c r="BP386" s="39"/>
      <c r="BQ386" s="39"/>
      <c r="BR386" s="39"/>
      <c r="BS386" s="39"/>
    </row>
    <row r="387" spans="1:71" ht="15.75" customHeight="1" x14ac:dyDescent="0.25">
      <c r="A387" s="30"/>
      <c r="B387" s="31"/>
      <c r="C387" s="31"/>
      <c r="D387" s="37"/>
      <c r="E387" s="39"/>
      <c r="F387" s="31"/>
      <c r="G387" s="92"/>
      <c r="H387" s="39"/>
      <c r="I387" s="93"/>
      <c r="J387" s="39"/>
      <c r="K387" s="39"/>
      <c r="L387" s="41"/>
      <c r="M387" s="41"/>
      <c r="N387" s="41"/>
      <c r="O387" s="31"/>
      <c r="P387" s="39"/>
      <c r="Q387" s="39"/>
      <c r="R387" s="39"/>
      <c r="S387" s="39"/>
      <c r="T387" s="94"/>
      <c r="U387" s="39"/>
      <c r="V387" s="95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  <c r="AY387" s="39"/>
      <c r="AZ387" s="39"/>
      <c r="BA387" s="39"/>
      <c r="BB387" s="39"/>
      <c r="BC387" s="39"/>
      <c r="BD387" s="39"/>
      <c r="BE387" s="39"/>
      <c r="BF387" s="39"/>
      <c r="BG387" s="39"/>
      <c r="BH387" s="39"/>
      <c r="BI387" s="39"/>
      <c r="BJ387" s="39"/>
      <c r="BK387" s="39"/>
      <c r="BL387" s="39"/>
      <c r="BM387" s="39"/>
      <c r="BN387" s="39"/>
      <c r="BO387" s="39"/>
      <c r="BP387" s="39"/>
      <c r="BQ387" s="39"/>
      <c r="BR387" s="39"/>
      <c r="BS387" s="39"/>
    </row>
    <row r="388" spans="1:71" ht="15.75" customHeight="1" x14ac:dyDescent="0.25">
      <c r="A388" s="30"/>
      <c r="B388" s="31"/>
      <c r="C388" s="31"/>
      <c r="D388" s="37"/>
      <c r="E388" s="39"/>
      <c r="F388" s="31"/>
      <c r="G388" s="92"/>
      <c r="H388" s="39"/>
      <c r="I388" s="93"/>
      <c r="J388" s="39"/>
      <c r="K388" s="39"/>
      <c r="L388" s="41"/>
      <c r="M388" s="41"/>
      <c r="N388" s="41"/>
      <c r="O388" s="31"/>
      <c r="P388" s="39"/>
      <c r="Q388" s="39"/>
      <c r="R388" s="39"/>
      <c r="S388" s="39"/>
      <c r="T388" s="94"/>
      <c r="U388" s="39"/>
      <c r="V388" s="95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  <c r="AY388" s="39"/>
      <c r="AZ388" s="39"/>
      <c r="BA388" s="39"/>
      <c r="BB388" s="39"/>
      <c r="BC388" s="39"/>
      <c r="BD388" s="39"/>
      <c r="BE388" s="39"/>
      <c r="BF388" s="39"/>
      <c r="BG388" s="39"/>
      <c r="BH388" s="39"/>
      <c r="BI388" s="39"/>
      <c r="BJ388" s="39"/>
      <c r="BK388" s="39"/>
      <c r="BL388" s="39"/>
      <c r="BM388" s="39"/>
      <c r="BN388" s="39"/>
      <c r="BO388" s="39"/>
      <c r="BP388" s="39"/>
      <c r="BQ388" s="39"/>
      <c r="BR388" s="39"/>
      <c r="BS388" s="39"/>
    </row>
    <row r="389" spans="1:71" ht="15.75" customHeight="1" x14ac:dyDescent="0.25">
      <c r="A389" s="30"/>
      <c r="B389" s="31"/>
      <c r="C389" s="31"/>
      <c r="D389" s="37"/>
      <c r="E389" s="39"/>
      <c r="F389" s="31"/>
      <c r="G389" s="92"/>
      <c r="H389" s="39"/>
      <c r="I389" s="93"/>
      <c r="J389" s="39"/>
      <c r="K389" s="39"/>
      <c r="L389" s="41"/>
      <c r="M389" s="41"/>
      <c r="N389" s="41"/>
      <c r="O389" s="31"/>
      <c r="P389" s="39"/>
      <c r="Q389" s="39"/>
      <c r="R389" s="39"/>
      <c r="S389" s="39"/>
      <c r="T389" s="94"/>
      <c r="U389" s="39"/>
      <c r="V389" s="95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  <c r="AY389" s="39"/>
      <c r="AZ389" s="39"/>
      <c r="BA389" s="39"/>
      <c r="BB389" s="39"/>
      <c r="BC389" s="39"/>
      <c r="BD389" s="39"/>
      <c r="BE389" s="39"/>
      <c r="BF389" s="39"/>
      <c r="BG389" s="39"/>
      <c r="BH389" s="39"/>
      <c r="BI389" s="39"/>
      <c r="BJ389" s="39"/>
      <c r="BK389" s="39"/>
      <c r="BL389" s="39"/>
      <c r="BM389" s="39"/>
      <c r="BN389" s="39"/>
      <c r="BO389" s="39"/>
      <c r="BP389" s="39"/>
      <c r="BQ389" s="39"/>
      <c r="BR389" s="39"/>
      <c r="BS389" s="39"/>
    </row>
    <row r="390" spans="1:71" ht="15.75" customHeight="1" x14ac:dyDescent="0.25">
      <c r="A390" s="30"/>
      <c r="B390" s="31"/>
      <c r="C390" s="31"/>
      <c r="D390" s="37"/>
      <c r="E390" s="39"/>
      <c r="F390" s="31"/>
      <c r="G390" s="92"/>
      <c r="H390" s="39"/>
      <c r="I390" s="93"/>
      <c r="J390" s="39"/>
      <c r="K390" s="39"/>
      <c r="L390" s="41"/>
      <c r="M390" s="41"/>
      <c r="N390" s="41"/>
      <c r="O390" s="31"/>
      <c r="P390" s="39"/>
      <c r="Q390" s="39"/>
      <c r="R390" s="39"/>
      <c r="S390" s="39"/>
      <c r="T390" s="94"/>
      <c r="U390" s="39"/>
      <c r="V390" s="95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  <c r="AY390" s="39"/>
      <c r="AZ390" s="39"/>
      <c r="BA390" s="39"/>
      <c r="BB390" s="39"/>
      <c r="BC390" s="39"/>
      <c r="BD390" s="39"/>
      <c r="BE390" s="39"/>
      <c r="BF390" s="39"/>
      <c r="BG390" s="39"/>
      <c r="BH390" s="39"/>
      <c r="BI390" s="39"/>
      <c r="BJ390" s="39"/>
      <c r="BK390" s="39"/>
      <c r="BL390" s="39"/>
      <c r="BM390" s="39"/>
      <c r="BN390" s="39"/>
      <c r="BO390" s="39"/>
      <c r="BP390" s="39"/>
      <c r="BQ390" s="39"/>
      <c r="BR390" s="39"/>
      <c r="BS390" s="39"/>
    </row>
    <row r="391" spans="1:71" ht="15.75" customHeight="1" x14ac:dyDescent="0.25">
      <c r="A391" s="30"/>
      <c r="B391" s="31"/>
      <c r="C391" s="31"/>
      <c r="D391" s="37"/>
      <c r="E391" s="39"/>
      <c r="F391" s="31"/>
      <c r="G391" s="92"/>
      <c r="H391" s="39"/>
      <c r="I391" s="93"/>
      <c r="J391" s="39"/>
      <c r="K391" s="39"/>
      <c r="L391" s="41"/>
      <c r="M391" s="41"/>
      <c r="N391" s="41"/>
      <c r="O391" s="31"/>
      <c r="P391" s="39"/>
      <c r="Q391" s="39"/>
      <c r="R391" s="39"/>
      <c r="S391" s="39"/>
      <c r="T391" s="94"/>
      <c r="U391" s="39"/>
      <c r="V391" s="95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  <c r="AY391" s="39"/>
      <c r="AZ391" s="39"/>
      <c r="BA391" s="39"/>
      <c r="BB391" s="39"/>
      <c r="BC391" s="39"/>
      <c r="BD391" s="39"/>
      <c r="BE391" s="39"/>
      <c r="BF391" s="39"/>
      <c r="BG391" s="39"/>
      <c r="BH391" s="39"/>
      <c r="BI391" s="39"/>
      <c r="BJ391" s="39"/>
      <c r="BK391" s="39"/>
      <c r="BL391" s="39"/>
      <c r="BM391" s="39"/>
      <c r="BN391" s="39"/>
      <c r="BO391" s="39"/>
      <c r="BP391" s="39"/>
      <c r="BQ391" s="39"/>
      <c r="BR391" s="39"/>
      <c r="BS391" s="39"/>
    </row>
    <row r="392" spans="1:71" ht="15.75" customHeight="1" x14ac:dyDescent="0.25">
      <c r="A392" s="30"/>
      <c r="B392" s="31"/>
      <c r="C392" s="31"/>
      <c r="D392" s="37"/>
      <c r="E392" s="39"/>
      <c r="F392" s="31"/>
      <c r="G392" s="92"/>
      <c r="H392" s="39"/>
      <c r="I392" s="93"/>
      <c r="J392" s="39"/>
      <c r="K392" s="39"/>
      <c r="L392" s="41"/>
      <c r="M392" s="41"/>
      <c r="N392" s="41"/>
      <c r="O392" s="31"/>
      <c r="P392" s="39"/>
      <c r="Q392" s="39"/>
      <c r="R392" s="39"/>
      <c r="S392" s="39"/>
      <c r="T392" s="94"/>
      <c r="U392" s="39"/>
      <c r="V392" s="95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39"/>
      <c r="AZ392" s="39"/>
      <c r="BA392" s="39"/>
      <c r="BB392" s="39"/>
      <c r="BC392" s="39"/>
      <c r="BD392" s="39"/>
      <c r="BE392" s="39"/>
      <c r="BF392" s="39"/>
      <c r="BG392" s="39"/>
      <c r="BH392" s="39"/>
      <c r="BI392" s="39"/>
      <c r="BJ392" s="39"/>
      <c r="BK392" s="39"/>
      <c r="BL392" s="39"/>
      <c r="BM392" s="39"/>
      <c r="BN392" s="39"/>
      <c r="BO392" s="39"/>
      <c r="BP392" s="39"/>
      <c r="BQ392" s="39"/>
      <c r="BR392" s="39"/>
      <c r="BS392" s="39"/>
    </row>
    <row r="393" spans="1:71" ht="15.75" customHeight="1" x14ac:dyDescent="0.25">
      <c r="A393" s="30"/>
      <c r="B393" s="31"/>
      <c r="C393" s="31"/>
      <c r="D393" s="37"/>
      <c r="E393" s="39"/>
      <c r="F393" s="31"/>
      <c r="G393" s="92"/>
      <c r="H393" s="39"/>
      <c r="I393" s="93"/>
      <c r="J393" s="39"/>
      <c r="K393" s="39"/>
      <c r="L393" s="41"/>
      <c r="M393" s="41"/>
      <c r="N393" s="41"/>
      <c r="O393" s="31"/>
      <c r="P393" s="39"/>
      <c r="Q393" s="39"/>
      <c r="R393" s="39"/>
      <c r="S393" s="39"/>
      <c r="T393" s="94"/>
      <c r="U393" s="39"/>
      <c r="V393" s="95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  <c r="AY393" s="39"/>
      <c r="AZ393" s="39"/>
      <c r="BA393" s="39"/>
      <c r="BB393" s="39"/>
      <c r="BC393" s="39"/>
      <c r="BD393" s="39"/>
      <c r="BE393" s="39"/>
      <c r="BF393" s="39"/>
      <c r="BG393" s="39"/>
      <c r="BH393" s="39"/>
      <c r="BI393" s="39"/>
      <c r="BJ393" s="39"/>
      <c r="BK393" s="39"/>
      <c r="BL393" s="39"/>
      <c r="BM393" s="39"/>
      <c r="BN393" s="39"/>
      <c r="BO393" s="39"/>
      <c r="BP393" s="39"/>
      <c r="BQ393" s="39"/>
      <c r="BR393" s="39"/>
      <c r="BS393" s="39"/>
    </row>
    <row r="394" spans="1:71" ht="15.75" customHeight="1" x14ac:dyDescent="0.25">
      <c r="A394" s="30"/>
      <c r="B394" s="31"/>
      <c r="C394" s="31"/>
      <c r="D394" s="37"/>
      <c r="E394" s="39"/>
      <c r="F394" s="31"/>
      <c r="G394" s="92"/>
      <c r="H394" s="39"/>
      <c r="I394" s="93"/>
      <c r="J394" s="39"/>
      <c r="K394" s="39"/>
      <c r="L394" s="41"/>
      <c r="M394" s="41"/>
      <c r="N394" s="41"/>
      <c r="O394" s="31"/>
      <c r="P394" s="39"/>
      <c r="Q394" s="39"/>
      <c r="R394" s="39"/>
      <c r="S394" s="39"/>
      <c r="T394" s="94"/>
      <c r="U394" s="39"/>
      <c r="V394" s="95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  <c r="AY394" s="39"/>
      <c r="AZ394" s="39"/>
      <c r="BA394" s="39"/>
      <c r="BB394" s="39"/>
      <c r="BC394" s="39"/>
      <c r="BD394" s="39"/>
      <c r="BE394" s="39"/>
      <c r="BF394" s="39"/>
      <c r="BG394" s="39"/>
      <c r="BH394" s="39"/>
      <c r="BI394" s="39"/>
      <c r="BJ394" s="39"/>
      <c r="BK394" s="39"/>
      <c r="BL394" s="39"/>
      <c r="BM394" s="39"/>
      <c r="BN394" s="39"/>
      <c r="BO394" s="39"/>
      <c r="BP394" s="39"/>
      <c r="BQ394" s="39"/>
      <c r="BR394" s="39"/>
      <c r="BS394" s="39"/>
    </row>
    <row r="395" spans="1:71" ht="15.75" customHeight="1" x14ac:dyDescent="0.25">
      <c r="A395" s="30"/>
      <c r="B395" s="31"/>
      <c r="C395" s="31"/>
      <c r="D395" s="37"/>
      <c r="E395" s="39"/>
      <c r="F395" s="31"/>
      <c r="G395" s="92"/>
      <c r="H395" s="39"/>
      <c r="I395" s="93"/>
      <c r="J395" s="39"/>
      <c r="K395" s="39"/>
      <c r="L395" s="41"/>
      <c r="M395" s="41"/>
      <c r="N395" s="41"/>
      <c r="O395" s="31"/>
      <c r="P395" s="39"/>
      <c r="Q395" s="39"/>
      <c r="R395" s="39"/>
      <c r="S395" s="39"/>
      <c r="T395" s="94"/>
      <c r="U395" s="39"/>
      <c r="V395" s="95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  <c r="AY395" s="39"/>
      <c r="AZ395" s="39"/>
      <c r="BA395" s="39"/>
      <c r="BB395" s="39"/>
      <c r="BC395" s="39"/>
      <c r="BD395" s="39"/>
      <c r="BE395" s="39"/>
      <c r="BF395" s="39"/>
      <c r="BG395" s="39"/>
      <c r="BH395" s="39"/>
      <c r="BI395" s="39"/>
      <c r="BJ395" s="39"/>
      <c r="BK395" s="39"/>
      <c r="BL395" s="39"/>
      <c r="BM395" s="39"/>
      <c r="BN395" s="39"/>
      <c r="BO395" s="39"/>
      <c r="BP395" s="39"/>
      <c r="BQ395" s="39"/>
      <c r="BR395" s="39"/>
      <c r="BS395" s="39"/>
    </row>
    <row r="396" spans="1:71" ht="15.75" customHeight="1" x14ac:dyDescent="0.25">
      <c r="A396" s="30"/>
      <c r="B396" s="31"/>
      <c r="C396" s="31"/>
      <c r="D396" s="37"/>
      <c r="E396" s="39"/>
      <c r="F396" s="31"/>
      <c r="G396" s="92"/>
      <c r="H396" s="39"/>
      <c r="I396" s="93"/>
      <c r="J396" s="39"/>
      <c r="K396" s="39"/>
      <c r="L396" s="41"/>
      <c r="M396" s="41"/>
      <c r="N396" s="41"/>
      <c r="O396" s="31"/>
      <c r="P396" s="39"/>
      <c r="Q396" s="39"/>
      <c r="R396" s="39"/>
      <c r="S396" s="39"/>
      <c r="T396" s="94"/>
      <c r="U396" s="39"/>
      <c r="V396" s="95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  <c r="AY396" s="39"/>
      <c r="AZ396" s="39"/>
      <c r="BA396" s="39"/>
      <c r="BB396" s="39"/>
      <c r="BC396" s="39"/>
      <c r="BD396" s="39"/>
      <c r="BE396" s="39"/>
      <c r="BF396" s="39"/>
      <c r="BG396" s="39"/>
      <c r="BH396" s="39"/>
      <c r="BI396" s="39"/>
      <c r="BJ396" s="39"/>
      <c r="BK396" s="39"/>
      <c r="BL396" s="39"/>
      <c r="BM396" s="39"/>
      <c r="BN396" s="39"/>
      <c r="BO396" s="39"/>
      <c r="BP396" s="39"/>
      <c r="BQ396" s="39"/>
      <c r="BR396" s="39"/>
      <c r="BS396" s="39"/>
    </row>
    <row r="397" spans="1:71" ht="15.75" customHeight="1" x14ac:dyDescent="0.25">
      <c r="A397" s="30"/>
      <c r="B397" s="31"/>
      <c r="C397" s="31"/>
      <c r="D397" s="37"/>
      <c r="E397" s="39"/>
      <c r="F397" s="31"/>
      <c r="G397" s="92"/>
      <c r="H397" s="39"/>
      <c r="I397" s="93"/>
      <c r="J397" s="39"/>
      <c r="K397" s="39"/>
      <c r="L397" s="41"/>
      <c r="M397" s="41"/>
      <c r="N397" s="41"/>
      <c r="O397" s="31"/>
      <c r="P397" s="39"/>
      <c r="Q397" s="39"/>
      <c r="R397" s="39"/>
      <c r="S397" s="39"/>
      <c r="T397" s="94"/>
      <c r="U397" s="39"/>
      <c r="V397" s="95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  <c r="AY397" s="39"/>
      <c r="AZ397" s="39"/>
      <c r="BA397" s="39"/>
      <c r="BB397" s="39"/>
      <c r="BC397" s="39"/>
      <c r="BD397" s="39"/>
      <c r="BE397" s="39"/>
      <c r="BF397" s="39"/>
      <c r="BG397" s="39"/>
      <c r="BH397" s="39"/>
      <c r="BI397" s="39"/>
      <c r="BJ397" s="39"/>
      <c r="BK397" s="39"/>
      <c r="BL397" s="39"/>
      <c r="BM397" s="39"/>
      <c r="BN397" s="39"/>
      <c r="BO397" s="39"/>
      <c r="BP397" s="39"/>
      <c r="BQ397" s="39"/>
      <c r="BR397" s="39"/>
      <c r="BS397" s="39"/>
    </row>
    <row r="398" spans="1:71" ht="15.75" customHeight="1" x14ac:dyDescent="0.25">
      <c r="A398" s="30"/>
      <c r="B398" s="31"/>
      <c r="C398" s="31"/>
      <c r="D398" s="37"/>
      <c r="E398" s="39"/>
      <c r="F398" s="31"/>
      <c r="G398" s="92"/>
      <c r="H398" s="39"/>
      <c r="I398" s="93"/>
      <c r="J398" s="39"/>
      <c r="K398" s="39"/>
      <c r="L398" s="41"/>
      <c r="M398" s="41"/>
      <c r="N398" s="41"/>
      <c r="O398" s="31"/>
      <c r="P398" s="39"/>
      <c r="Q398" s="39"/>
      <c r="R398" s="39"/>
      <c r="S398" s="39"/>
      <c r="T398" s="94"/>
      <c r="U398" s="39"/>
      <c r="V398" s="95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  <c r="AY398" s="39"/>
      <c r="AZ398" s="39"/>
      <c r="BA398" s="39"/>
      <c r="BB398" s="39"/>
      <c r="BC398" s="39"/>
      <c r="BD398" s="39"/>
      <c r="BE398" s="39"/>
      <c r="BF398" s="39"/>
      <c r="BG398" s="39"/>
      <c r="BH398" s="39"/>
      <c r="BI398" s="39"/>
      <c r="BJ398" s="39"/>
      <c r="BK398" s="39"/>
      <c r="BL398" s="39"/>
      <c r="BM398" s="39"/>
      <c r="BN398" s="39"/>
      <c r="BO398" s="39"/>
      <c r="BP398" s="39"/>
      <c r="BQ398" s="39"/>
      <c r="BR398" s="39"/>
      <c r="BS398" s="39"/>
    </row>
    <row r="399" spans="1:71" ht="15.75" customHeight="1" x14ac:dyDescent="0.25">
      <c r="A399" s="30"/>
      <c r="B399" s="31"/>
      <c r="C399" s="31"/>
      <c r="D399" s="37"/>
      <c r="E399" s="39"/>
      <c r="F399" s="31"/>
      <c r="G399" s="92"/>
      <c r="H399" s="39"/>
      <c r="I399" s="93"/>
      <c r="J399" s="39"/>
      <c r="K399" s="39"/>
      <c r="L399" s="41"/>
      <c r="M399" s="41"/>
      <c r="N399" s="41"/>
      <c r="O399" s="31"/>
      <c r="P399" s="39"/>
      <c r="Q399" s="39"/>
      <c r="R399" s="39"/>
      <c r="S399" s="39"/>
      <c r="T399" s="94"/>
      <c r="U399" s="39"/>
      <c r="V399" s="95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  <c r="AY399" s="39"/>
      <c r="AZ399" s="39"/>
      <c r="BA399" s="39"/>
      <c r="BB399" s="39"/>
      <c r="BC399" s="39"/>
      <c r="BD399" s="39"/>
      <c r="BE399" s="39"/>
      <c r="BF399" s="39"/>
      <c r="BG399" s="39"/>
      <c r="BH399" s="39"/>
      <c r="BI399" s="39"/>
      <c r="BJ399" s="39"/>
      <c r="BK399" s="39"/>
      <c r="BL399" s="39"/>
      <c r="BM399" s="39"/>
      <c r="BN399" s="39"/>
      <c r="BO399" s="39"/>
      <c r="BP399" s="39"/>
      <c r="BQ399" s="39"/>
      <c r="BR399" s="39"/>
      <c r="BS399" s="39"/>
    </row>
    <row r="400" spans="1:71" ht="15.75" customHeight="1" x14ac:dyDescent="0.25">
      <c r="A400" s="30"/>
      <c r="B400" s="31"/>
      <c r="C400" s="31"/>
      <c r="D400" s="37"/>
      <c r="E400" s="39"/>
      <c r="F400" s="31"/>
      <c r="G400" s="92"/>
      <c r="H400" s="39"/>
      <c r="I400" s="93"/>
      <c r="J400" s="39"/>
      <c r="K400" s="39"/>
      <c r="L400" s="41"/>
      <c r="M400" s="41"/>
      <c r="N400" s="41"/>
      <c r="O400" s="31"/>
      <c r="P400" s="39"/>
      <c r="Q400" s="39"/>
      <c r="R400" s="39"/>
      <c r="S400" s="39"/>
      <c r="T400" s="94"/>
      <c r="U400" s="39"/>
      <c r="V400" s="95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  <c r="AT400" s="39"/>
      <c r="AU400" s="39"/>
      <c r="AV400" s="39"/>
      <c r="AW400" s="39"/>
      <c r="AX400" s="39"/>
      <c r="AY400" s="39"/>
      <c r="AZ400" s="39"/>
      <c r="BA400" s="39"/>
      <c r="BB400" s="39"/>
      <c r="BC400" s="39"/>
      <c r="BD400" s="39"/>
      <c r="BE400" s="39"/>
      <c r="BF400" s="39"/>
      <c r="BG400" s="39"/>
      <c r="BH400" s="39"/>
      <c r="BI400" s="39"/>
      <c r="BJ400" s="39"/>
      <c r="BK400" s="39"/>
      <c r="BL400" s="39"/>
      <c r="BM400" s="39"/>
      <c r="BN400" s="39"/>
      <c r="BO400" s="39"/>
      <c r="BP400" s="39"/>
      <c r="BQ400" s="39"/>
      <c r="BR400" s="39"/>
      <c r="BS400" s="39"/>
    </row>
    <row r="401" spans="1:71" ht="15.75" customHeight="1" x14ac:dyDescent="0.25">
      <c r="A401" s="30"/>
      <c r="B401" s="31"/>
      <c r="C401" s="31"/>
      <c r="D401" s="37"/>
      <c r="E401" s="39"/>
      <c r="F401" s="31"/>
      <c r="G401" s="92"/>
      <c r="H401" s="39"/>
      <c r="I401" s="93"/>
      <c r="J401" s="39"/>
      <c r="K401" s="39"/>
      <c r="L401" s="41"/>
      <c r="M401" s="41"/>
      <c r="N401" s="41"/>
      <c r="O401" s="31"/>
      <c r="P401" s="39"/>
      <c r="Q401" s="39"/>
      <c r="R401" s="39"/>
      <c r="S401" s="39"/>
      <c r="T401" s="94"/>
      <c r="U401" s="39"/>
      <c r="V401" s="95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  <c r="AY401" s="39"/>
      <c r="AZ401" s="39"/>
      <c r="BA401" s="39"/>
      <c r="BB401" s="39"/>
      <c r="BC401" s="39"/>
      <c r="BD401" s="39"/>
      <c r="BE401" s="39"/>
      <c r="BF401" s="39"/>
      <c r="BG401" s="39"/>
      <c r="BH401" s="39"/>
      <c r="BI401" s="39"/>
      <c r="BJ401" s="39"/>
      <c r="BK401" s="39"/>
      <c r="BL401" s="39"/>
      <c r="BM401" s="39"/>
      <c r="BN401" s="39"/>
      <c r="BO401" s="39"/>
      <c r="BP401" s="39"/>
      <c r="BQ401" s="39"/>
      <c r="BR401" s="39"/>
      <c r="BS401" s="39"/>
    </row>
    <row r="402" spans="1:71" ht="15.75" customHeight="1" x14ac:dyDescent="0.25">
      <c r="A402" s="30"/>
      <c r="B402" s="31"/>
      <c r="C402" s="31"/>
      <c r="D402" s="37"/>
      <c r="E402" s="39"/>
      <c r="F402" s="31"/>
      <c r="G402" s="92"/>
      <c r="H402" s="39"/>
      <c r="I402" s="93"/>
      <c r="J402" s="39"/>
      <c r="K402" s="39"/>
      <c r="L402" s="41"/>
      <c r="M402" s="41"/>
      <c r="N402" s="41"/>
      <c r="O402" s="31"/>
      <c r="P402" s="39"/>
      <c r="Q402" s="39"/>
      <c r="R402" s="39"/>
      <c r="S402" s="39"/>
      <c r="T402" s="94"/>
      <c r="U402" s="39"/>
      <c r="V402" s="95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  <c r="AY402" s="39"/>
      <c r="AZ402" s="39"/>
      <c r="BA402" s="39"/>
      <c r="BB402" s="39"/>
      <c r="BC402" s="39"/>
      <c r="BD402" s="39"/>
      <c r="BE402" s="39"/>
      <c r="BF402" s="39"/>
      <c r="BG402" s="39"/>
      <c r="BH402" s="39"/>
      <c r="BI402" s="39"/>
      <c r="BJ402" s="39"/>
      <c r="BK402" s="39"/>
      <c r="BL402" s="39"/>
      <c r="BM402" s="39"/>
      <c r="BN402" s="39"/>
      <c r="BO402" s="39"/>
      <c r="BP402" s="39"/>
      <c r="BQ402" s="39"/>
      <c r="BR402" s="39"/>
      <c r="BS402" s="39"/>
    </row>
    <row r="403" spans="1:71" ht="15.75" customHeight="1" x14ac:dyDescent="0.25">
      <c r="A403" s="30"/>
      <c r="B403" s="31"/>
      <c r="C403" s="31"/>
      <c r="D403" s="37"/>
      <c r="E403" s="39"/>
      <c r="F403" s="31"/>
      <c r="G403" s="92"/>
      <c r="H403" s="39"/>
      <c r="I403" s="93"/>
      <c r="J403" s="39"/>
      <c r="K403" s="39"/>
      <c r="L403" s="41"/>
      <c r="M403" s="41"/>
      <c r="N403" s="41"/>
      <c r="O403" s="31"/>
      <c r="P403" s="39"/>
      <c r="Q403" s="39"/>
      <c r="R403" s="39"/>
      <c r="S403" s="39"/>
      <c r="T403" s="94"/>
      <c r="U403" s="39"/>
      <c r="V403" s="95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  <c r="AY403" s="39"/>
      <c r="AZ403" s="39"/>
      <c r="BA403" s="39"/>
      <c r="BB403" s="39"/>
      <c r="BC403" s="39"/>
      <c r="BD403" s="39"/>
      <c r="BE403" s="39"/>
      <c r="BF403" s="39"/>
      <c r="BG403" s="39"/>
      <c r="BH403" s="39"/>
      <c r="BI403" s="39"/>
      <c r="BJ403" s="39"/>
      <c r="BK403" s="39"/>
      <c r="BL403" s="39"/>
      <c r="BM403" s="39"/>
      <c r="BN403" s="39"/>
      <c r="BO403" s="39"/>
      <c r="BP403" s="39"/>
      <c r="BQ403" s="39"/>
      <c r="BR403" s="39"/>
      <c r="BS403" s="39"/>
    </row>
    <row r="404" spans="1:71" ht="15.75" customHeight="1" x14ac:dyDescent="0.25">
      <c r="A404" s="30"/>
      <c r="B404" s="31"/>
      <c r="C404" s="31"/>
      <c r="D404" s="37"/>
      <c r="E404" s="39"/>
      <c r="F404" s="31"/>
      <c r="G404" s="92"/>
      <c r="H404" s="39"/>
      <c r="I404" s="93"/>
      <c r="J404" s="39"/>
      <c r="K404" s="39"/>
      <c r="L404" s="41"/>
      <c r="M404" s="41"/>
      <c r="N404" s="41"/>
      <c r="O404" s="31"/>
      <c r="P404" s="39"/>
      <c r="Q404" s="39"/>
      <c r="R404" s="39"/>
      <c r="S404" s="39"/>
      <c r="T404" s="94"/>
      <c r="U404" s="39"/>
      <c r="V404" s="95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  <c r="AY404" s="39"/>
      <c r="AZ404" s="39"/>
      <c r="BA404" s="39"/>
      <c r="BB404" s="39"/>
      <c r="BC404" s="39"/>
      <c r="BD404" s="39"/>
      <c r="BE404" s="39"/>
      <c r="BF404" s="39"/>
      <c r="BG404" s="39"/>
      <c r="BH404" s="39"/>
      <c r="BI404" s="39"/>
      <c r="BJ404" s="39"/>
      <c r="BK404" s="39"/>
      <c r="BL404" s="39"/>
      <c r="BM404" s="39"/>
      <c r="BN404" s="39"/>
      <c r="BO404" s="39"/>
      <c r="BP404" s="39"/>
      <c r="BQ404" s="39"/>
      <c r="BR404" s="39"/>
      <c r="BS404" s="39"/>
    </row>
    <row r="405" spans="1:71" ht="15.75" customHeight="1" x14ac:dyDescent="0.25">
      <c r="A405" s="30"/>
      <c r="B405" s="31"/>
      <c r="C405" s="31"/>
      <c r="D405" s="37"/>
      <c r="E405" s="39"/>
      <c r="F405" s="31"/>
      <c r="G405" s="92"/>
      <c r="H405" s="39"/>
      <c r="I405" s="93"/>
      <c r="J405" s="39"/>
      <c r="K405" s="39"/>
      <c r="L405" s="41"/>
      <c r="M405" s="41"/>
      <c r="N405" s="41"/>
      <c r="O405" s="31"/>
      <c r="P405" s="39"/>
      <c r="Q405" s="39"/>
      <c r="R405" s="39"/>
      <c r="S405" s="39"/>
      <c r="T405" s="94"/>
      <c r="U405" s="39"/>
      <c r="V405" s="95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  <c r="AW405" s="39"/>
      <c r="AX405" s="39"/>
      <c r="AY405" s="39"/>
      <c r="AZ405" s="39"/>
      <c r="BA405" s="39"/>
      <c r="BB405" s="39"/>
      <c r="BC405" s="39"/>
      <c r="BD405" s="39"/>
      <c r="BE405" s="39"/>
      <c r="BF405" s="39"/>
      <c r="BG405" s="39"/>
      <c r="BH405" s="39"/>
      <c r="BI405" s="39"/>
      <c r="BJ405" s="39"/>
      <c r="BK405" s="39"/>
      <c r="BL405" s="39"/>
      <c r="BM405" s="39"/>
      <c r="BN405" s="39"/>
      <c r="BO405" s="39"/>
      <c r="BP405" s="39"/>
      <c r="BQ405" s="39"/>
      <c r="BR405" s="39"/>
      <c r="BS405" s="39"/>
    </row>
    <row r="406" spans="1:71" ht="15.75" customHeight="1" x14ac:dyDescent="0.25">
      <c r="A406" s="30"/>
      <c r="B406" s="31"/>
      <c r="C406" s="31"/>
      <c r="D406" s="37"/>
      <c r="E406" s="39"/>
      <c r="F406" s="31"/>
      <c r="G406" s="92"/>
      <c r="H406" s="39"/>
      <c r="I406" s="93"/>
      <c r="J406" s="39"/>
      <c r="K406" s="39"/>
      <c r="L406" s="41"/>
      <c r="M406" s="41"/>
      <c r="N406" s="41"/>
      <c r="O406" s="31"/>
      <c r="P406" s="39"/>
      <c r="Q406" s="39"/>
      <c r="R406" s="39"/>
      <c r="S406" s="39"/>
      <c r="T406" s="94"/>
      <c r="U406" s="39"/>
      <c r="V406" s="95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  <c r="AT406" s="39"/>
      <c r="AU406" s="39"/>
      <c r="AV406" s="39"/>
      <c r="AW406" s="39"/>
      <c r="AX406" s="39"/>
      <c r="AY406" s="39"/>
      <c r="AZ406" s="39"/>
      <c r="BA406" s="39"/>
      <c r="BB406" s="39"/>
      <c r="BC406" s="39"/>
      <c r="BD406" s="39"/>
      <c r="BE406" s="39"/>
      <c r="BF406" s="39"/>
      <c r="BG406" s="39"/>
      <c r="BH406" s="39"/>
      <c r="BI406" s="39"/>
      <c r="BJ406" s="39"/>
      <c r="BK406" s="39"/>
      <c r="BL406" s="39"/>
      <c r="BM406" s="39"/>
      <c r="BN406" s="39"/>
      <c r="BO406" s="39"/>
      <c r="BP406" s="39"/>
      <c r="BQ406" s="39"/>
      <c r="BR406" s="39"/>
      <c r="BS406" s="39"/>
    </row>
    <row r="407" spans="1:71" ht="15.75" customHeight="1" x14ac:dyDescent="0.25">
      <c r="A407" s="30"/>
      <c r="B407" s="31"/>
      <c r="C407" s="31"/>
      <c r="D407" s="37"/>
      <c r="E407" s="39"/>
      <c r="F407" s="31"/>
      <c r="G407" s="92"/>
      <c r="H407" s="39"/>
      <c r="I407" s="93"/>
      <c r="J407" s="39"/>
      <c r="K407" s="39"/>
      <c r="L407" s="41"/>
      <c r="M407" s="41"/>
      <c r="N407" s="41"/>
      <c r="O407" s="31"/>
      <c r="P407" s="39"/>
      <c r="Q407" s="39"/>
      <c r="R407" s="39"/>
      <c r="S407" s="39"/>
      <c r="T407" s="94"/>
      <c r="U407" s="39"/>
      <c r="V407" s="95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/>
      <c r="AU407" s="39"/>
      <c r="AV407" s="39"/>
      <c r="AW407" s="39"/>
      <c r="AX407" s="39"/>
      <c r="AY407" s="39"/>
      <c r="AZ407" s="39"/>
      <c r="BA407" s="39"/>
      <c r="BB407" s="39"/>
      <c r="BC407" s="39"/>
      <c r="BD407" s="39"/>
      <c r="BE407" s="39"/>
      <c r="BF407" s="39"/>
      <c r="BG407" s="39"/>
      <c r="BH407" s="39"/>
      <c r="BI407" s="39"/>
      <c r="BJ407" s="39"/>
      <c r="BK407" s="39"/>
      <c r="BL407" s="39"/>
      <c r="BM407" s="39"/>
      <c r="BN407" s="39"/>
      <c r="BO407" s="39"/>
      <c r="BP407" s="39"/>
      <c r="BQ407" s="39"/>
      <c r="BR407" s="39"/>
      <c r="BS407" s="39"/>
    </row>
    <row r="408" spans="1:71" ht="15.75" customHeight="1" x14ac:dyDescent="0.25">
      <c r="A408" s="30"/>
      <c r="B408" s="31"/>
      <c r="C408" s="31"/>
      <c r="D408" s="37"/>
      <c r="E408" s="39"/>
      <c r="F408" s="31"/>
      <c r="G408" s="92"/>
      <c r="H408" s="39"/>
      <c r="I408" s="93"/>
      <c r="J408" s="39"/>
      <c r="K408" s="39"/>
      <c r="L408" s="41"/>
      <c r="M408" s="41"/>
      <c r="N408" s="41"/>
      <c r="O408" s="31"/>
      <c r="P408" s="39"/>
      <c r="Q408" s="39"/>
      <c r="R408" s="39"/>
      <c r="S408" s="39"/>
      <c r="T408" s="94"/>
      <c r="U408" s="39"/>
      <c r="V408" s="95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  <c r="AY408" s="39"/>
      <c r="AZ408" s="39"/>
      <c r="BA408" s="39"/>
      <c r="BB408" s="39"/>
      <c r="BC408" s="39"/>
      <c r="BD408" s="39"/>
      <c r="BE408" s="39"/>
      <c r="BF408" s="39"/>
      <c r="BG408" s="39"/>
      <c r="BH408" s="39"/>
      <c r="BI408" s="39"/>
      <c r="BJ408" s="39"/>
      <c r="BK408" s="39"/>
      <c r="BL408" s="39"/>
      <c r="BM408" s="39"/>
      <c r="BN408" s="39"/>
      <c r="BO408" s="39"/>
      <c r="BP408" s="39"/>
      <c r="BQ408" s="39"/>
      <c r="BR408" s="39"/>
      <c r="BS408" s="39"/>
    </row>
    <row r="409" spans="1:71" ht="15.75" customHeight="1" x14ac:dyDescent="0.25">
      <c r="A409" s="30"/>
      <c r="B409" s="31"/>
      <c r="C409" s="31"/>
      <c r="D409" s="37"/>
      <c r="E409" s="39"/>
      <c r="F409" s="31"/>
      <c r="G409" s="92"/>
      <c r="H409" s="39"/>
      <c r="I409" s="93"/>
      <c r="J409" s="39"/>
      <c r="K409" s="39"/>
      <c r="L409" s="41"/>
      <c r="M409" s="41"/>
      <c r="N409" s="41"/>
      <c r="O409" s="31"/>
      <c r="P409" s="39"/>
      <c r="Q409" s="39"/>
      <c r="R409" s="39"/>
      <c r="S409" s="39"/>
      <c r="T409" s="94"/>
      <c r="U409" s="39"/>
      <c r="V409" s="95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  <c r="AY409" s="39"/>
      <c r="AZ409" s="39"/>
      <c r="BA409" s="39"/>
      <c r="BB409" s="39"/>
      <c r="BC409" s="39"/>
      <c r="BD409" s="39"/>
      <c r="BE409" s="39"/>
      <c r="BF409" s="39"/>
      <c r="BG409" s="39"/>
      <c r="BH409" s="39"/>
      <c r="BI409" s="39"/>
      <c r="BJ409" s="39"/>
      <c r="BK409" s="39"/>
      <c r="BL409" s="39"/>
      <c r="BM409" s="39"/>
      <c r="BN409" s="39"/>
      <c r="BO409" s="39"/>
      <c r="BP409" s="39"/>
      <c r="BQ409" s="39"/>
      <c r="BR409" s="39"/>
      <c r="BS409" s="39"/>
    </row>
    <row r="410" spans="1:71" ht="15.75" customHeight="1" x14ac:dyDescent="0.25">
      <c r="A410" s="30"/>
      <c r="B410" s="31"/>
      <c r="C410" s="31"/>
      <c r="D410" s="37"/>
      <c r="E410" s="39"/>
      <c r="F410" s="31"/>
      <c r="G410" s="92"/>
      <c r="H410" s="39"/>
      <c r="I410" s="93"/>
      <c r="J410" s="39"/>
      <c r="K410" s="39"/>
      <c r="L410" s="41"/>
      <c r="M410" s="41"/>
      <c r="N410" s="41"/>
      <c r="O410" s="31"/>
      <c r="P410" s="39"/>
      <c r="Q410" s="39"/>
      <c r="R410" s="39"/>
      <c r="S410" s="39"/>
      <c r="T410" s="94"/>
      <c r="U410" s="39"/>
      <c r="V410" s="95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  <c r="AY410" s="39"/>
      <c r="AZ410" s="39"/>
      <c r="BA410" s="39"/>
      <c r="BB410" s="39"/>
      <c r="BC410" s="39"/>
      <c r="BD410" s="39"/>
      <c r="BE410" s="39"/>
      <c r="BF410" s="39"/>
      <c r="BG410" s="39"/>
      <c r="BH410" s="39"/>
      <c r="BI410" s="39"/>
      <c r="BJ410" s="39"/>
      <c r="BK410" s="39"/>
      <c r="BL410" s="39"/>
      <c r="BM410" s="39"/>
      <c r="BN410" s="39"/>
      <c r="BO410" s="39"/>
      <c r="BP410" s="39"/>
      <c r="BQ410" s="39"/>
      <c r="BR410" s="39"/>
      <c r="BS410" s="39"/>
    </row>
    <row r="411" spans="1:71" ht="15.75" customHeight="1" x14ac:dyDescent="0.25">
      <c r="A411" s="30"/>
      <c r="B411" s="31"/>
      <c r="C411" s="31"/>
      <c r="D411" s="37"/>
      <c r="E411" s="39"/>
      <c r="F411" s="31"/>
      <c r="G411" s="92"/>
      <c r="H411" s="39"/>
      <c r="I411" s="93"/>
      <c r="J411" s="39"/>
      <c r="K411" s="39"/>
      <c r="L411" s="41"/>
      <c r="M411" s="41"/>
      <c r="N411" s="41"/>
      <c r="O411" s="31"/>
      <c r="P411" s="39"/>
      <c r="Q411" s="39"/>
      <c r="R411" s="39"/>
      <c r="S411" s="39"/>
      <c r="T411" s="94"/>
      <c r="U411" s="39"/>
      <c r="V411" s="95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  <c r="AY411" s="39"/>
      <c r="AZ411" s="39"/>
      <c r="BA411" s="39"/>
      <c r="BB411" s="39"/>
      <c r="BC411" s="39"/>
      <c r="BD411" s="39"/>
      <c r="BE411" s="39"/>
      <c r="BF411" s="39"/>
      <c r="BG411" s="39"/>
      <c r="BH411" s="39"/>
      <c r="BI411" s="39"/>
      <c r="BJ411" s="39"/>
      <c r="BK411" s="39"/>
      <c r="BL411" s="39"/>
      <c r="BM411" s="39"/>
      <c r="BN411" s="39"/>
      <c r="BO411" s="39"/>
      <c r="BP411" s="39"/>
      <c r="BQ411" s="39"/>
      <c r="BR411" s="39"/>
      <c r="BS411" s="39"/>
    </row>
    <row r="412" spans="1:71" ht="15.75" customHeight="1" x14ac:dyDescent="0.25">
      <c r="A412" s="30"/>
      <c r="B412" s="31"/>
      <c r="C412" s="31"/>
      <c r="D412" s="37"/>
      <c r="E412" s="39"/>
      <c r="F412" s="31"/>
      <c r="G412" s="92"/>
      <c r="H412" s="39"/>
      <c r="I412" s="93"/>
      <c r="J412" s="39"/>
      <c r="K412" s="39"/>
      <c r="L412" s="41"/>
      <c r="M412" s="41"/>
      <c r="N412" s="41"/>
      <c r="O412" s="31"/>
      <c r="P412" s="39"/>
      <c r="Q412" s="39"/>
      <c r="R412" s="39"/>
      <c r="S412" s="39"/>
      <c r="T412" s="94"/>
      <c r="U412" s="39"/>
      <c r="V412" s="95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  <c r="AY412" s="39"/>
      <c r="AZ412" s="39"/>
      <c r="BA412" s="39"/>
      <c r="BB412" s="39"/>
      <c r="BC412" s="39"/>
      <c r="BD412" s="39"/>
      <c r="BE412" s="39"/>
      <c r="BF412" s="39"/>
      <c r="BG412" s="39"/>
      <c r="BH412" s="39"/>
      <c r="BI412" s="39"/>
      <c r="BJ412" s="39"/>
      <c r="BK412" s="39"/>
      <c r="BL412" s="39"/>
      <c r="BM412" s="39"/>
      <c r="BN412" s="39"/>
      <c r="BO412" s="39"/>
      <c r="BP412" s="39"/>
      <c r="BQ412" s="39"/>
      <c r="BR412" s="39"/>
      <c r="BS412" s="39"/>
    </row>
    <row r="413" spans="1:71" ht="15.75" customHeight="1" x14ac:dyDescent="0.25">
      <c r="A413" s="30"/>
      <c r="B413" s="31"/>
      <c r="C413" s="31"/>
      <c r="D413" s="37"/>
      <c r="E413" s="39"/>
      <c r="F413" s="31"/>
      <c r="G413" s="92"/>
      <c r="H413" s="39"/>
      <c r="I413" s="93"/>
      <c r="J413" s="39"/>
      <c r="K413" s="39"/>
      <c r="L413" s="41"/>
      <c r="M413" s="41"/>
      <c r="N413" s="41"/>
      <c r="O413" s="31"/>
      <c r="P413" s="39"/>
      <c r="Q413" s="39"/>
      <c r="R413" s="39"/>
      <c r="S413" s="39"/>
      <c r="T413" s="94"/>
      <c r="U413" s="39"/>
      <c r="V413" s="95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  <c r="AY413" s="39"/>
      <c r="AZ413" s="39"/>
      <c r="BA413" s="39"/>
      <c r="BB413" s="39"/>
      <c r="BC413" s="39"/>
      <c r="BD413" s="39"/>
      <c r="BE413" s="39"/>
      <c r="BF413" s="39"/>
      <c r="BG413" s="39"/>
      <c r="BH413" s="39"/>
      <c r="BI413" s="39"/>
      <c r="BJ413" s="39"/>
      <c r="BK413" s="39"/>
      <c r="BL413" s="39"/>
      <c r="BM413" s="39"/>
      <c r="BN413" s="39"/>
      <c r="BO413" s="39"/>
      <c r="BP413" s="39"/>
      <c r="BQ413" s="39"/>
      <c r="BR413" s="39"/>
      <c r="BS413" s="39"/>
    </row>
    <row r="414" spans="1:71" ht="15.75" customHeight="1" x14ac:dyDescent="0.25">
      <c r="A414" s="30"/>
      <c r="B414" s="31"/>
      <c r="C414" s="31"/>
      <c r="D414" s="37"/>
      <c r="E414" s="39"/>
      <c r="F414" s="31"/>
      <c r="G414" s="92"/>
      <c r="H414" s="39"/>
      <c r="I414" s="93"/>
      <c r="J414" s="39"/>
      <c r="K414" s="39"/>
      <c r="L414" s="41"/>
      <c r="M414" s="41"/>
      <c r="N414" s="41"/>
      <c r="O414" s="31"/>
      <c r="P414" s="39"/>
      <c r="Q414" s="39"/>
      <c r="R414" s="39"/>
      <c r="S414" s="39"/>
      <c r="T414" s="94"/>
      <c r="U414" s="39"/>
      <c r="V414" s="95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  <c r="AY414" s="39"/>
      <c r="AZ414" s="39"/>
      <c r="BA414" s="39"/>
      <c r="BB414" s="39"/>
      <c r="BC414" s="39"/>
      <c r="BD414" s="39"/>
      <c r="BE414" s="39"/>
      <c r="BF414" s="39"/>
      <c r="BG414" s="39"/>
      <c r="BH414" s="39"/>
      <c r="BI414" s="39"/>
      <c r="BJ414" s="39"/>
      <c r="BK414" s="39"/>
      <c r="BL414" s="39"/>
      <c r="BM414" s="39"/>
      <c r="BN414" s="39"/>
      <c r="BO414" s="39"/>
      <c r="BP414" s="39"/>
      <c r="BQ414" s="39"/>
      <c r="BR414" s="39"/>
      <c r="BS414" s="39"/>
    </row>
    <row r="415" spans="1:71" ht="15.75" customHeight="1" x14ac:dyDescent="0.25">
      <c r="A415" s="30"/>
      <c r="B415" s="31"/>
      <c r="C415" s="31"/>
      <c r="D415" s="37"/>
      <c r="E415" s="39"/>
      <c r="F415" s="31"/>
      <c r="G415" s="92"/>
      <c r="H415" s="39"/>
      <c r="I415" s="93"/>
      <c r="J415" s="39"/>
      <c r="K415" s="39"/>
      <c r="L415" s="41"/>
      <c r="M415" s="41"/>
      <c r="N415" s="41"/>
      <c r="O415" s="31"/>
      <c r="P415" s="39"/>
      <c r="Q415" s="39"/>
      <c r="R415" s="39"/>
      <c r="S415" s="39"/>
      <c r="T415" s="94"/>
      <c r="U415" s="39"/>
      <c r="V415" s="95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  <c r="AY415" s="39"/>
      <c r="AZ415" s="39"/>
      <c r="BA415" s="39"/>
      <c r="BB415" s="39"/>
      <c r="BC415" s="39"/>
      <c r="BD415" s="39"/>
      <c r="BE415" s="39"/>
      <c r="BF415" s="39"/>
      <c r="BG415" s="39"/>
      <c r="BH415" s="39"/>
      <c r="BI415" s="39"/>
      <c r="BJ415" s="39"/>
      <c r="BK415" s="39"/>
      <c r="BL415" s="39"/>
      <c r="BM415" s="39"/>
      <c r="BN415" s="39"/>
      <c r="BO415" s="39"/>
      <c r="BP415" s="39"/>
      <c r="BQ415" s="39"/>
      <c r="BR415" s="39"/>
      <c r="BS415" s="39"/>
    </row>
    <row r="416" spans="1:71" ht="15.75" customHeight="1" x14ac:dyDescent="0.25">
      <c r="A416" s="30"/>
      <c r="B416" s="31"/>
      <c r="C416" s="31"/>
      <c r="D416" s="37"/>
      <c r="E416" s="39"/>
      <c r="F416" s="31"/>
      <c r="G416" s="92"/>
      <c r="H416" s="39"/>
      <c r="I416" s="93"/>
      <c r="J416" s="39"/>
      <c r="K416" s="39"/>
      <c r="L416" s="41"/>
      <c r="M416" s="41"/>
      <c r="N416" s="41"/>
      <c r="O416" s="31"/>
      <c r="P416" s="39"/>
      <c r="Q416" s="39"/>
      <c r="R416" s="39"/>
      <c r="S416" s="39"/>
      <c r="T416" s="94"/>
      <c r="U416" s="39"/>
      <c r="V416" s="95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  <c r="AY416" s="39"/>
      <c r="AZ416" s="39"/>
      <c r="BA416" s="39"/>
      <c r="BB416" s="39"/>
      <c r="BC416" s="39"/>
      <c r="BD416" s="39"/>
      <c r="BE416" s="39"/>
      <c r="BF416" s="39"/>
      <c r="BG416" s="39"/>
      <c r="BH416" s="39"/>
      <c r="BI416" s="39"/>
      <c r="BJ416" s="39"/>
      <c r="BK416" s="39"/>
      <c r="BL416" s="39"/>
      <c r="BM416" s="39"/>
      <c r="BN416" s="39"/>
      <c r="BO416" s="39"/>
      <c r="BP416" s="39"/>
      <c r="BQ416" s="39"/>
      <c r="BR416" s="39"/>
      <c r="BS416" s="39"/>
    </row>
    <row r="417" spans="1:71" ht="15.75" customHeight="1" x14ac:dyDescent="0.25">
      <c r="A417" s="30"/>
      <c r="B417" s="31"/>
      <c r="C417" s="31"/>
      <c r="D417" s="37"/>
      <c r="E417" s="39"/>
      <c r="F417" s="31"/>
      <c r="G417" s="92"/>
      <c r="H417" s="39"/>
      <c r="I417" s="93"/>
      <c r="J417" s="39"/>
      <c r="K417" s="39"/>
      <c r="L417" s="41"/>
      <c r="M417" s="41"/>
      <c r="N417" s="41"/>
      <c r="O417" s="31"/>
      <c r="P417" s="39"/>
      <c r="Q417" s="39"/>
      <c r="R417" s="39"/>
      <c r="S417" s="39"/>
      <c r="T417" s="94"/>
      <c r="U417" s="39"/>
      <c r="V417" s="95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  <c r="AY417" s="39"/>
      <c r="AZ417" s="39"/>
      <c r="BA417" s="39"/>
      <c r="BB417" s="39"/>
      <c r="BC417" s="39"/>
      <c r="BD417" s="39"/>
      <c r="BE417" s="39"/>
      <c r="BF417" s="39"/>
      <c r="BG417" s="39"/>
      <c r="BH417" s="39"/>
      <c r="BI417" s="39"/>
      <c r="BJ417" s="39"/>
      <c r="BK417" s="39"/>
      <c r="BL417" s="39"/>
      <c r="BM417" s="39"/>
      <c r="BN417" s="39"/>
      <c r="BO417" s="39"/>
      <c r="BP417" s="39"/>
      <c r="BQ417" s="39"/>
      <c r="BR417" s="39"/>
      <c r="BS417" s="39"/>
    </row>
    <row r="418" spans="1:71" ht="15.75" customHeight="1" x14ac:dyDescent="0.25">
      <c r="A418" s="30"/>
      <c r="B418" s="31"/>
      <c r="C418" s="31"/>
      <c r="D418" s="37"/>
      <c r="E418" s="39"/>
      <c r="F418" s="31"/>
      <c r="G418" s="92"/>
      <c r="H418" s="39"/>
      <c r="I418" s="93"/>
      <c r="J418" s="39"/>
      <c r="K418" s="39"/>
      <c r="L418" s="41"/>
      <c r="M418" s="41"/>
      <c r="N418" s="41"/>
      <c r="O418" s="31"/>
      <c r="P418" s="39"/>
      <c r="Q418" s="39"/>
      <c r="R418" s="39"/>
      <c r="S418" s="39"/>
      <c r="T418" s="94"/>
      <c r="U418" s="39"/>
      <c r="V418" s="95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  <c r="AY418" s="39"/>
      <c r="AZ418" s="39"/>
      <c r="BA418" s="39"/>
      <c r="BB418" s="39"/>
      <c r="BC418" s="39"/>
      <c r="BD418" s="39"/>
      <c r="BE418" s="39"/>
      <c r="BF418" s="39"/>
      <c r="BG418" s="39"/>
      <c r="BH418" s="39"/>
      <c r="BI418" s="39"/>
      <c r="BJ418" s="39"/>
      <c r="BK418" s="39"/>
      <c r="BL418" s="39"/>
      <c r="BM418" s="39"/>
      <c r="BN418" s="39"/>
      <c r="BO418" s="39"/>
      <c r="BP418" s="39"/>
      <c r="BQ418" s="39"/>
      <c r="BR418" s="39"/>
      <c r="BS418" s="39"/>
    </row>
    <row r="419" spans="1:71" ht="15.75" customHeight="1" x14ac:dyDescent="0.25">
      <c r="A419" s="30"/>
      <c r="B419" s="31"/>
      <c r="C419" s="31"/>
      <c r="D419" s="37"/>
      <c r="E419" s="39"/>
      <c r="F419" s="31"/>
      <c r="G419" s="92"/>
      <c r="H419" s="39"/>
      <c r="I419" s="93"/>
      <c r="J419" s="39"/>
      <c r="K419" s="39"/>
      <c r="L419" s="41"/>
      <c r="M419" s="41"/>
      <c r="N419" s="41"/>
      <c r="O419" s="31"/>
      <c r="P419" s="39"/>
      <c r="Q419" s="39"/>
      <c r="R419" s="39"/>
      <c r="S419" s="39"/>
      <c r="T419" s="94"/>
      <c r="U419" s="39"/>
      <c r="V419" s="95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  <c r="AY419" s="39"/>
      <c r="AZ419" s="39"/>
      <c r="BA419" s="39"/>
      <c r="BB419" s="39"/>
      <c r="BC419" s="39"/>
      <c r="BD419" s="39"/>
      <c r="BE419" s="39"/>
      <c r="BF419" s="39"/>
      <c r="BG419" s="39"/>
      <c r="BH419" s="39"/>
      <c r="BI419" s="39"/>
      <c r="BJ419" s="39"/>
      <c r="BK419" s="39"/>
      <c r="BL419" s="39"/>
      <c r="BM419" s="39"/>
      <c r="BN419" s="39"/>
      <c r="BO419" s="39"/>
      <c r="BP419" s="39"/>
      <c r="BQ419" s="39"/>
      <c r="BR419" s="39"/>
      <c r="BS419" s="39"/>
    </row>
    <row r="420" spans="1:71" ht="15.75" customHeight="1" x14ac:dyDescent="0.25">
      <c r="A420" s="30"/>
      <c r="B420" s="31"/>
      <c r="C420" s="31"/>
      <c r="D420" s="37"/>
      <c r="E420" s="39"/>
      <c r="F420" s="31"/>
      <c r="G420" s="92"/>
      <c r="H420" s="39"/>
      <c r="I420" s="93"/>
      <c r="J420" s="39"/>
      <c r="K420" s="39"/>
      <c r="L420" s="41"/>
      <c r="M420" s="41"/>
      <c r="N420" s="41"/>
      <c r="O420" s="31"/>
      <c r="P420" s="39"/>
      <c r="Q420" s="39"/>
      <c r="R420" s="39"/>
      <c r="S420" s="39"/>
      <c r="T420" s="94"/>
      <c r="U420" s="39"/>
      <c r="V420" s="95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  <c r="AY420" s="39"/>
      <c r="AZ420" s="39"/>
      <c r="BA420" s="39"/>
      <c r="BB420" s="39"/>
      <c r="BC420" s="39"/>
      <c r="BD420" s="39"/>
      <c r="BE420" s="39"/>
      <c r="BF420" s="39"/>
      <c r="BG420" s="39"/>
      <c r="BH420" s="39"/>
      <c r="BI420" s="39"/>
      <c r="BJ420" s="39"/>
      <c r="BK420" s="39"/>
      <c r="BL420" s="39"/>
      <c r="BM420" s="39"/>
      <c r="BN420" s="39"/>
      <c r="BO420" s="39"/>
      <c r="BP420" s="39"/>
      <c r="BQ420" s="39"/>
      <c r="BR420" s="39"/>
      <c r="BS420" s="39"/>
    </row>
    <row r="421" spans="1:71" ht="15.75" customHeight="1" x14ac:dyDescent="0.25">
      <c r="A421" s="30"/>
      <c r="B421" s="31"/>
      <c r="C421" s="31"/>
      <c r="D421" s="37"/>
      <c r="E421" s="39"/>
      <c r="F421" s="31"/>
      <c r="G421" s="92"/>
      <c r="H421" s="39"/>
      <c r="I421" s="93"/>
      <c r="J421" s="39"/>
      <c r="K421" s="39"/>
      <c r="L421" s="41"/>
      <c r="M421" s="41"/>
      <c r="N421" s="41"/>
      <c r="O421" s="31"/>
      <c r="P421" s="39"/>
      <c r="Q421" s="39"/>
      <c r="R421" s="39"/>
      <c r="S421" s="39"/>
      <c r="T421" s="94"/>
      <c r="U421" s="39"/>
      <c r="V421" s="95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  <c r="AY421" s="39"/>
      <c r="AZ421" s="39"/>
      <c r="BA421" s="39"/>
      <c r="BB421" s="39"/>
      <c r="BC421" s="39"/>
      <c r="BD421" s="39"/>
      <c r="BE421" s="39"/>
      <c r="BF421" s="39"/>
      <c r="BG421" s="39"/>
      <c r="BH421" s="39"/>
      <c r="BI421" s="39"/>
      <c r="BJ421" s="39"/>
      <c r="BK421" s="39"/>
      <c r="BL421" s="39"/>
      <c r="BM421" s="39"/>
      <c r="BN421" s="39"/>
      <c r="BO421" s="39"/>
      <c r="BP421" s="39"/>
      <c r="BQ421" s="39"/>
      <c r="BR421" s="39"/>
      <c r="BS421" s="39"/>
    </row>
    <row r="422" spans="1:71" ht="15.75" customHeight="1" x14ac:dyDescent="0.25">
      <c r="A422" s="30"/>
      <c r="B422" s="31"/>
      <c r="C422" s="31"/>
      <c r="D422" s="37"/>
      <c r="E422" s="39"/>
      <c r="F422" s="31"/>
      <c r="G422" s="92"/>
      <c r="H422" s="39"/>
      <c r="I422" s="93"/>
      <c r="J422" s="39"/>
      <c r="K422" s="39"/>
      <c r="L422" s="41"/>
      <c r="M422" s="41"/>
      <c r="N422" s="41"/>
      <c r="O422" s="31"/>
      <c r="P422" s="39"/>
      <c r="Q422" s="39"/>
      <c r="R422" s="39"/>
      <c r="S422" s="39"/>
      <c r="T422" s="94"/>
      <c r="U422" s="39"/>
      <c r="V422" s="95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  <c r="AY422" s="39"/>
      <c r="AZ422" s="39"/>
      <c r="BA422" s="39"/>
      <c r="BB422" s="39"/>
      <c r="BC422" s="39"/>
      <c r="BD422" s="39"/>
      <c r="BE422" s="39"/>
      <c r="BF422" s="39"/>
      <c r="BG422" s="39"/>
      <c r="BH422" s="39"/>
      <c r="BI422" s="39"/>
      <c r="BJ422" s="39"/>
      <c r="BK422" s="39"/>
      <c r="BL422" s="39"/>
      <c r="BM422" s="39"/>
      <c r="BN422" s="39"/>
      <c r="BO422" s="39"/>
      <c r="BP422" s="39"/>
      <c r="BQ422" s="39"/>
      <c r="BR422" s="39"/>
      <c r="BS422" s="39"/>
    </row>
    <row r="423" spans="1:71" ht="15.75" customHeight="1" x14ac:dyDescent="0.25">
      <c r="A423" s="30"/>
      <c r="B423" s="31"/>
      <c r="C423" s="31"/>
      <c r="D423" s="37"/>
      <c r="E423" s="39"/>
      <c r="F423" s="31"/>
      <c r="G423" s="92"/>
      <c r="H423" s="39"/>
      <c r="I423" s="93"/>
      <c r="J423" s="39"/>
      <c r="K423" s="39"/>
      <c r="L423" s="41"/>
      <c r="M423" s="41"/>
      <c r="N423" s="41"/>
      <c r="O423" s="31"/>
      <c r="P423" s="39"/>
      <c r="Q423" s="39"/>
      <c r="R423" s="39"/>
      <c r="S423" s="39"/>
      <c r="T423" s="94"/>
      <c r="U423" s="39"/>
      <c r="V423" s="95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  <c r="AY423" s="39"/>
      <c r="AZ423" s="39"/>
      <c r="BA423" s="39"/>
      <c r="BB423" s="39"/>
      <c r="BC423" s="39"/>
      <c r="BD423" s="39"/>
      <c r="BE423" s="39"/>
      <c r="BF423" s="39"/>
      <c r="BG423" s="39"/>
      <c r="BH423" s="39"/>
      <c r="BI423" s="39"/>
      <c r="BJ423" s="39"/>
      <c r="BK423" s="39"/>
      <c r="BL423" s="39"/>
      <c r="BM423" s="39"/>
      <c r="BN423" s="39"/>
      <c r="BO423" s="39"/>
      <c r="BP423" s="39"/>
      <c r="BQ423" s="39"/>
      <c r="BR423" s="39"/>
      <c r="BS423" s="39"/>
    </row>
    <row r="424" spans="1:71" ht="15.75" customHeight="1" x14ac:dyDescent="0.25">
      <c r="A424" s="30"/>
      <c r="B424" s="31"/>
      <c r="C424" s="31"/>
      <c r="D424" s="37"/>
      <c r="E424" s="39"/>
      <c r="F424" s="31"/>
      <c r="G424" s="92"/>
      <c r="H424" s="39"/>
      <c r="I424" s="93"/>
      <c r="J424" s="39"/>
      <c r="K424" s="39"/>
      <c r="L424" s="41"/>
      <c r="M424" s="41"/>
      <c r="N424" s="41"/>
      <c r="O424" s="31"/>
      <c r="P424" s="39"/>
      <c r="Q424" s="39"/>
      <c r="R424" s="39"/>
      <c r="S424" s="39"/>
      <c r="T424" s="94"/>
      <c r="U424" s="39"/>
      <c r="V424" s="95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  <c r="AY424" s="39"/>
      <c r="AZ424" s="39"/>
      <c r="BA424" s="39"/>
      <c r="BB424" s="39"/>
      <c r="BC424" s="39"/>
      <c r="BD424" s="39"/>
      <c r="BE424" s="39"/>
      <c r="BF424" s="39"/>
      <c r="BG424" s="39"/>
      <c r="BH424" s="39"/>
      <c r="BI424" s="39"/>
      <c r="BJ424" s="39"/>
      <c r="BK424" s="39"/>
      <c r="BL424" s="39"/>
      <c r="BM424" s="39"/>
      <c r="BN424" s="39"/>
      <c r="BO424" s="39"/>
      <c r="BP424" s="39"/>
      <c r="BQ424" s="39"/>
      <c r="BR424" s="39"/>
      <c r="BS424" s="39"/>
    </row>
    <row r="425" spans="1:71" ht="15.75" customHeight="1" x14ac:dyDescent="0.25">
      <c r="A425" s="30"/>
      <c r="B425" s="31"/>
      <c r="C425" s="31"/>
      <c r="D425" s="37"/>
      <c r="E425" s="39"/>
      <c r="F425" s="31"/>
      <c r="G425" s="92"/>
      <c r="H425" s="39"/>
      <c r="I425" s="93"/>
      <c r="J425" s="39"/>
      <c r="K425" s="39"/>
      <c r="L425" s="41"/>
      <c r="M425" s="41"/>
      <c r="N425" s="41"/>
      <c r="O425" s="31"/>
      <c r="P425" s="39"/>
      <c r="Q425" s="39"/>
      <c r="R425" s="39"/>
      <c r="S425" s="39"/>
      <c r="T425" s="94"/>
      <c r="U425" s="39"/>
      <c r="V425" s="95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  <c r="AY425" s="39"/>
      <c r="AZ425" s="39"/>
      <c r="BA425" s="39"/>
      <c r="BB425" s="39"/>
      <c r="BC425" s="39"/>
      <c r="BD425" s="39"/>
      <c r="BE425" s="39"/>
      <c r="BF425" s="39"/>
      <c r="BG425" s="39"/>
      <c r="BH425" s="39"/>
      <c r="BI425" s="39"/>
      <c r="BJ425" s="39"/>
      <c r="BK425" s="39"/>
      <c r="BL425" s="39"/>
      <c r="BM425" s="39"/>
      <c r="BN425" s="39"/>
      <c r="BO425" s="39"/>
      <c r="BP425" s="39"/>
      <c r="BQ425" s="39"/>
      <c r="BR425" s="39"/>
      <c r="BS425" s="39"/>
    </row>
    <row r="426" spans="1:71" ht="15.75" customHeight="1" x14ac:dyDescent="0.25">
      <c r="A426" s="30"/>
      <c r="B426" s="31"/>
      <c r="C426" s="31"/>
      <c r="D426" s="37"/>
      <c r="E426" s="39"/>
      <c r="F426" s="31"/>
      <c r="G426" s="92"/>
      <c r="H426" s="39"/>
      <c r="I426" s="93"/>
      <c r="J426" s="39"/>
      <c r="K426" s="39"/>
      <c r="L426" s="41"/>
      <c r="M426" s="41"/>
      <c r="N426" s="41"/>
      <c r="O426" s="31"/>
      <c r="P426" s="39"/>
      <c r="Q426" s="39"/>
      <c r="R426" s="39"/>
      <c r="S426" s="39"/>
      <c r="T426" s="94"/>
      <c r="U426" s="39"/>
      <c r="V426" s="95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  <c r="AY426" s="39"/>
      <c r="AZ426" s="39"/>
      <c r="BA426" s="39"/>
      <c r="BB426" s="39"/>
      <c r="BC426" s="39"/>
      <c r="BD426" s="39"/>
      <c r="BE426" s="39"/>
      <c r="BF426" s="39"/>
      <c r="BG426" s="39"/>
      <c r="BH426" s="39"/>
      <c r="BI426" s="39"/>
      <c r="BJ426" s="39"/>
      <c r="BK426" s="39"/>
      <c r="BL426" s="39"/>
      <c r="BM426" s="39"/>
      <c r="BN426" s="39"/>
      <c r="BO426" s="39"/>
      <c r="BP426" s="39"/>
      <c r="BQ426" s="39"/>
      <c r="BR426" s="39"/>
      <c r="BS426" s="39"/>
    </row>
    <row r="427" spans="1:71" ht="15.75" customHeight="1" x14ac:dyDescent="0.25">
      <c r="A427" s="30"/>
      <c r="B427" s="31"/>
      <c r="C427" s="31"/>
      <c r="D427" s="37"/>
      <c r="E427" s="39"/>
      <c r="F427" s="31"/>
      <c r="G427" s="92"/>
      <c r="H427" s="39"/>
      <c r="I427" s="93"/>
      <c r="J427" s="39"/>
      <c r="K427" s="39"/>
      <c r="L427" s="41"/>
      <c r="M427" s="41"/>
      <c r="N427" s="41"/>
      <c r="O427" s="31"/>
      <c r="P427" s="39"/>
      <c r="Q427" s="39"/>
      <c r="R427" s="39"/>
      <c r="S427" s="39"/>
      <c r="T427" s="94"/>
      <c r="U427" s="39"/>
      <c r="V427" s="95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  <c r="AY427" s="39"/>
      <c r="AZ427" s="39"/>
      <c r="BA427" s="39"/>
      <c r="BB427" s="39"/>
      <c r="BC427" s="39"/>
      <c r="BD427" s="39"/>
      <c r="BE427" s="39"/>
      <c r="BF427" s="39"/>
      <c r="BG427" s="39"/>
      <c r="BH427" s="39"/>
      <c r="BI427" s="39"/>
      <c r="BJ427" s="39"/>
      <c r="BK427" s="39"/>
      <c r="BL427" s="39"/>
      <c r="BM427" s="39"/>
      <c r="BN427" s="39"/>
      <c r="BO427" s="39"/>
      <c r="BP427" s="39"/>
      <c r="BQ427" s="39"/>
      <c r="BR427" s="39"/>
      <c r="BS427" s="39"/>
    </row>
    <row r="428" spans="1:71" ht="15.75" customHeight="1" x14ac:dyDescent="0.25">
      <c r="A428" s="30"/>
      <c r="B428" s="31"/>
      <c r="C428" s="31"/>
      <c r="D428" s="37"/>
      <c r="E428" s="39"/>
      <c r="F428" s="31"/>
      <c r="G428" s="92"/>
      <c r="H428" s="39"/>
      <c r="I428" s="93"/>
      <c r="J428" s="39"/>
      <c r="K428" s="39"/>
      <c r="L428" s="41"/>
      <c r="M428" s="41"/>
      <c r="N428" s="41"/>
      <c r="O428" s="31"/>
      <c r="P428" s="39"/>
      <c r="Q428" s="39"/>
      <c r="R428" s="39"/>
      <c r="S428" s="39"/>
      <c r="T428" s="94"/>
      <c r="U428" s="39"/>
      <c r="V428" s="95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  <c r="AY428" s="39"/>
      <c r="AZ428" s="39"/>
      <c r="BA428" s="39"/>
      <c r="BB428" s="39"/>
      <c r="BC428" s="39"/>
      <c r="BD428" s="39"/>
      <c r="BE428" s="39"/>
      <c r="BF428" s="39"/>
      <c r="BG428" s="39"/>
      <c r="BH428" s="39"/>
      <c r="BI428" s="39"/>
      <c r="BJ428" s="39"/>
      <c r="BK428" s="39"/>
      <c r="BL428" s="39"/>
      <c r="BM428" s="39"/>
      <c r="BN428" s="39"/>
      <c r="BO428" s="39"/>
      <c r="BP428" s="39"/>
      <c r="BQ428" s="39"/>
      <c r="BR428" s="39"/>
      <c r="BS428" s="39"/>
    </row>
    <row r="429" spans="1:71" ht="15.75" customHeight="1" x14ac:dyDescent="0.25">
      <c r="A429" s="30"/>
      <c r="B429" s="31"/>
      <c r="C429" s="31"/>
      <c r="D429" s="37"/>
      <c r="E429" s="39"/>
      <c r="F429" s="31"/>
      <c r="G429" s="92"/>
      <c r="H429" s="39"/>
      <c r="I429" s="93"/>
      <c r="J429" s="39"/>
      <c r="K429" s="39"/>
      <c r="L429" s="41"/>
      <c r="M429" s="41"/>
      <c r="N429" s="41"/>
      <c r="O429" s="31"/>
      <c r="P429" s="39"/>
      <c r="Q429" s="39"/>
      <c r="R429" s="39"/>
      <c r="S429" s="39"/>
      <c r="T429" s="94"/>
      <c r="U429" s="39"/>
      <c r="V429" s="95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  <c r="AW429" s="39"/>
      <c r="AX429" s="39"/>
      <c r="AY429" s="39"/>
      <c r="AZ429" s="39"/>
      <c r="BA429" s="39"/>
      <c r="BB429" s="39"/>
      <c r="BC429" s="39"/>
      <c r="BD429" s="39"/>
      <c r="BE429" s="39"/>
      <c r="BF429" s="39"/>
      <c r="BG429" s="39"/>
      <c r="BH429" s="39"/>
      <c r="BI429" s="39"/>
      <c r="BJ429" s="39"/>
      <c r="BK429" s="39"/>
      <c r="BL429" s="39"/>
      <c r="BM429" s="39"/>
      <c r="BN429" s="39"/>
      <c r="BO429" s="39"/>
      <c r="BP429" s="39"/>
      <c r="BQ429" s="39"/>
      <c r="BR429" s="39"/>
      <c r="BS429" s="39"/>
    </row>
    <row r="430" spans="1:71" ht="15.75" customHeight="1" x14ac:dyDescent="0.25">
      <c r="A430" s="30"/>
      <c r="B430" s="31"/>
      <c r="C430" s="31"/>
      <c r="D430" s="37"/>
      <c r="E430" s="39"/>
      <c r="F430" s="31"/>
      <c r="G430" s="92"/>
      <c r="H430" s="39"/>
      <c r="I430" s="93"/>
      <c r="J430" s="39"/>
      <c r="K430" s="39"/>
      <c r="L430" s="41"/>
      <c r="M430" s="41"/>
      <c r="N430" s="41"/>
      <c r="O430" s="31"/>
      <c r="P430" s="39"/>
      <c r="Q430" s="39"/>
      <c r="R430" s="39"/>
      <c r="S430" s="39"/>
      <c r="T430" s="94"/>
      <c r="U430" s="39"/>
      <c r="V430" s="95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  <c r="AT430" s="39"/>
      <c r="AU430" s="39"/>
      <c r="AV430" s="39"/>
      <c r="AW430" s="39"/>
      <c r="AX430" s="39"/>
      <c r="AY430" s="39"/>
      <c r="AZ430" s="39"/>
      <c r="BA430" s="39"/>
      <c r="BB430" s="39"/>
      <c r="BC430" s="39"/>
      <c r="BD430" s="39"/>
      <c r="BE430" s="39"/>
      <c r="BF430" s="39"/>
      <c r="BG430" s="39"/>
      <c r="BH430" s="39"/>
      <c r="BI430" s="39"/>
      <c r="BJ430" s="39"/>
      <c r="BK430" s="39"/>
      <c r="BL430" s="39"/>
      <c r="BM430" s="39"/>
      <c r="BN430" s="39"/>
      <c r="BO430" s="39"/>
      <c r="BP430" s="39"/>
      <c r="BQ430" s="39"/>
      <c r="BR430" s="39"/>
      <c r="BS430" s="39"/>
    </row>
    <row r="431" spans="1:71" ht="15.75" customHeight="1" x14ac:dyDescent="0.25">
      <c r="A431" s="30"/>
      <c r="B431" s="31"/>
      <c r="C431" s="31"/>
      <c r="D431" s="37"/>
      <c r="E431" s="39"/>
      <c r="F431" s="31"/>
      <c r="G431" s="92"/>
      <c r="H431" s="39"/>
      <c r="I431" s="93"/>
      <c r="J431" s="39"/>
      <c r="K431" s="39"/>
      <c r="L431" s="41"/>
      <c r="M431" s="41"/>
      <c r="N431" s="41"/>
      <c r="O431" s="31"/>
      <c r="P431" s="39"/>
      <c r="Q431" s="39"/>
      <c r="R431" s="39"/>
      <c r="S431" s="39"/>
      <c r="T431" s="94"/>
      <c r="U431" s="39"/>
      <c r="V431" s="95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  <c r="AY431" s="39"/>
      <c r="AZ431" s="39"/>
      <c r="BA431" s="39"/>
      <c r="BB431" s="39"/>
      <c r="BC431" s="39"/>
      <c r="BD431" s="39"/>
      <c r="BE431" s="39"/>
      <c r="BF431" s="39"/>
      <c r="BG431" s="39"/>
      <c r="BH431" s="39"/>
      <c r="BI431" s="39"/>
      <c r="BJ431" s="39"/>
      <c r="BK431" s="39"/>
      <c r="BL431" s="39"/>
      <c r="BM431" s="39"/>
      <c r="BN431" s="39"/>
      <c r="BO431" s="39"/>
      <c r="BP431" s="39"/>
      <c r="BQ431" s="39"/>
      <c r="BR431" s="39"/>
      <c r="BS431" s="39"/>
    </row>
    <row r="432" spans="1:71" ht="15.75" customHeight="1" x14ac:dyDescent="0.25">
      <c r="A432" s="30"/>
      <c r="B432" s="31"/>
      <c r="C432" s="31"/>
      <c r="D432" s="37"/>
      <c r="E432" s="39"/>
      <c r="F432" s="31"/>
      <c r="G432" s="92"/>
      <c r="H432" s="39"/>
      <c r="I432" s="93"/>
      <c r="J432" s="39"/>
      <c r="K432" s="39"/>
      <c r="L432" s="41"/>
      <c r="M432" s="41"/>
      <c r="N432" s="41"/>
      <c r="O432" s="31"/>
      <c r="P432" s="39"/>
      <c r="Q432" s="39"/>
      <c r="R432" s="39"/>
      <c r="S432" s="39"/>
      <c r="T432" s="94"/>
      <c r="U432" s="39"/>
      <c r="V432" s="95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  <c r="AY432" s="39"/>
      <c r="AZ432" s="39"/>
      <c r="BA432" s="39"/>
      <c r="BB432" s="39"/>
      <c r="BC432" s="39"/>
      <c r="BD432" s="39"/>
      <c r="BE432" s="39"/>
      <c r="BF432" s="39"/>
      <c r="BG432" s="39"/>
      <c r="BH432" s="39"/>
      <c r="BI432" s="39"/>
      <c r="BJ432" s="39"/>
      <c r="BK432" s="39"/>
      <c r="BL432" s="39"/>
      <c r="BM432" s="39"/>
      <c r="BN432" s="39"/>
      <c r="BO432" s="39"/>
      <c r="BP432" s="39"/>
      <c r="BQ432" s="39"/>
      <c r="BR432" s="39"/>
      <c r="BS432" s="39"/>
    </row>
    <row r="433" spans="1:71" ht="15.75" customHeight="1" x14ac:dyDescent="0.25">
      <c r="A433" s="30"/>
      <c r="B433" s="31"/>
      <c r="C433" s="31"/>
      <c r="D433" s="37"/>
      <c r="E433" s="39"/>
      <c r="F433" s="31"/>
      <c r="G433" s="92"/>
      <c r="H433" s="39"/>
      <c r="I433" s="93"/>
      <c r="J433" s="39"/>
      <c r="K433" s="39"/>
      <c r="L433" s="41"/>
      <c r="M433" s="41"/>
      <c r="N433" s="41"/>
      <c r="O433" s="31"/>
      <c r="P433" s="39"/>
      <c r="Q433" s="39"/>
      <c r="R433" s="39"/>
      <c r="S433" s="39"/>
      <c r="T433" s="94"/>
      <c r="U433" s="39"/>
      <c r="V433" s="95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  <c r="AW433" s="39"/>
      <c r="AX433" s="39"/>
      <c r="AY433" s="39"/>
      <c r="AZ433" s="39"/>
      <c r="BA433" s="39"/>
      <c r="BB433" s="39"/>
      <c r="BC433" s="39"/>
      <c r="BD433" s="39"/>
      <c r="BE433" s="39"/>
      <c r="BF433" s="39"/>
      <c r="BG433" s="39"/>
      <c r="BH433" s="39"/>
      <c r="BI433" s="39"/>
      <c r="BJ433" s="39"/>
      <c r="BK433" s="39"/>
      <c r="BL433" s="39"/>
      <c r="BM433" s="39"/>
      <c r="BN433" s="39"/>
      <c r="BO433" s="39"/>
      <c r="BP433" s="39"/>
      <c r="BQ433" s="39"/>
      <c r="BR433" s="39"/>
      <c r="BS433" s="39"/>
    </row>
    <row r="434" spans="1:71" ht="15.75" customHeight="1" x14ac:dyDescent="0.25">
      <c r="A434" s="30"/>
      <c r="B434" s="31"/>
      <c r="C434" s="31"/>
      <c r="D434" s="37"/>
      <c r="E434" s="39"/>
      <c r="F434" s="31"/>
      <c r="G434" s="92"/>
      <c r="H434" s="39"/>
      <c r="I434" s="93"/>
      <c r="J434" s="39"/>
      <c r="K434" s="39"/>
      <c r="L434" s="41"/>
      <c r="M434" s="41"/>
      <c r="N434" s="41"/>
      <c r="O434" s="31"/>
      <c r="P434" s="39"/>
      <c r="Q434" s="39"/>
      <c r="R434" s="39"/>
      <c r="S434" s="39"/>
      <c r="T434" s="94"/>
      <c r="U434" s="39"/>
      <c r="V434" s="95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  <c r="AT434" s="39"/>
      <c r="AU434" s="39"/>
      <c r="AV434" s="39"/>
      <c r="AW434" s="39"/>
      <c r="AX434" s="39"/>
      <c r="AY434" s="39"/>
      <c r="AZ434" s="39"/>
      <c r="BA434" s="39"/>
      <c r="BB434" s="39"/>
      <c r="BC434" s="39"/>
      <c r="BD434" s="39"/>
      <c r="BE434" s="39"/>
      <c r="BF434" s="39"/>
      <c r="BG434" s="39"/>
      <c r="BH434" s="39"/>
      <c r="BI434" s="39"/>
      <c r="BJ434" s="39"/>
      <c r="BK434" s="39"/>
      <c r="BL434" s="39"/>
      <c r="BM434" s="39"/>
      <c r="BN434" s="39"/>
      <c r="BO434" s="39"/>
      <c r="BP434" s="39"/>
      <c r="BQ434" s="39"/>
      <c r="BR434" s="39"/>
      <c r="BS434" s="39"/>
    </row>
    <row r="435" spans="1:71" ht="15.75" customHeight="1" x14ac:dyDescent="0.25">
      <c r="A435" s="30"/>
      <c r="B435" s="31"/>
      <c r="C435" s="31"/>
      <c r="D435" s="37"/>
      <c r="E435" s="39"/>
      <c r="F435" s="31"/>
      <c r="G435" s="92"/>
      <c r="H435" s="39"/>
      <c r="I435" s="93"/>
      <c r="J435" s="39"/>
      <c r="K435" s="39"/>
      <c r="L435" s="41"/>
      <c r="M435" s="41"/>
      <c r="N435" s="41"/>
      <c r="O435" s="31"/>
      <c r="P435" s="39"/>
      <c r="Q435" s="39"/>
      <c r="R435" s="39"/>
      <c r="S435" s="39"/>
      <c r="T435" s="94"/>
      <c r="U435" s="39"/>
      <c r="V435" s="95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  <c r="AY435" s="39"/>
      <c r="AZ435" s="39"/>
      <c r="BA435" s="39"/>
      <c r="BB435" s="39"/>
      <c r="BC435" s="39"/>
      <c r="BD435" s="39"/>
      <c r="BE435" s="39"/>
      <c r="BF435" s="39"/>
      <c r="BG435" s="39"/>
      <c r="BH435" s="39"/>
      <c r="BI435" s="39"/>
      <c r="BJ435" s="39"/>
      <c r="BK435" s="39"/>
      <c r="BL435" s="39"/>
      <c r="BM435" s="39"/>
      <c r="BN435" s="39"/>
      <c r="BO435" s="39"/>
      <c r="BP435" s="39"/>
      <c r="BQ435" s="39"/>
      <c r="BR435" s="39"/>
      <c r="BS435" s="39"/>
    </row>
    <row r="436" spans="1:71" ht="15.75" customHeight="1" x14ac:dyDescent="0.25">
      <c r="A436" s="30"/>
      <c r="B436" s="31"/>
      <c r="C436" s="31"/>
      <c r="D436" s="37"/>
      <c r="E436" s="39"/>
      <c r="F436" s="31"/>
      <c r="G436" s="92"/>
      <c r="H436" s="39"/>
      <c r="I436" s="93"/>
      <c r="J436" s="39"/>
      <c r="K436" s="39"/>
      <c r="L436" s="41"/>
      <c r="M436" s="41"/>
      <c r="N436" s="41"/>
      <c r="O436" s="31"/>
      <c r="P436" s="39"/>
      <c r="Q436" s="39"/>
      <c r="R436" s="39"/>
      <c r="S436" s="39"/>
      <c r="T436" s="94"/>
      <c r="U436" s="39"/>
      <c r="V436" s="95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  <c r="AY436" s="39"/>
      <c r="AZ436" s="39"/>
      <c r="BA436" s="39"/>
      <c r="BB436" s="39"/>
      <c r="BC436" s="39"/>
      <c r="BD436" s="39"/>
      <c r="BE436" s="39"/>
      <c r="BF436" s="39"/>
      <c r="BG436" s="39"/>
      <c r="BH436" s="39"/>
      <c r="BI436" s="39"/>
      <c r="BJ436" s="39"/>
      <c r="BK436" s="39"/>
      <c r="BL436" s="39"/>
      <c r="BM436" s="39"/>
      <c r="BN436" s="39"/>
      <c r="BO436" s="39"/>
      <c r="BP436" s="39"/>
      <c r="BQ436" s="39"/>
      <c r="BR436" s="39"/>
      <c r="BS436" s="39"/>
    </row>
    <row r="437" spans="1:71" ht="15.75" customHeight="1" x14ac:dyDescent="0.25">
      <c r="A437" s="30"/>
      <c r="B437" s="31"/>
      <c r="C437" s="31"/>
      <c r="D437" s="37"/>
      <c r="E437" s="39"/>
      <c r="F437" s="31"/>
      <c r="G437" s="92"/>
      <c r="H437" s="39"/>
      <c r="I437" s="93"/>
      <c r="J437" s="39"/>
      <c r="K437" s="39"/>
      <c r="L437" s="41"/>
      <c r="M437" s="41"/>
      <c r="N437" s="41"/>
      <c r="O437" s="31"/>
      <c r="P437" s="39"/>
      <c r="Q437" s="39"/>
      <c r="R437" s="39"/>
      <c r="S437" s="39"/>
      <c r="T437" s="94"/>
      <c r="U437" s="39"/>
      <c r="V437" s="95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  <c r="AY437" s="39"/>
      <c r="AZ437" s="39"/>
      <c r="BA437" s="39"/>
      <c r="BB437" s="39"/>
      <c r="BC437" s="39"/>
      <c r="BD437" s="39"/>
      <c r="BE437" s="39"/>
      <c r="BF437" s="39"/>
      <c r="BG437" s="39"/>
      <c r="BH437" s="39"/>
      <c r="BI437" s="39"/>
      <c r="BJ437" s="39"/>
      <c r="BK437" s="39"/>
      <c r="BL437" s="39"/>
      <c r="BM437" s="39"/>
      <c r="BN437" s="39"/>
      <c r="BO437" s="39"/>
      <c r="BP437" s="39"/>
      <c r="BQ437" s="39"/>
      <c r="BR437" s="39"/>
      <c r="BS437" s="39"/>
    </row>
    <row r="438" spans="1:71" ht="15.75" customHeight="1" x14ac:dyDescent="0.25">
      <c r="A438" s="30"/>
      <c r="B438" s="31"/>
      <c r="C438" s="31"/>
      <c r="D438" s="37"/>
      <c r="E438" s="39"/>
      <c r="F438" s="31"/>
      <c r="G438" s="92"/>
      <c r="H438" s="39"/>
      <c r="I438" s="93"/>
      <c r="J438" s="39"/>
      <c r="K438" s="39"/>
      <c r="L438" s="41"/>
      <c r="M438" s="41"/>
      <c r="N438" s="41"/>
      <c r="O438" s="31"/>
      <c r="P438" s="39"/>
      <c r="Q438" s="39"/>
      <c r="R438" s="39"/>
      <c r="S438" s="39"/>
      <c r="T438" s="94"/>
      <c r="U438" s="39"/>
      <c r="V438" s="95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  <c r="AY438" s="39"/>
      <c r="AZ438" s="39"/>
      <c r="BA438" s="39"/>
      <c r="BB438" s="39"/>
      <c r="BC438" s="39"/>
      <c r="BD438" s="39"/>
      <c r="BE438" s="39"/>
      <c r="BF438" s="39"/>
      <c r="BG438" s="39"/>
      <c r="BH438" s="39"/>
      <c r="BI438" s="39"/>
      <c r="BJ438" s="39"/>
      <c r="BK438" s="39"/>
      <c r="BL438" s="39"/>
      <c r="BM438" s="39"/>
      <c r="BN438" s="39"/>
      <c r="BO438" s="39"/>
      <c r="BP438" s="39"/>
      <c r="BQ438" s="39"/>
      <c r="BR438" s="39"/>
      <c r="BS438" s="39"/>
    </row>
    <row r="439" spans="1:71" ht="15.75" customHeight="1" x14ac:dyDescent="0.25">
      <c r="A439" s="30"/>
      <c r="B439" s="31"/>
      <c r="C439" s="31"/>
      <c r="D439" s="37"/>
      <c r="E439" s="39"/>
      <c r="F439" s="31"/>
      <c r="G439" s="92"/>
      <c r="H439" s="39"/>
      <c r="I439" s="93"/>
      <c r="J439" s="39"/>
      <c r="K439" s="39"/>
      <c r="L439" s="41"/>
      <c r="M439" s="41"/>
      <c r="N439" s="41"/>
      <c r="O439" s="31"/>
      <c r="P439" s="39"/>
      <c r="Q439" s="39"/>
      <c r="R439" s="39"/>
      <c r="S439" s="39"/>
      <c r="T439" s="94"/>
      <c r="U439" s="39"/>
      <c r="V439" s="95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  <c r="AY439" s="39"/>
      <c r="AZ439" s="39"/>
      <c r="BA439" s="39"/>
      <c r="BB439" s="39"/>
      <c r="BC439" s="39"/>
      <c r="BD439" s="39"/>
      <c r="BE439" s="39"/>
      <c r="BF439" s="39"/>
      <c r="BG439" s="39"/>
      <c r="BH439" s="39"/>
      <c r="BI439" s="39"/>
      <c r="BJ439" s="39"/>
      <c r="BK439" s="39"/>
      <c r="BL439" s="39"/>
      <c r="BM439" s="39"/>
      <c r="BN439" s="39"/>
      <c r="BO439" s="39"/>
      <c r="BP439" s="39"/>
      <c r="BQ439" s="39"/>
      <c r="BR439" s="39"/>
      <c r="BS439" s="39"/>
    </row>
    <row r="440" spans="1:71" ht="15.75" customHeight="1" x14ac:dyDescent="0.25">
      <c r="A440" s="30"/>
      <c r="B440" s="31"/>
      <c r="C440" s="31"/>
      <c r="D440" s="37"/>
      <c r="E440" s="39"/>
      <c r="F440" s="31"/>
      <c r="G440" s="92"/>
      <c r="H440" s="39"/>
      <c r="I440" s="93"/>
      <c r="J440" s="39"/>
      <c r="K440" s="39"/>
      <c r="L440" s="41"/>
      <c r="M440" s="41"/>
      <c r="N440" s="41"/>
      <c r="O440" s="31"/>
      <c r="P440" s="39"/>
      <c r="Q440" s="39"/>
      <c r="R440" s="39"/>
      <c r="S440" s="39"/>
      <c r="T440" s="94"/>
      <c r="U440" s="39"/>
      <c r="V440" s="95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  <c r="AY440" s="39"/>
      <c r="AZ440" s="39"/>
      <c r="BA440" s="39"/>
      <c r="BB440" s="39"/>
      <c r="BC440" s="39"/>
      <c r="BD440" s="39"/>
      <c r="BE440" s="39"/>
      <c r="BF440" s="39"/>
      <c r="BG440" s="39"/>
      <c r="BH440" s="39"/>
      <c r="BI440" s="39"/>
      <c r="BJ440" s="39"/>
      <c r="BK440" s="39"/>
      <c r="BL440" s="39"/>
      <c r="BM440" s="39"/>
      <c r="BN440" s="39"/>
      <c r="BO440" s="39"/>
      <c r="BP440" s="39"/>
      <c r="BQ440" s="39"/>
      <c r="BR440" s="39"/>
      <c r="BS440" s="39"/>
    </row>
    <row r="441" spans="1:71" ht="15.75" customHeight="1" x14ac:dyDescent="0.25">
      <c r="A441" s="30"/>
      <c r="B441" s="31"/>
      <c r="C441" s="31"/>
      <c r="D441" s="37"/>
      <c r="E441" s="39"/>
      <c r="F441" s="31"/>
      <c r="G441" s="92"/>
      <c r="H441" s="39"/>
      <c r="I441" s="93"/>
      <c r="J441" s="39"/>
      <c r="K441" s="39"/>
      <c r="L441" s="41"/>
      <c r="M441" s="41"/>
      <c r="N441" s="41"/>
      <c r="O441" s="31"/>
      <c r="P441" s="39"/>
      <c r="Q441" s="39"/>
      <c r="R441" s="39"/>
      <c r="S441" s="39"/>
      <c r="T441" s="94"/>
      <c r="U441" s="39"/>
      <c r="V441" s="95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  <c r="AY441" s="39"/>
      <c r="AZ441" s="39"/>
      <c r="BA441" s="39"/>
      <c r="BB441" s="39"/>
      <c r="BC441" s="39"/>
      <c r="BD441" s="39"/>
      <c r="BE441" s="39"/>
      <c r="BF441" s="39"/>
      <c r="BG441" s="39"/>
      <c r="BH441" s="39"/>
      <c r="BI441" s="39"/>
      <c r="BJ441" s="39"/>
      <c r="BK441" s="39"/>
      <c r="BL441" s="39"/>
      <c r="BM441" s="39"/>
      <c r="BN441" s="39"/>
      <c r="BO441" s="39"/>
      <c r="BP441" s="39"/>
      <c r="BQ441" s="39"/>
      <c r="BR441" s="39"/>
      <c r="BS441" s="39"/>
    </row>
    <row r="442" spans="1:71" ht="15.75" customHeight="1" x14ac:dyDescent="0.25">
      <c r="A442" s="30"/>
      <c r="B442" s="31"/>
      <c r="C442" s="31"/>
      <c r="D442" s="37"/>
      <c r="E442" s="39"/>
      <c r="F442" s="31"/>
      <c r="G442" s="92"/>
      <c r="H442" s="39"/>
      <c r="I442" s="93"/>
      <c r="J442" s="39"/>
      <c r="K442" s="39"/>
      <c r="L442" s="41"/>
      <c r="M442" s="41"/>
      <c r="N442" s="41"/>
      <c r="O442" s="31"/>
      <c r="P442" s="39"/>
      <c r="Q442" s="39"/>
      <c r="R442" s="39"/>
      <c r="S442" s="39"/>
      <c r="T442" s="94"/>
      <c r="U442" s="39"/>
      <c r="V442" s="95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  <c r="AY442" s="39"/>
      <c r="AZ442" s="39"/>
      <c r="BA442" s="39"/>
      <c r="BB442" s="39"/>
      <c r="BC442" s="39"/>
      <c r="BD442" s="39"/>
      <c r="BE442" s="39"/>
      <c r="BF442" s="39"/>
      <c r="BG442" s="39"/>
      <c r="BH442" s="39"/>
      <c r="BI442" s="39"/>
      <c r="BJ442" s="39"/>
      <c r="BK442" s="39"/>
      <c r="BL442" s="39"/>
      <c r="BM442" s="39"/>
      <c r="BN442" s="39"/>
      <c r="BO442" s="39"/>
      <c r="BP442" s="39"/>
      <c r="BQ442" s="39"/>
      <c r="BR442" s="39"/>
      <c r="BS442" s="39"/>
    </row>
    <row r="443" spans="1:71" ht="15.75" customHeight="1" x14ac:dyDescent="0.25">
      <c r="A443" s="30"/>
      <c r="B443" s="31"/>
      <c r="C443" s="31"/>
      <c r="D443" s="37"/>
      <c r="E443" s="39"/>
      <c r="F443" s="31"/>
      <c r="G443" s="92"/>
      <c r="H443" s="39"/>
      <c r="I443" s="93"/>
      <c r="J443" s="39"/>
      <c r="K443" s="39"/>
      <c r="L443" s="41"/>
      <c r="M443" s="41"/>
      <c r="N443" s="41"/>
      <c r="O443" s="31"/>
      <c r="P443" s="39"/>
      <c r="Q443" s="39"/>
      <c r="R443" s="39"/>
      <c r="S443" s="39"/>
      <c r="T443" s="94"/>
      <c r="U443" s="39"/>
      <c r="V443" s="95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  <c r="AY443" s="39"/>
      <c r="AZ443" s="39"/>
      <c r="BA443" s="39"/>
      <c r="BB443" s="39"/>
      <c r="BC443" s="39"/>
      <c r="BD443" s="39"/>
      <c r="BE443" s="39"/>
      <c r="BF443" s="39"/>
      <c r="BG443" s="39"/>
      <c r="BH443" s="39"/>
      <c r="BI443" s="39"/>
      <c r="BJ443" s="39"/>
      <c r="BK443" s="39"/>
      <c r="BL443" s="39"/>
      <c r="BM443" s="39"/>
      <c r="BN443" s="39"/>
      <c r="BO443" s="39"/>
      <c r="BP443" s="39"/>
      <c r="BQ443" s="39"/>
      <c r="BR443" s="39"/>
      <c r="BS443" s="39"/>
    </row>
    <row r="444" spans="1:71" ht="15.75" customHeight="1" x14ac:dyDescent="0.25">
      <c r="A444" s="30"/>
      <c r="B444" s="31"/>
      <c r="C444" s="31"/>
      <c r="D444" s="37"/>
      <c r="E444" s="39"/>
      <c r="F444" s="31"/>
      <c r="G444" s="92"/>
      <c r="H444" s="39"/>
      <c r="I444" s="93"/>
      <c r="J444" s="39"/>
      <c r="K444" s="39"/>
      <c r="L444" s="41"/>
      <c r="M444" s="41"/>
      <c r="N444" s="41"/>
      <c r="O444" s="31"/>
      <c r="P444" s="39"/>
      <c r="Q444" s="39"/>
      <c r="R444" s="39"/>
      <c r="S444" s="39"/>
      <c r="T444" s="94"/>
      <c r="U444" s="39"/>
      <c r="V444" s="95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  <c r="AY444" s="39"/>
      <c r="AZ444" s="39"/>
      <c r="BA444" s="39"/>
      <c r="BB444" s="39"/>
      <c r="BC444" s="39"/>
      <c r="BD444" s="39"/>
      <c r="BE444" s="39"/>
      <c r="BF444" s="39"/>
      <c r="BG444" s="39"/>
      <c r="BH444" s="39"/>
      <c r="BI444" s="39"/>
      <c r="BJ444" s="39"/>
      <c r="BK444" s="39"/>
      <c r="BL444" s="39"/>
      <c r="BM444" s="39"/>
      <c r="BN444" s="39"/>
      <c r="BO444" s="39"/>
      <c r="BP444" s="39"/>
      <c r="BQ444" s="39"/>
      <c r="BR444" s="39"/>
      <c r="BS444" s="39"/>
    </row>
    <row r="445" spans="1:71" ht="15.75" customHeight="1" x14ac:dyDescent="0.25">
      <c r="A445" s="30"/>
      <c r="B445" s="31"/>
      <c r="C445" s="31"/>
      <c r="D445" s="37"/>
      <c r="E445" s="39"/>
      <c r="F445" s="31"/>
      <c r="G445" s="92"/>
      <c r="H445" s="39"/>
      <c r="I445" s="93"/>
      <c r="J445" s="39"/>
      <c r="K445" s="39"/>
      <c r="L445" s="41"/>
      <c r="M445" s="41"/>
      <c r="N445" s="41"/>
      <c r="O445" s="31"/>
      <c r="P445" s="39"/>
      <c r="Q445" s="39"/>
      <c r="R445" s="39"/>
      <c r="S445" s="39"/>
      <c r="T445" s="94"/>
      <c r="U445" s="39"/>
      <c r="V445" s="95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  <c r="AY445" s="39"/>
      <c r="AZ445" s="39"/>
      <c r="BA445" s="39"/>
      <c r="BB445" s="39"/>
      <c r="BC445" s="39"/>
      <c r="BD445" s="39"/>
      <c r="BE445" s="39"/>
      <c r="BF445" s="39"/>
      <c r="BG445" s="39"/>
      <c r="BH445" s="39"/>
      <c r="BI445" s="39"/>
      <c r="BJ445" s="39"/>
      <c r="BK445" s="39"/>
      <c r="BL445" s="39"/>
      <c r="BM445" s="39"/>
      <c r="BN445" s="39"/>
      <c r="BO445" s="39"/>
      <c r="BP445" s="39"/>
      <c r="BQ445" s="39"/>
      <c r="BR445" s="39"/>
      <c r="BS445" s="39"/>
    </row>
    <row r="446" spans="1:71" ht="15.75" customHeight="1" x14ac:dyDescent="0.25">
      <c r="A446" s="30"/>
      <c r="B446" s="31"/>
      <c r="C446" s="31"/>
      <c r="D446" s="37"/>
      <c r="E446" s="39"/>
      <c r="F446" s="31"/>
      <c r="G446" s="92"/>
      <c r="H446" s="39"/>
      <c r="I446" s="93"/>
      <c r="J446" s="39"/>
      <c r="K446" s="39"/>
      <c r="L446" s="41"/>
      <c r="M446" s="41"/>
      <c r="N446" s="41"/>
      <c r="O446" s="31"/>
      <c r="P446" s="39"/>
      <c r="Q446" s="39"/>
      <c r="R446" s="39"/>
      <c r="S446" s="39"/>
      <c r="T446" s="94"/>
      <c r="U446" s="39"/>
      <c r="V446" s="95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  <c r="AY446" s="39"/>
      <c r="AZ446" s="39"/>
      <c r="BA446" s="39"/>
      <c r="BB446" s="39"/>
      <c r="BC446" s="39"/>
      <c r="BD446" s="39"/>
      <c r="BE446" s="39"/>
      <c r="BF446" s="39"/>
      <c r="BG446" s="39"/>
      <c r="BH446" s="39"/>
      <c r="BI446" s="39"/>
      <c r="BJ446" s="39"/>
      <c r="BK446" s="39"/>
      <c r="BL446" s="39"/>
      <c r="BM446" s="39"/>
      <c r="BN446" s="39"/>
      <c r="BO446" s="39"/>
      <c r="BP446" s="39"/>
      <c r="BQ446" s="39"/>
      <c r="BR446" s="39"/>
      <c r="BS446" s="39"/>
    </row>
    <row r="447" spans="1:71" ht="15.75" customHeight="1" x14ac:dyDescent="0.25">
      <c r="A447" s="30"/>
      <c r="B447" s="31"/>
      <c r="C447" s="31"/>
      <c r="D447" s="37"/>
      <c r="E447" s="39"/>
      <c r="F447" s="31"/>
      <c r="G447" s="92"/>
      <c r="H447" s="39"/>
      <c r="I447" s="93"/>
      <c r="J447" s="39"/>
      <c r="K447" s="39"/>
      <c r="L447" s="41"/>
      <c r="M447" s="41"/>
      <c r="N447" s="41"/>
      <c r="O447" s="31"/>
      <c r="P447" s="39"/>
      <c r="Q447" s="39"/>
      <c r="R447" s="39"/>
      <c r="S447" s="39"/>
      <c r="T447" s="94"/>
      <c r="U447" s="39"/>
      <c r="V447" s="95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  <c r="AY447" s="39"/>
      <c r="AZ447" s="39"/>
      <c r="BA447" s="39"/>
      <c r="BB447" s="39"/>
      <c r="BC447" s="39"/>
      <c r="BD447" s="39"/>
      <c r="BE447" s="39"/>
      <c r="BF447" s="39"/>
      <c r="BG447" s="39"/>
      <c r="BH447" s="39"/>
      <c r="BI447" s="39"/>
      <c r="BJ447" s="39"/>
      <c r="BK447" s="39"/>
      <c r="BL447" s="39"/>
      <c r="BM447" s="39"/>
      <c r="BN447" s="39"/>
      <c r="BO447" s="39"/>
      <c r="BP447" s="39"/>
      <c r="BQ447" s="39"/>
      <c r="BR447" s="39"/>
      <c r="BS447" s="39"/>
    </row>
    <row r="448" spans="1:71" ht="15.75" customHeight="1" x14ac:dyDescent="0.25">
      <c r="A448" s="30"/>
      <c r="B448" s="31"/>
      <c r="C448" s="31"/>
      <c r="D448" s="37"/>
      <c r="E448" s="39"/>
      <c r="F448" s="31"/>
      <c r="G448" s="92"/>
      <c r="H448" s="39"/>
      <c r="I448" s="93"/>
      <c r="J448" s="39"/>
      <c r="K448" s="39"/>
      <c r="L448" s="41"/>
      <c r="M448" s="41"/>
      <c r="N448" s="41"/>
      <c r="O448" s="31"/>
      <c r="P448" s="39"/>
      <c r="Q448" s="39"/>
      <c r="R448" s="39"/>
      <c r="S448" s="39"/>
      <c r="T448" s="94"/>
      <c r="U448" s="39"/>
      <c r="V448" s="95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  <c r="AY448" s="39"/>
      <c r="AZ448" s="39"/>
      <c r="BA448" s="39"/>
      <c r="BB448" s="39"/>
      <c r="BC448" s="39"/>
      <c r="BD448" s="39"/>
      <c r="BE448" s="39"/>
      <c r="BF448" s="39"/>
      <c r="BG448" s="39"/>
      <c r="BH448" s="39"/>
      <c r="BI448" s="39"/>
      <c r="BJ448" s="39"/>
      <c r="BK448" s="39"/>
      <c r="BL448" s="39"/>
      <c r="BM448" s="39"/>
      <c r="BN448" s="39"/>
      <c r="BO448" s="39"/>
      <c r="BP448" s="39"/>
      <c r="BQ448" s="39"/>
      <c r="BR448" s="39"/>
      <c r="BS448" s="39"/>
    </row>
    <row r="449" spans="1:71" ht="15.75" customHeight="1" x14ac:dyDescent="0.25">
      <c r="A449" s="30"/>
      <c r="B449" s="31"/>
      <c r="C449" s="31"/>
      <c r="D449" s="37"/>
      <c r="E449" s="39"/>
      <c r="F449" s="31"/>
      <c r="G449" s="92"/>
      <c r="H449" s="39"/>
      <c r="I449" s="93"/>
      <c r="J449" s="39"/>
      <c r="K449" s="39"/>
      <c r="L449" s="41"/>
      <c r="M449" s="41"/>
      <c r="N449" s="41"/>
      <c r="O449" s="31"/>
      <c r="P449" s="39"/>
      <c r="Q449" s="39"/>
      <c r="R449" s="39"/>
      <c r="S449" s="39"/>
      <c r="T449" s="94"/>
      <c r="U449" s="39"/>
      <c r="V449" s="95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  <c r="AY449" s="39"/>
      <c r="AZ449" s="39"/>
      <c r="BA449" s="39"/>
      <c r="BB449" s="39"/>
      <c r="BC449" s="39"/>
      <c r="BD449" s="39"/>
      <c r="BE449" s="39"/>
      <c r="BF449" s="39"/>
      <c r="BG449" s="39"/>
      <c r="BH449" s="39"/>
      <c r="BI449" s="39"/>
      <c r="BJ449" s="39"/>
      <c r="BK449" s="39"/>
      <c r="BL449" s="39"/>
      <c r="BM449" s="39"/>
      <c r="BN449" s="39"/>
      <c r="BO449" s="39"/>
      <c r="BP449" s="39"/>
      <c r="BQ449" s="39"/>
      <c r="BR449" s="39"/>
      <c r="BS449" s="39"/>
    </row>
    <row r="450" spans="1:71" ht="15.75" customHeight="1" x14ac:dyDescent="0.25">
      <c r="A450" s="30"/>
      <c r="B450" s="31"/>
      <c r="C450" s="31"/>
      <c r="D450" s="37"/>
      <c r="E450" s="39"/>
      <c r="F450" s="31"/>
      <c r="G450" s="92"/>
      <c r="H450" s="39"/>
      <c r="I450" s="93"/>
      <c r="J450" s="39"/>
      <c r="K450" s="39"/>
      <c r="L450" s="41"/>
      <c r="M450" s="41"/>
      <c r="N450" s="41"/>
      <c r="O450" s="31"/>
      <c r="P450" s="39"/>
      <c r="Q450" s="39"/>
      <c r="R450" s="39"/>
      <c r="S450" s="39"/>
      <c r="T450" s="94"/>
      <c r="U450" s="39"/>
      <c r="V450" s="95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  <c r="AY450" s="39"/>
      <c r="AZ450" s="39"/>
      <c r="BA450" s="39"/>
      <c r="BB450" s="39"/>
      <c r="BC450" s="39"/>
      <c r="BD450" s="39"/>
      <c r="BE450" s="39"/>
      <c r="BF450" s="39"/>
      <c r="BG450" s="39"/>
      <c r="BH450" s="39"/>
      <c r="BI450" s="39"/>
      <c r="BJ450" s="39"/>
      <c r="BK450" s="39"/>
      <c r="BL450" s="39"/>
      <c r="BM450" s="39"/>
      <c r="BN450" s="39"/>
      <c r="BO450" s="39"/>
      <c r="BP450" s="39"/>
      <c r="BQ450" s="39"/>
      <c r="BR450" s="39"/>
      <c r="BS450" s="39"/>
    </row>
    <row r="451" spans="1:71" ht="15.75" customHeight="1" x14ac:dyDescent="0.25">
      <c r="A451" s="30"/>
      <c r="B451" s="31"/>
      <c r="C451" s="31"/>
      <c r="D451" s="37"/>
      <c r="E451" s="39"/>
      <c r="F451" s="31"/>
      <c r="G451" s="92"/>
      <c r="H451" s="39"/>
      <c r="I451" s="93"/>
      <c r="J451" s="39"/>
      <c r="K451" s="39"/>
      <c r="L451" s="41"/>
      <c r="M451" s="41"/>
      <c r="N451" s="41"/>
      <c r="O451" s="31"/>
      <c r="P451" s="39"/>
      <c r="Q451" s="39"/>
      <c r="R451" s="39"/>
      <c r="S451" s="39"/>
      <c r="T451" s="94"/>
      <c r="U451" s="39"/>
      <c r="V451" s="95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  <c r="AY451" s="39"/>
      <c r="AZ451" s="39"/>
      <c r="BA451" s="39"/>
      <c r="BB451" s="39"/>
      <c r="BC451" s="39"/>
      <c r="BD451" s="39"/>
      <c r="BE451" s="39"/>
      <c r="BF451" s="39"/>
      <c r="BG451" s="39"/>
      <c r="BH451" s="39"/>
      <c r="BI451" s="39"/>
      <c r="BJ451" s="39"/>
      <c r="BK451" s="39"/>
      <c r="BL451" s="39"/>
      <c r="BM451" s="39"/>
      <c r="BN451" s="39"/>
      <c r="BO451" s="39"/>
      <c r="BP451" s="39"/>
      <c r="BQ451" s="39"/>
      <c r="BR451" s="39"/>
      <c r="BS451" s="39"/>
    </row>
    <row r="452" spans="1:71" ht="15.75" customHeight="1" x14ac:dyDescent="0.25">
      <c r="A452" s="30"/>
      <c r="B452" s="31"/>
      <c r="C452" s="31"/>
      <c r="D452" s="37"/>
      <c r="E452" s="39"/>
      <c r="F452" s="31"/>
      <c r="G452" s="92"/>
      <c r="H452" s="39"/>
      <c r="I452" s="93"/>
      <c r="J452" s="39"/>
      <c r="K452" s="39"/>
      <c r="L452" s="41"/>
      <c r="M452" s="41"/>
      <c r="N452" s="41"/>
      <c r="O452" s="31"/>
      <c r="P452" s="39"/>
      <c r="Q452" s="39"/>
      <c r="R452" s="39"/>
      <c r="S452" s="39"/>
      <c r="T452" s="94"/>
      <c r="U452" s="39"/>
      <c r="V452" s="95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  <c r="AY452" s="39"/>
      <c r="AZ452" s="39"/>
      <c r="BA452" s="39"/>
      <c r="BB452" s="39"/>
      <c r="BC452" s="39"/>
      <c r="BD452" s="39"/>
      <c r="BE452" s="39"/>
      <c r="BF452" s="39"/>
      <c r="BG452" s="39"/>
      <c r="BH452" s="39"/>
      <c r="BI452" s="39"/>
      <c r="BJ452" s="39"/>
      <c r="BK452" s="39"/>
      <c r="BL452" s="39"/>
      <c r="BM452" s="39"/>
      <c r="BN452" s="39"/>
      <c r="BO452" s="39"/>
      <c r="BP452" s="39"/>
      <c r="BQ452" s="39"/>
      <c r="BR452" s="39"/>
      <c r="BS452" s="39"/>
    </row>
    <row r="453" spans="1:71" ht="15.75" customHeight="1" x14ac:dyDescent="0.25">
      <c r="A453" s="30"/>
      <c r="B453" s="31"/>
      <c r="C453" s="31"/>
      <c r="D453" s="37"/>
      <c r="E453" s="39"/>
      <c r="F453" s="31"/>
      <c r="G453" s="92"/>
      <c r="H453" s="39"/>
      <c r="I453" s="93"/>
      <c r="J453" s="39"/>
      <c r="K453" s="39"/>
      <c r="L453" s="41"/>
      <c r="M453" s="41"/>
      <c r="N453" s="41"/>
      <c r="O453" s="31"/>
      <c r="P453" s="39"/>
      <c r="Q453" s="39"/>
      <c r="R453" s="39"/>
      <c r="S453" s="39"/>
      <c r="T453" s="94"/>
      <c r="U453" s="39"/>
      <c r="V453" s="95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  <c r="AY453" s="39"/>
      <c r="AZ453" s="39"/>
      <c r="BA453" s="39"/>
      <c r="BB453" s="39"/>
      <c r="BC453" s="39"/>
      <c r="BD453" s="39"/>
      <c r="BE453" s="39"/>
      <c r="BF453" s="39"/>
      <c r="BG453" s="39"/>
      <c r="BH453" s="39"/>
      <c r="BI453" s="39"/>
      <c r="BJ453" s="39"/>
      <c r="BK453" s="39"/>
      <c r="BL453" s="39"/>
      <c r="BM453" s="39"/>
      <c r="BN453" s="39"/>
      <c r="BO453" s="39"/>
      <c r="BP453" s="39"/>
      <c r="BQ453" s="39"/>
      <c r="BR453" s="39"/>
      <c r="BS453" s="39"/>
    </row>
    <row r="454" spans="1:71" ht="15.75" customHeight="1" x14ac:dyDescent="0.25">
      <c r="A454" s="30"/>
      <c r="B454" s="31"/>
      <c r="C454" s="31"/>
      <c r="D454" s="37"/>
      <c r="E454" s="39"/>
      <c r="F454" s="31"/>
      <c r="G454" s="92"/>
      <c r="H454" s="39"/>
      <c r="I454" s="93"/>
      <c r="J454" s="39"/>
      <c r="K454" s="39"/>
      <c r="L454" s="41"/>
      <c r="M454" s="41"/>
      <c r="N454" s="41"/>
      <c r="O454" s="31"/>
      <c r="P454" s="39"/>
      <c r="Q454" s="39"/>
      <c r="R454" s="39"/>
      <c r="S454" s="39"/>
      <c r="T454" s="94"/>
      <c r="U454" s="39"/>
      <c r="V454" s="95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39"/>
      <c r="AZ454" s="39"/>
      <c r="BA454" s="39"/>
      <c r="BB454" s="39"/>
      <c r="BC454" s="39"/>
      <c r="BD454" s="39"/>
      <c r="BE454" s="39"/>
      <c r="BF454" s="39"/>
      <c r="BG454" s="39"/>
      <c r="BH454" s="39"/>
      <c r="BI454" s="39"/>
      <c r="BJ454" s="39"/>
      <c r="BK454" s="39"/>
      <c r="BL454" s="39"/>
      <c r="BM454" s="39"/>
      <c r="BN454" s="39"/>
      <c r="BO454" s="39"/>
      <c r="BP454" s="39"/>
      <c r="BQ454" s="39"/>
      <c r="BR454" s="39"/>
      <c r="BS454" s="39"/>
    </row>
    <row r="455" spans="1:71" ht="15.75" customHeight="1" x14ac:dyDescent="0.25">
      <c r="A455" s="30"/>
      <c r="B455" s="31"/>
      <c r="C455" s="31"/>
      <c r="D455" s="37"/>
      <c r="E455" s="39"/>
      <c r="F455" s="31"/>
      <c r="G455" s="92"/>
      <c r="H455" s="39"/>
      <c r="I455" s="93"/>
      <c r="J455" s="39"/>
      <c r="K455" s="39"/>
      <c r="L455" s="41"/>
      <c r="M455" s="41"/>
      <c r="N455" s="41"/>
      <c r="O455" s="31"/>
      <c r="P455" s="39"/>
      <c r="Q455" s="39"/>
      <c r="R455" s="39"/>
      <c r="S455" s="39"/>
      <c r="T455" s="94"/>
      <c r="U455" s="39"/>
      <c r="V455" s="95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  <c r="AY455" s="39"/>
      <c r="AZ455" s="39"/>
      <c r="BA455" s="39"/>
      <c r="BB455" s="39"/>
      <c r="BC455" s="39"/>
      <c r="BD455" s="39"/>
      <c r="BE455" s="39"/>
      <c r="BF455" s="39"/>
      <c r="BG455" s="39"/>
      <c r="BH455" s="39"/>
      <c r="BI455" s="39"/>
      <c r="BJ455" s="39"/>
      <c r="BK455" s="39"/>
      <c r="BL455" s="39"/>
      <c r="BM455" s="39"/>
      <c r="BN455" s="39"/>
      <c r="BO455" s="39"/>
      <c r="BP455" s="39"/>
      <c r="BQ455" s="39"/>
      <c r="BR455" s="39"/>
      <c r="BS455" s="39"/>
    </row>
    <row r="456" spans="1:71" ht="15.75" customHeight="1" x14ac:dyDescent="0.25">
      <c r="A456" s="30"/>
      <c r="B456" s="31"/>
      <c r="C456" s="31"/>
      <c r="D456" s="37"/>
      <c r="E456" s="39"/>
      <c r="F456" s="31"/>
      <c r="G456" s="92"/>
      <c r="H456" s="39"/>
      <c r="I456" s="93"/>
      <c r="J456" s="39"/>
      <c r="K456" s="39"/>
      <c r="L456" s="41"/>
      <c r="M456" s="41"/>
      <c r="N456" s="41"/>
      <c r="O456" s="31"/>
      <c r="P456" s="39"/>
      <c r="Q456" s="39"/>
      <c r="R456" s="39"/>
      <c r="S456" s="39"/>
      <c r="T456" s="94"/>
      <c r="U456" s="39"/>
      <c r="V456" s="95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  <c r="AY456" s="39"/>
      <c r="AZ456" s="39"/>
      <c r="BA456" s="39"/>
      <c r="BB456" s="39"/>
      <c r="BC456" s="39"/>
      <c r="BD456" s="39"/>
      <c r="BE456" s="39"/>
      <c r="BF456" s="39"/>
      <c r="BG456" s="39"/>
      <c r="BH456" s="39"/>
      <c r="BI456" s="39"/>
      <c r="BJ456" s="39"/>
      <c r="BK456" s="39"/>
      <c r="BL456" s="39"/>
      <c r="BM456" s="39"/>
      <c r="BN456" s="39"/>
      <c r="BO456" s="39"/>
      <c r="BP456" s="39"/>
      <c r="BQ456" s="39"/>
      <c r="BR456" s="39"/>
      <c r="BS456" s="39"/>
    </row>
    <row r="457" spans="1:71" ht="15.75" customHeight="1" x14ac:dyDescent="0.25">
      <c r="A457" s="30"/>
      <c r="B457" s="31"/>
      <c r="C457" s="31"/>
      <c r="D457" s="37"/>
      <c r="E457" s="39"/>
      <c r="F457" s="31"/>
      <c r="G457" s="92"/>
      <c r="H457" s="39"/>
      <c r="I457" s="93"/>
      <c r="J457" s="39"/>
      <c r="K457" s="39"/>
      <c r="L457" s="41"/>
      <c r="M457" s="41"/>
      <c r="N457" s="41"/>
      <c r="O457" s="31"/>
      <c r="P457" s="39"/>
      <c r="Q457" s="39"/>
      <c r="R457" s="39"/>
      <c r="S457" s="39"/>
      <c r="T457" s="94"/>
      <c r="U457" s="39"/>
      <c r="V457" s="95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  <c r="AY457" s="39"/>
      <c r="AZ457" s="39"/>
      <c r="BA457" s="39"/>
      <c r="BB457" s="39"/>
      <c r="BC457" s="39"/>
      <c r="BD457" s="39"/>
      <c r="BE457" s="39"/>
      <c r="BF457" s="39"/>
      <c r="BG457" s="39"/>
      <c r="BH457" s="39"/>
      <c r="BI457" s="39"/>
      <c r="BJ457" s="39"/>
      <c r="BK457" s="39"/>
      <c r="BL457" s="39"/>
      <c r="BM457" s="39"/>
      <c r="BN457" s="39"/>
      <c r="BO457" s="39"/>
      <c r="BP457" s="39"/>
      <c r="BQ457" s="39"/>
      <c r="BR457" s="39"/>
      <c r="BS457" s="39"/>
    </row>
    <row r="458" spans="1:71" ht="15.75" customHeight="1" x14ac:dyDescent="0.25">
      <c r="A458" s="30"/>
      <c r="B458" s="31"/>
      <c r="C458" s="31"/>
      <c r="D458" s="37"/>
      <c r="E458" s="39"/>
      <c r="F458" s="31"/>
      <c r="G458" s="92"/>
      <c r="H458" s="39"/>
      <c r="I458" s="93"/>
      <c r="J458" s="39"/>
      <c r="K458" s="39"/>
      <c r="L458" s="41"/>
      <c r="M458" s="41"/>
      <c r="N458" s="41"/>
      <c r="O458" s="31"/>
      <c r="P458" s="39"/>
      <c r="Q458" s="39"/>
      <c r="R458" s="39"/>
      <c r="S458" s="39"/>
      <c r="T458" s="94"/>
      <c r="U458" s="39"/>
      <c r="V458" s="95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  <c r="AY458" s="39"/>
      <c r="AZ458" s="39"/>
      <c r="BA458" s="39"/>
      <c r="BB458" s="39"/>
      <c r="BC458" s="39"/>
      <c r="BD458" s="39"/>
      <c r="BE458" s="39"/>
      <c r="BF458" s="39"/>
      <c r="BG458" s="39"/>
      <c r="BH458" s="39"/>
      <c r="BI458" s="39"/>
      <c r="BJ458" s="39"/>
      <c r="BK458" s="39"/>
      <c r="BL458" s="39"/>
      <c r="BM458" s="39"/>
      <c r="BN458" s="39"/>
      <c r="BO458" s="39"/>
      <c r="BP458" s="39"/>
      <c r="BQ458" s="39"/>
      <c r="BR458" s="39"/>
      <c r="BS458" s="39"/>
    </row>
    <row r="459" spans="1:71" ht="15.75" customHeight="1" x14ac:dyDescent="0.25">
      <c r="A459" s="30"/>
      <c r="B459" s="31"/>
      <c r="C459" s="31"/>
      <c r="D459" s="37"/>
      <c r="E459" s="39"/>
      <c r="F459" s="31"/>
      <c r="G459" s="92"/>
      <c r="H459" s="39"/>
      <c r="I459" s="93"/>
      <c r="J459" s="39"/>
      <c r="K459" s="39"/>
      <c r="L459" s="41"/>
      <c r="M459" s="41"/>
      <c r="N459" s="41"/>
      <c r="O459" s="31"/>
      <c r="P459" s="39"/>
      <c r="Q459" s="39"/>
      <c r="R459" s="39"/>
      <c r="S459" s="39"/>
      <c r="T459" s="94"/>
      <c r="U459" s="39"/>
      <c r="V459" s="95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  <c r="AY459" s="39"/>
      <c r="AZ459" s="39"/>
      <c r="BA459" s="39"/>
      <c r="BB459" s="39"/>
      <c r="BC459" s="39"/>
      <c r="BD459" s="39"/>
      <c r="BE459" s="39"/>
      <c r="BF459" s="39"/>
      <c r="BG459" s="39"/>
      <c r="BH459" s="39"/>
      <c r="BI459" s="39"/>
      <c r="BJ459" s="39"/>
      <c r="BK459" s="39"/>
      <c r="BL459" s="39"/>
      <c r="BM459" s="39"/>
      <c r="BN459" s="39"/>
      <c r="BO459" s="39"/>
      <c r="BP459" s="39"/>
      <c r="BQ459" s="39"/>
      <c r="BR459" s="39"/>
      <c r="BS459" s="39"/>
    </row>
    <row r="460" spans="1:71" ht="15.75" customHeight="1" x14ac:dyDescent="0.25">
      <c r="A460" s="30"/>
      <c r="B460" s="31"/>
      <c r="C460" s="31"/>
      <c r="D460" s="37"/>
      <c r="E460" s="39"/>
      <c r="F460" s="31"/>
      <c r="G460" s="92"/>
      <c r="H460" s="39"/>
      <c r="I460" s="93"/>
      <c r="J460" s="39"/>
      <c r="K460" s="39"/>
      <c r="L460" s="41"/>
      <c r="M460" s="41"/>
      <c r="N460" s="41"/>
      <c r="O460" s="31"/>
      <c r="P460" s="39"/>
      <c r="Q460" s="39"/>
      <c r="R460" s="39"/>
      <c r="S460" s="39"/>
      <c r="T460" s="94"/>
      <c r="U460" s="39"/>
      <c r="V460" s="95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  <c r="AY460" s="39"/>
      <c r="AZ460" s="39"/>
      <c r="BA460" s="39"/>
      <c r="BB460" s="39"/>
      <c r="BC460" s="39"/>
      <c r="BD460" s="39"/>
      <c r="BE460" s="39"/>
      <c r="BF460" s="39"/>
      <c r="BG460" s="39"/>
      <c r="BH460" s="39"/>
      <c r="BI460" s="39"/>
      <c r="BJ460" s="39"/>
      <c r="BK460" s="39"/>
      <c r="BL460" s="39"/>
      <c r="BM460" s="39"/>
      <c r="BN460" s="39"/>
      <c r="BO460" s="39"/>
      <c r="BP460" s="39"/>
      <c r="BQ460" s="39"/>
      <c r="BR460" s="39"/>
      <c r="BS460" s="39"/>
    </row>
    <row r="461" spans="1:71" ht="15.75" customHeight="1" x14ac:dyDescent="0.25">
      <c r="A461" s="30"/>
      <c r="B461" s="31"/>
      <c r="C461" s="31"/>
      <c r="D461" s="37"/>
      <c r="E461" s="39"/>
      <c r="F461" s="31"/>
      <c r="G461" s="92"/>
      <c r="H461" s="39"/>
      <c r="I461" s="93"/>
      <c r="J461" s="39"/>
      <c r="K461" s="39"/>
      <c r="L461" s="41"/>
      <c r="M461" s="41"/>
      <c r="N461" s="41"/>
      <c r="O461" s="31"/>
      <c r="P461" s="39"/>
      <c r="Q461" s="39"/>
      <c r="R461" s="39"/>
      <c r="S461" s="39"/>
      <c r="T461" s="94"/>
      <c r="U461" s="39"/>
      <c r="V461" s="95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  <c r="AW461" s="39"/>
      <c r="AX461" s="39"/>
      <c r="AY461" s="39"/>
      <c r="AZ461" s="39"/>
      <c r="BA461" s="39"/>
      <c r="BB461" s="39"/>
      <c r="BC461" s="39"/>
      <c r="BD461" s="39"/>
      <c r="BE461" s="39"/>
      <c r="BF461" s="39"/>
      <c r="BG461" s="39"/>
      <c r="BH461" s="39"/>
      <c r="BI461" s="39"/>
      <c r="BJ461" s="39"/>
      <c r="BK461" s="39"/>
      <c r="BL461" s="39"/>
      <c r="BM461" s="39"/>
      <c r="BN461" s="39"/>
      <c r="BO461" s="39"/>
      <c r="BP461" s="39"/>
      <c r="BQ461" s="39"/>
      <c r="BR461" s="39"/>
      <c r="BS461" s="39"/>
    </row>
    <row r="462" spans="1:71" ht="15.75" customHeight="1" x14ac:dyDescent="0.25">
      <c r="A462" s="30"/>
      <c r="B462" s="31"/>
      <c r="C462" s="31"/>
      <c r="D462" s="37"/>
      <c r="E462" s="39"/>
      <c r="F462" s="31"/>
      <c r="G462" s="92"/>
      <c r="H462" s="39"/>
      <c r="I462" s="93"/>
      <c r="J462" s="39"/>
      <c r="K462" s="39"/>
      <c r="L462" s="41"/>
      <c r="M462" s="41"/>
      <c r="N462" s="41"/>
      <c r="O462" s="31"/>
      <c r="P462" s="39"/>
      <c r="Q462" s="39"/>
      <c r="R462" s="39"/>
      <c r="S462" s="39"/>
      <c r="T462" s="94"/>
      <c r="U462" s="39"/>
      <c r="V462" s="95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  <c r="AY462" s="39"/>
      <c r="AZ462" s="39"/>
      <c r="BA462" s="39"/>
      <c r="BB462" s="39"/>
      <c r="BC462" s="39"/>
      <c r="BD462" s="39"/>
      <c r="BE462" s="39"/>
      <c r="BF462" s="39"/>
      <c r="BG462" s="39"/>
      <c r="BH462" s="39"/>
      <c r="BI462" s="39"/>
      <c r="BJ462" s="39"/>
      <c r="BK462" s="39"/>
      <c r="BL462" s="39"/>
      <c r="BM462" s="39"/>
      <c r="BN462" s="39"/>
      <c r="BO462" s="39"/>
      <c r="BP462" s="39"/>
      <c r="BQ462" s="39"/>
      <c r="BR462" s="39"/>
      <c r="BS462" s="39"/>
    </row>
    <row r="463" spans="1:71" ht="15.75" customHeight="1" x14ac:dyDescent="0.25">
      <c r="A463" s="30"/>
      <c r="B463" s="31"/>
      <c r="C463" s="31"/>
      <c r="D463" s="37"/>
      <c r="E463" s="39"/>
      <c r="F463" s="31"/>
      <c r="G463" s="92"/>
      <c r="H463" s="39"/>
      <c r="I463" s="93"/>
      <c r="J463" s="39"/>
      <c r="K463" s="39"/>
      <c r="L463" s="41"/>
      <c r="M463" s="41"/>
      <c r="N463" s="41"/>
      <c r="O463" s="31"/>
      <c r="P463" s="39"/>
      <c r="Q463" s="39"/>
      <c r="R463" s="39"/>
      <c r="S463" s="39"/>
      <c r="T463" s="94"/>
      <c r="U463" s="39"/>
      <c r="V463" s="95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  <c r="AW463" s="39"/>
      <c r="AX463" s="39"/>
      <c r="AY463" s="39"/>
      <c r="AZ463" s="39"/>
      <c r="BA463" s="39"/>
      <c r="BB463" s="39"/>
      <c r="BC463" s="39"/>
      <c r="BD463" s="39"/>
      <c r="BE463" s="39"/>
      <c r="BF463" s="39"/>
      <c r="BG463" s="39"/>
      <c r="BH463" s="39"/>
      <c r="BI463" s="39"/>
      <c r="BJ463" s="39"/>
      <c r="BK463" s="39"/>
      <c r="BL463" s="39"/>
      <c r="BM463" s="39"/>
      <c r="BN463" s="39"/>
      <c r="BO463" s="39"/>
      <c r="BP463" s="39"/>
      <c r="BQ463" s="39"/>
      <c r="BR463" s="39"/>
      <c r="BS463" s="39"/>
    </row>
    <row r="464" spans="1:71" ht="15.75" customHeight="1" x14ac:dyDescent="0.25">
      <c r="A464" s="30"/>
      <c r="B464" s="31"/>
      <c r="C464" s="31"/>
      <c r="D464" s="37"/>
      <c r="E464" s="39"/>
      <c r="F464" s="31"/>
      <c r="G464" s="92"/>
      <c r="H464" s="39"/>
      <c r="I464" s="93"/>
      <c r="J464" s="39"/>
      <c r="K464" s="39"/>
      <c r="L464" s="41"/>
      <c r="M464" s="41"/>
      <c r="N464" s="41"/>
      <c r="O464" s="31"/>
      <c r="P464" s="39"/>
      <c r="Q464" s="39"/>
      <c r="R464" s="39"/>
      <c r="S464" s="39"/>
      <c r="T464" s="94"/>
      <c r="U464" s="39"/>
      <c r="V464" s="95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  <c r="AY464" s="39"/>
      <c r="AZ464" s="39"/>
      <c r="BA464" s="39"/>
      <c r="BB464" s="39"/>
      <c r="BC464" s="39"/>
      <c r="BD464" s="39"/>
      <c r="BE464" s="39"/>
      <c r="BF464" s="39"/>
      <c r="BG464" s="39"/>
      <c r="BH464" s="39"/>
      <c r="BI464" s="39"/>
      <c r="BJ464" s="39"/>
      <c r="BK464" s="39"/>
      <c r="BL464" s="39"/>
      <c r="BM464" s="39"/>
      <c r="BN464" s="39"/>
      <c r="BO464" s="39"/>
      <c r="BP464" s="39"/>
      <c r="BQ464" s="39"/>
      <c r="BR464" s="39"/>
      <c r="BS464" s="39"/>
    </row>
    <row r="465" spans="1:71" ht="15.75" customHeight="1" x14ac:dyDescent="0.25">
      <c r="A465" s="30"/>
      <c r="B465" s="31"/>
      <c r="C465" s="31"/>
      <c r="D465" s="37"/>
      <c r="E465" s="39"/>
      <c r="F465" s="31"/>
      <c r="G465" s="92"/>
      <c r="H465" s="39"/>
      <c r="I465" s="93"/>
      <c r="J465" s="39"/>
      <c r="K465" s="39"/>
      <c r="L465" s="41"/>
      <c r="M465" s="41"/>
      <c r="N465" s="41"/>
      <c r="O465" s="31"/>
      <c r="P465" s="39"/>
      <c r="Q465" s="39"/>
      <c r="R465" s="39"/>
      <c r="S465" s="39"/>
      <c r="T465" s="94"/>
      <c r="U465" s="39"/>
      <c r="V465" s="95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  <c r="AY465" s="39"/>
      <c r="AZ465" s="39"/>
      <c r="BA465" s="39"/>
      <c r="BB465" s="39"/>
      <c r="BC465" s="39"/>
      <c r="BD465" s="39"/>
      <c r="BE465" s="39"/>
      <c r="BF465" s="39"/>
      <c r="BG465" s="39"/>
      <c r="BH465" s="39"/>
      <c r="BI465" s="39"/>
      <c r="BJ465" s="39"/>
      <c r="BK465" s="39"/>
      <c r="BL465" s="39"/>
      <c r="BM465" s="39"/>
      <c r="BN465" s="39"/>
      <c r="BO465" s="39"/>
      <c r="BP465" s="39"/>
      <c r="BQ465" s="39"/>
      <c r="BR465" s="39"/>
      <c r="BS465" s="39"/>
    </row>
    <row r="466" spans="1:71" ht="15.75" customHeight="1" x14ac:dyDescent="0.25">
      <c r="A466" s="30"/>
      <c r="B466" s="31"/>
      <c r="C466" s="31"/>
      <c r="D466" s="37"/>
      <c r="E466" s="39"/>
      <c r="F466" s="31"/>
      <c r="G466" s="92"/>
      <c r="H466" s="39"/>
      <c r="I466" s="93"/>
      <c r="J466" s="39"/>
      <c r="K466" s="39"/>
      <c r="L466" s="41"/>
      <c r="M466" s="41"/>
      <c r="N466" s="41"/>
      <c r="O466" s="31"/>
      <c r="P466" s="39"/>
      <c r="Q466" s="39"/>
      <c r="R466" s="39"/>
      <c r="S466" s="39"/>
      <c r="T466" s="94"/>
      <c r="U466" s="39"/>
      <c r="V466" s="95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  <c r="AY466" s="39"/>
      <c r="AZ466" s="39"/>
      <c r="BA466" s="39"/>
      <c r="BB466" s="39"/>
      <c r="BC466" s="39"/>
      <c r="BD466" s="39"/>
      <c r="BE466" s="39"/>
      <c r="BF466" s="39"/>
      <c r="BG466" s="39"/>
      <c r="BH466" s="39"/>
      <c r="BI466" s="39"/>
      <c r="BJ466" s="39"/>
      <c r="BK466" s="39"/>
      <c r="BL466" s="39"/>
      <c r="BM466" s="39"/>
      <c r="BN466" s="39"/>
      <c r="BO466" s="39"/>
      <c r="BP466" s="39"/>
      <c r="BQ466" s="39"/>
      <c r="BR466" s="39"/>
      <c r="BS466" s="39"/>
    </row>
    <row r="467" spans="1:71" ht="15.75" customHeight="1" x14ac:dyDescent="0.25">
      <c r="A467" s="30"/>
      <c r="B467" s="31"/>
      <c r="C467" s="31"/>
      <c r="D467" s="37"/>
      <c r="E467" s="39"/>
      <c r="F467" s="31"/>
      <c r="G467" s="92"/>
      <c r="H467" s="39"/>
      <c r="I467" s="93"/>
      <c r="J467" s="39"/>
      <c r="K467" s="39"/>
      <c r="L467" s="41"/>
      <c r="M467" s="41"/>
      <c r="N467" s="41"/>
      <c r="O467" s="31"/>
      <c r="P467" s="39"/>
      <c r="Q467" s="39"/>
      <c r="R467" s="39"/>
      <c r="S467" s="39"/>
      <c r="T467" s="94"/>
      <c r="U467" s="39"/>
      <c r="V467" s="95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  <c r="AY467" s="39"/>
      <c r="AZ467" s="39"/>
      <c r="BA467" s="39"/>
      <c r="BB467" s="39"/>
      <c r="BC467" s="39"/>
      <c r="BD467" s="39"/>
      <c r="BE467" s="39"/>
      <c r="BF467" s="39"/>
      <c r="BG467" s="39"/>
      <c r="BH467" s="39"/>
      <c r="BI467" s="39"/>
      <c r="BJ467" s="39"/>
      <c r="BK467" s="39"/>
      <c r="BL467" s="39"/>
      <c r="BM467" s="39"/>
      <c r="BN467" s="39"/>
      <c r="BO467" s="39"/>
      <c r="BP467" s="39"/>
      <c r="BQ467" s="39"/>
      <c r="BR467" s="39"/>
      <c r="BS467" s="39"/>
    </row>
    <row r="468" spans="1:71" ht="15.75" customHeight="1" x14ac:dyDescent="0.25">
      <c r="A468" s="30"/>
      <c r="B468" s="31"/>
      <c r="C468" s="31"/>
      <c r="D468" s="37"/>
      <c r="E468" s="39"/>
      <c r="F468" s="31"/>
      <c r="G468" s="92"/>
      <c r="H468" s="39"/>
      <c r="I468" s="93"/>
      <c r="J468" s="39"/>
      <c r="K468" s="39"/>
      <c r="L468" s="41"/>
      <c r="M468" s="41"/>
      <c r="N468" s="41"/>
      <c r="O468" s="31"/>
      <c r="P468" s="39"/>
      <c r="Q468" s="39"/>
      <c r="R468" s="39"/>
      <c r="S468" s="39"/>
      <c r="T468" s="94"/>
      <c r="U468" s="39"/>
      <c r="V468" s="95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  <c r="AY468" s="39"/>
      <c r="AZ468" s="39"/>
      <c r="BA468" s="39"/>
      <c r="BB468" s="39"/>
      <c r="BC468" s="39"/>
      <c r="BD468" s="39"/>
      <c r="BE468" s="39"/>
      <c r="BF468" s="39"/>
      <c r="BG468" s="39"/>
      <c r="BH468" s="39"/>
      <c r="BI468" s="39"/>
      <c r="BJ468" s="39"/>
      <c r="BK468" s="39"/>
      <c r="BL468" s="39"/>
      <c r="BM468" s="39"/>
      <c r="BN468" s="39"/>
      <c r="BO468" s="39"/>
      <c r="BP468" s="39"/>
      <c r="BQ468" s="39"/>
      <c r="BR468" s="39"/>
      <c r="BS468" s="39"/>
    </row>
    <row r="469" spans="1:71" ht="15.75" customHeight="1" x14ac:dyDescent="0.25">
      <c r="A469" s="30"/>
      <c r="B469" s="31"/>
      <c r="C469" s="31"/>
      <c r="D469" s="37"/>
      <c r="E469" s="39"/>
      <c r="F469" s="31"/>
      <c r="G469" s="92"/>
      <c r="H469" s="39"/>
      <c r="I469" s="93"/>
      <c r="J469" s="39"/>
      <c r="K469" s="39"/>
      <c r="L469" s="41"/>
      <c r="M469" s="41"/>
      <c r="N469" s="41"/>
      <c r="O469" s="31"/>
      <c r="P469" s="39"/>
      <c r="Q469" s="39"/>
      <c r="R469" s="39"/>
      <c r="S469" s="39"/>
      <c r="T469" s="94"/>
      <c r="U469" s="39"/>
      <c r="V469" s="95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  <c r="AY469" s="39"/>
      <c r="AZ469" s="39"/>
      <c r="BA469" s="39"/>
      <c r="BB469" s="39"/>
      <c r="BC469" s="39"/>
      <c r="BD469" s="39"/>
      <c r="BE469" s="39"/>
      <c r="BF469" s="39"/>
      <c r="BG469" s="39"/>
      <c r="BH469" s="39"/>
      <c r="BI469" s="39"/>
      <c r="BJ469" s="39"/>
      <c r="BK469" s="39"/>
      <c r="BL469" s="39"/>
      <c r="BM469" s="39"/>
      <c r="BN469" s="39"/>
      <c r="BO469" s="39"/>
      <c r="BP469" s="39"/>
      <c r="BQ469" s="39"/>
      <c r="BR469" s="39"/>
      <c r="BS469" s="39"/>
    </row>
    <row r="470" spans="1:71" ht="15.75" customHeight="1" x14ac:dyDescent="0.25">
      <c r="A470" s="30"/>
      <c r="B470" s="31"/>
      <c r="C470" s="31"/>
      <c r="D470" s="37"/>
      <c r="E470" s="39"/>
      <c r="F470" s="31"/>
      <c r="G470" s="92"/>
      <c r="H470" s="39"/>
      <c r="I470" s="93"/>
      <c r="J470" s="39"/>
      <c r="K470" s="39"/>
      <c r="L470" s="41"/>
      <c r="M470" s="41"/>
      <c r="N470" s="41"/>
      <c r="O470" s="31"/>
      <c r="P470" s="39"/>
      <c r="Q470" s="39"/>
      <c r="R470" s="39"/>
      <c r="S470" s="39"/>
      <c r="T470" s="94"/>
      <c r="U470" s="39"/>
      <c r="V470" s="95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  <c r="AY470" s="39"/>
      <c r="AZ470" s="39"/>
      <c r="BA470" s="39"/>
      <c r="BB470" s="39"/>
      <c r="BC470" s="39"/>
      <c r="BD470" s="39"/>
      <c r="BE470" s="39"/>
      <c r="BF470" s="39"/>
      <c r="BG470" s="39"/>
      <c r="BH470" s="39"/>
      <c r="BI470" s="39"/>
      <c r="BJ470" s="39"/>
      <c r="BK470" s="39"/>
      <c r="BL470" s="39"/>
      <c r="BM470" s="39"/>
      <c r="BN470" s="39"/>
      <c r="BO470" s="39"/>
      <c r="BP470" s="39"/>
      <c r="BQ470" s="39"/>
      <c r="BR470" s="39"/>
      <c r="BS470" s="39"/>
    </row>
    <row r="471" spans="1:71" ht="15.75" customHeight="1" x14ac:dyDescent="0.25">
      <c r="A471" s="30"/>
      <c r="B471" s="31"/>
      <c r="C471" s="31"/>
      <c r="D471" s="37"/>
      <c r="E471" s="39"/>
      <c r="F471" s="31"/>
      <c r="G471" s="92"/>
      <c r="H471" s="39"/>
      <c r="I471" s="93"/>
      <c r="J471" s="39"/>
      <c r="K471" s="39"/>
      <c r="L471" s="41"/>
      <c r="M471" s="41"/>
      <c r="N471" s="41"/>
      <c r="O471" s="31"/>
      <c r="P471" s="39"/>
      <c r="Q471" s="39"/>
      <c r="R471" s="39"/>
      <c r="S471" s="39"/>
      <c r="T471" s="94"/>
      <c r="U471" s="39"/>
      <c r="V471" s="95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  <c r="AY471" s="39"/>
      <c r="AZ471" s="39"/>
      <c r="BA471" s="39"/>
      <c r="BB471" s="39"/>
      <c r="BC471" s="39"/>
      <c r="BD471" s="39"/>
      <c r="BE471" s="39"/>
      <c r="BF471" s="39"/>
      <c r="BG471" s="39"/>
      <c r="BH471" s="39"/>
      <c r="BI471" s="39"/>
      <c r="BJ471" s="39"/>
      <c r="BK471" s="39"/>
      <c r="BL471" s="39"/>
      <c r="BM471" s="39"/>
      <c r="BN471" s="39"/>
      <c r="BO471" s="39"/>
      <c r="BP471" s="39"/>
      <c r="BQ471" s="39"/>
      <c r="BR471" s="39"/>
      <c r="BS471" s="39"/>
    </row>
    <row r="472" spans="1:71" ht="15.75" customHeight="1" x14ac:dyDescent="0.25">
      <c r="A472" s="30"/>
      <c r="B472" s="31"/>
      <c r="C472" s="31"/>
      <c r="D472" s="37"/>
      <c r="E472" s="39"/>
      <c r="F472" s="31"/>
      <c r="G472" s="92"/>
      <c r="H472" s="39"/>
      <c r="I472" s="93"/>
      <c r="J472" s="39"/>
      <c r="K472" s="39"/>
      <c r="L472" s="41"/>
      <c r="M472" s="41"/>
      <c r="N472" s="41"/>
      <c r="O472" s="31"/>
      <c r="P472" s="39"/>
      <c r="Q472" s="39"/>
      <c r="R472" s="39"/>
      <c r="S472" s="39"/>
      <c r="T472" s="94"/>
      <c r="U472" s="39"/>
      <c r="V472" s="95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  <c r="AY472" s="39"/>
      <c r="AZ472" s="39"/>
      <c r="BA472" s="39"/>
      <c r="BB472" s="39"/>
      <c r="BC472" s="39"/>
      <c r="BD472" s="39"/>
      <c r="BE472" s="39"/>
      <c r="BF472" s="39"/>
      <c r="BG472" s="39"/>
      <c r="BH472" s="39"/>
      <c r="BI472" s="39"/>
      <c r="BJ472" s="39"/>
      <c r="BK472" s="39"/>
      <c r="BL472" s="39"/>
      <c r="BM472" s="39"/>
      <c r="BN472" s="39"/>
      <c r="BO472" s="39"/>
      <c r="BP472" s="39"/>
      <c r="BQ472" s="39"/>
      <c r="BR472" s="39"/>
      <c r="BS472" s="39"/>
    </row>
    <row r="473" spans="1:71" ht="15.75" customHeight="1" x14ac:dyDescent="0.25">
      <c r="A473" s="30"/>
      <c r="B473" s="31"/>
      <c r="C473" s="31"/>
      <c r="D473" s="37"/>
      <c r="E473" s="39"/>
      <c r="F473" s="31"/>
      <c r="G473" s="92"/>
      <c r="H473" s="39"/>
      <c r="I473" s="93"/>
      <c r="J473" s="39"/>
      <c r="K473" s="39"/>
      <c r="L473" s="41"/>
      <c r="M473" s="41"/>
      <c r="N473" s="41"/>
      <c r="O473" s="31"/>
      <c r="P473" s="39"/>
      <c r="Q473" s="39"/>
      <c r="R473" s="39"/>
      <c r="S473" s="39"/>
      <c r="T473" s="94"/>
      <c r="U473" s="39"/>
      <c r="V473" s="95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  <c r="AY473" s="39"/>
      <c r="AZ473" s="39"/>
      <c r="BA473" s="39"/>
      <c r="BB473" s="39"/>
      <c r="BC473" s="39"/>
      <c r="BD473" s="39"/>
      <c r="BE473" s="39"/>
      <c r="BF473" s="39"/>
      <c r="BG473" s="39"/>
      <c r="BH473" s="39"/>
      <c r="BI473" s="39"/>
      <c r="BJ473" s="39"/>
      <c r="BK473" s="39"/>
      <c r="BL473" s="39"/>
      <c r="BM473" s="39"/>
      <c r="BN473" s="39"/>
      <c r="BO473" s="39"/>
      <c r="BP473" s="39"/>
      <c r="BQ473" s="39"/>
      <c r="BR473" s="39"/>
      <c r="BS473" s="39"/>
    </row>
    <row r="474" spans="1:71" ht="15.75" customHeight="1" x14ac:dyDescent="0.25">
      <c r="A474" s="30"/>
      <c r="B474" s="31"/>
      <c r="C474" s="31"/>
      <c r="D474" s="37"/>
      <c r="E474" s="39"/>
      <c r="F474" s="31"/>
      <c r="G474" s="92"/>
      <c r="H474" s="39"/>
      <c r="I474" s="93"/>
      <c r="J474" s="39"/>
      <c r="K474" s="39"/>
      <c r="L474" s="41"/>
      <c r="M474" s="41"/>
      <c r="N474" s="41"/>
      <c r="O474" s="31"/>
      <c r="P474" s="39"/>
      <c r="Q474" s="39"/>
      <c r="R474" s="39"/>
      <c r="S474" s="39"/>
      <c r="T474" s="94"/>
      <c r="U474" s="39"/>
      <c r="V474" s="95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  <c r="AY474" s="39"/>
      <c r="AZ474" s="39"/>
      <c r="BA474" s="39"/>
      <c r="BB474" s="39"/>
      <c r="BC474" s="39"/>
      <c r="BD474" s="39"/>
      <c r="BE474" s="39"/>
      <c r="BF474" s="39"/>
      <c r="BG474" s="39"/>
      <c r="BH474" s="39"/>
      <c r="BI474" s="39"/>
      <c r="BJ474" s="39"/>
      <c r="BK474" s="39"/>
      <c r="BL474" s="39"/>
      <c r="BM474" s="39"/>
      <c r="BN474" s="39"/>
      <c r="BO474" s="39"/>
      <c r="BP474" s="39"/>
      <c r="BQ474" s="39"/>
      <c r="BR474" s="39"/>
      <c r="BS474" s="39"/>
    </row>
    <row r="475" spans="1:71" ht="15.75" customHeight="1" x14ac:dyDescent="0.25">
      <c r="A475" s="30"/>
      <c r="B475" s="31"/>
      <c r="C475" s="31"/>
      <c r="D475" s="37"/>
      <c r="E475" s="39"/>
      <c r="F475" s="31"/>
      <c r="G475" s="92"/>
      <c r="H475" s="39"/>
      <c r="I475" s="93"/>
      <c r="J475" s="39"/>
      <c r="K475" s="39"/>
      <c r="L475" s="41"/>
      <c r="M475" s="41"/>
      <c r="N475" s="41"/>
      <c r="O475" s="31"/>
      <c r="P475" s="39"/>
      <c r="Q475" s="39"/>
      <c r="R475" s="39"/>
      <c r="S475" s="39"/>
      <c r="T475" s="94"/>
      <c r="U475" s="39"/>
      <c r="V475" s="95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  <c r="AY475" s="39"/>
      <c r="AZ475" s="39"/>
      <c r="BA475" s="39"/>
      <c r="BB475" s="39"/>
      <c r="BC475" s="39"/>
      <c r="BD475" s="39"/>
      <c r="BE475" s="39"/>
      <c r="BF475" s="39"/>
      <c r="BG475" s="39"/>
      <c r="BH475" s="39"/>
      <c r="BI475" s="39"/>
      <c r="BJ475" s="39"/>
      <c r="BK475" s="39"/>
      <c r="BL475" s="39"/>
      <c r="BM475" s="39"/>
      <c r="BN475" s="39"/>
      <c r="BO475" s="39"/>
      <c r="BP475" s="39"/>
      <c r="BQ475" s="39"/>
      <c r="BR475" s="39"/>
      <c r="BS475" s="39"/>
    </row>
    <row r="476" spans="1:71" ht="15.75" customHeight="1" x14ac:dyDescent="0.25">
      <c r="A476" s="30"/>
      <c r="B476" s="31"/>
      <c r="C476" s="31"/>
      <c r="D476" s="37"/>
      <c r="E476" s="39"/>
      <c r="F476" s="31"/>
      <c r="G476" s="92"/>
      <c r="H476" s="39"/>
      <c r="I476" s="93"/>
      <c r="J476" s="39"/>
      <c r="K476" s="39"/>
      <c r="L476" s="41"/>
      <c r="M476" s="41"/>
      <c r="N476" s="41"/>
      <c r="O476" s="31"/>
      <c r="P476" s="39"/>
      <c r="Q476" s="39"/>
      <c r="R476" s="39"/>
      <c r="S476" s="39"/>
      <c r="T476" s="94"/>
      <c r="U476" s="39"/>
      <c r="V476" s="95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  <c r="AY476" s="39"/>
      <c r="AZ476" s="39"/>
      <c r="BA476" s="39"/>
      <c r="BB476" s="39"/>
      <c r="BC476" s="39"/>
      <c r="BD476" s="39"/>
      <c r="BE476" s="39"/>
      <c r="BF476" s="39"/>
      <c r="BG476" s="39"/>
      <c r="BH476" s="39"/>
      <c r="BI476" s="39"/>
      <c r="BJ476" s="39"/>
      <c r="BK476" s="39"/>
      <c r="BL476" s="39"/>
      <c r="BM476" s="39"/>
      <c r="BN476" s="39"/>
      <c r="BO476" s="39"/>
      <c r="BP476" s="39"/>
      <c r="BQ476" s="39"/>
      <c r="BR476" s="39"/>
      <c r="BS476" s="39"/>
    </row>
    <row r="477" spans="1:71" ht="15.75" customHeight="1" x14ac:dyDescent="0.25">
      <c r="A477" s="30"/>
      <c r="B477" s="31"/>
      <c r="C477" s="31"/>
      <c r="D477" s="37"/>
      <c r="E477" s="39"/>
      <c r="F477" s="31"/>
      <c r="G477" s="92"/>
      <c r="H477" s="39"/>
      <c r="I477" s="93"/>
      <c r="J477" s="39"/>
      <c r="K477" s="39"/>
      <c r="L477" s="41"/>
      <c r="M477" s="41"/>
      <c r="N477" s="41"/>
      <c r="O477" s="31"/>
      <c r="P477" s="39"/>
      <c r="Q477" s="39"/>
      <c r="R477" s="39"/>
      <c r="S477" s="39"/>
      <c r="T477" s="94"/>
      <c r="U477" s="39"/>
      <c r="V477" s="95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  <c r="AY477" s="39"/>
      <c r="AZ477" s="39"/>
      <c r="BA477" s="39"/>
      <c r="BB477" s="39"/>
      <c r="BC477" s="39"/>
      <c r="BD477" s="39"/>
      <c r="BE477" s="39"/>
      <c r="BF477" s="39"/>
      <c r="BG477" s="39"/>
      <c r="BH477" s="39"/>
      <c r="BI477" s="39"/>
      <c r="BJ477" s="39"/>
      <c r="BK477" s="39"/>
      <c r="BL477" s="39"/>
      <c r="BM477" s="39"/>
      <c r="BN477" s="39"/>
      <c r="BO477" s="39"/>
      <c r="BP477" s="39"/>
      <c r="BQ477" s="39"/>
      <c r="BR477" s="39"/>
      <c r="BS477" s="39"/>
    </row>
    <row r="478" spans="1:71" ht="15.75" customHeight="1" x14ac:dyDescent="0.25">
      <c r="A478" s="30"/>
      <c r="B478" s="31"/>
      <c r="C478" s="31"/>
      <c r="D478" s="37"/>
      <c r="E478" s="39"/>
      <c r="F478" s="31"/>
      <c r="G478" s="92"/>
      <c r="H478" s="39"/>
      <c r="I478" s="93"/>
      <c r="J478" s="39"/>
      <c r="K478" s="39"/>
      <c r="L478" s="41"/>
      <c r="M478" s="41"/>
      <c r="N478" s="41"/>
      <c r="O478" s="31"/>
      <c r="P478" s="39"/>
      <c r="Q478" s="39"/>
      <c r="R478" s="39"/>
      <c r="S478" s="39"/>
      <c r="T478" s="94"/>
      <c r="U478" s="39"/>
      <c r="V478" s="95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  <c r="AY478" s="39"/>
      <c r="AZ478" s="39"/>
      <c r="BA478" s="39"/>
      <c r="BB478" s="39"/>
      <c r="BC478" s="39"/>
      <c r="BD478" s="39"/>
      <c r="BE478" s="39"/>
      <c r="BF478" s="39"/>
      <c r="BG478" s="39"/>
      <c r="BH478" s="39"/>
      <c r="BI478" s="39"/>
      <c r="BJ478" s="39"/>
      <c r="BK478" s="39"/>
      <c r="BL478" s="39"/>
      <c r="BM478" s="39"/>
      <c r="BN478" s="39"/>
      <c r="BO478" s="39"/>
      <c r="BP478" s="39"/>
      <c r="BQ478" s="39"/>
      <c r="BR478" s="39"/>
      <c r="BS478" s="39"/>
    </row>
    <row r="479" spans="1:71" ht="15.75" customHeight="1" x14ac:dyDescent="0.25">
      <c r="A479" s="30"/>
      <c r="B479" s="31"/>
      <c r="C479" s="31"/>
      <c r="D479" s="37"/>
      <c r="E479" s="39"/>
      <c r="F479" s="31"/>
      <c r="G479" s="92"/>
      <c r="H479" s="39"/>
      <c r="I479" s="93"/>
      <c r="J479" s="39"/>
      <c r="K479" s="39"/>
      <c r="L479" s="41"/>
      <c r="M479" s="41"/>
      <c r="N479" s="41"/>
      <c r="O479" s="31"/>
      <c r="P479" s="39"/>
      <c r="Q479" s="39"/>
      <c r="R479" s="39"/>
      <c r="S479" s="39"/>
      <c r="T479" s="94"/>
      <c r="U479" s="39"/>
      <c r="V479" s="95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  <c r="AY479" s="39"/>
      <c r="AZ479" s="39"/>
      <c r="BA479" s="39"/>
      <c r="BB479" s="39"/>
      <c r="BC479" s="39"/>
      <c r="BD479" s="39"/>
      <c r="BE479" s="39"/>
      <c r="BF479" s="39"/>
      <c r="BG479" s="39"/>
      <c r="BH479" s="39"/>
      <c r="BI479" s="39"/>
      <c r="BJ479" s="39"/>
      <c r="BK479" s="39"/>
      <c r="BL479" s="39"/>
      <c r="BM479" s="39"/>
      <c r="BN479" s="39"/>
      <c r="BO479" s="39"/>
      <c r="BP479" s="39"/>
      <c r="BQ479" s="39"/>
      <c r="BR479" s="39"/>
      <c r="BS479" s="39"/>
    </row>
    <row r="480" spans="1:71" ht="15.75" customHeight="1" x14ac:dyDescent="0.25">
      <c r="A480" s="30"/>
      <c r="B480" s="31"/>
      <c r="C480" s="31"/>
      <c r="D480" s="37"/>
      <c r="E480" s="39"/>
      <c r="F480" s="31"/>
      <c r="G480" s="92"/>
      <c r="H480" s="39"/>
      <c r="I480" s="93"/>
      <c r="J480" s="39"/>
      <c r="K480" s="39"/>
      <c r="L480" s="41"/>
      <c r="M480" s="41"/>
      <c r="N480" s="41"/>
      <c r="O480" s="31"/>
      <c r="P480" s="39"/>
      <c r="Q480" s="39"/>
      <c r="R480" s="39"/>
      <c r="S480" s="39"/>
      <c r="T480" s="94"/>
      <c r="U480" s="39"/>
      <c r="V480" s="95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  <c r="AY480" s="39"/>
      <c r="AZ480" s="39"/>
      <c r="BA480" s="39"/>
      <c r="BB480" s="39"/>
      <c r="BC480" s="39"/>
      <c r="BD480" s="39"/>
      <c r="BE480" s="39"/>
      <c r="BF480" s="39"/>
      <c r="BG480" s="39"/>
      <c r="BH480" s="39"/>
      <c r="BI480" s="39"/>
      <c r="BJ480" s="39"/>
      <c r="BK480" s="39"/>
      <c r="BL480" s="39"/>
      <c r="BM480" s="39"/>
      <c r="BN480" s="39"/>
      <c r="BO480" s="39"/>
      <c r="BP480" s="39"/>
      <c r="BQ480" s="39"/>
      <c r="BR480" s="39"/>
      <c r="BS480" s="39"/>
    </row>
    <row r="481" spans="1:71" ht="15.75" customHeight="1" x14ac:dyDescent="0.25">
      <c r="A481" s="30"/>
      <c r="B481" s="31"/>
      <c r="C481" s="31"/>
      <c r="D481" s="37"/>
      <c r="E481" s="39"/>
      <c r="F481" s="31"/>
      <c r="G481" s="92"/>
      <c r="H481" s="39"/>
      <c r="I481" s="93"/>
      <c r="J481" s="39"/>
      <c r="K481" s="39"/>
      <c r="L481" s="41"/>
      <c r="M481" s="41"/>
      <c r="N481" s="41"/>
      <c r="O481" s="31"/>
      <c r="P481" s="39"/>
      <c r="Q481" s="39"/>
      <c r="R481" s="39"/>
      <c r="S481" s="39"/>
      <c r="T481" s="94"/>
      <c r="U481" s="39"/>
      <c r="V481" s="95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  <c r="AY481" s="39"/>
      <c r="AZ481" s="39"/>
      <c r="BA481" s="39"/>
      <c r="BB481" s="39"/>
      <c r="BC481" s="39"/>
      <c r="BD481" s="39"/>
      <c r="BE481" s="39"/>
      <c r="BF481" s="39"/>
      <c r="BG481" s="39"/>
      <c r="BH481" s="39"/>
      <c r="BI481" s="39"/>
      <c r="BJ481" s="39"/>
      <c r="BK481" s="39"/>
      <c r="BL481" s="39"/>
      <c r="BM481" s="39"/>
      <c r="BN481" s="39"/>
      <c r="BO481" s="39"/>
      <c r="BP481" s="39"/>
      <c r="BQ481" s="39"/>
      <c r="BR481" s="39"/>
      <c r="BS481" s="39"/>
    </row>
    <row r="482" spans="1:71" ht="15.75" customHeight="1" x14ac:dyDescent="0.25">
      <c r="A482" s="30"/>
      <c r="B482" s="31"/>
      <c r="C482" s="31"/>
      <c r="D482" s="37"/>
      <c r="E482" s="39"/>
      <c r="F482" s="31"/>
      <c r="G482" s="92"/>
      <c r="H482" s="39"/>
      <c r="I482" s="93"/>
      <c r="J482" s="39"/>
      <c r="K482" s="39"/>
      <c r="L482" s="41"/>
      <c r="M482" s="41"/>
      <c r="N482" s="41"/>
      <c r="O482" s="31"/>
      <c r="P482" s="39"/>
      <c r="Q482" s="39"/>
      <c r="R482" s="39"/>
      <c r="S482" s="39"/>
      <c r="T482" s="94"/>
      <c r="U482" s="39"/>
      <c r="V482" s="95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  <c r="AY482" s="39"/>
      <c r="AZ482" s="39"/>
      <c r="BA482" s="39"/>
      <c r="BB482" s="39"/>
      <c r="BC482" s="39"/>
      <c r="BD482" s="39"/>
      <c r="BE482" s="39"/>
      <c r="BF482" s="39"/>
      <c r="BG482" s="39"/>
      <c r="BH482" s="39"/>
      <c r="BI482" s="39"/>
      <c r="BJ482" s="39"/>
      <c r="BK482" s="39"/>
      <c r="BL482" s="39"/>
      <c r="BM482" s="39"/>
      <c r="BN482" s="39"/>
      <c r="BO482" s="39"/>
      <c r="BP482" s="39"/>
      <c r="BQ482" s="39"/>
      <c r="BR482" s="39"/>
      <c r="BS482" s="39"/>
    </row>
    <row r="483" spans="1:71" ht="15.75" customHeight="1" x14ac:dyDescent="0.25">
      <c r="A483" s="30"/>
      <c r="B483" s="31"/>
      <c r="C483" s="31"/>
      <c r="D483" s="37"/>
      <c r="E483" s="39"/>
      <c r="F483" s="31"/>
      <c r="G483" s="92"/>
      <c r="H483" s="39"/>
      <c r="I483" s="93"/>
      <c r="J483" s="39"/>
      <c r="K483" s="39"/>
      <c r="L483" s="41"/>
      <c r="M483" s="41"/>
      <c r="N483" s="41"/>
      <c r="O483" s="31"/>
      <c r="P483" s="39"/>
      <c r="Q483" s="39"/>
      <c r="R483" s="39"/>
      <c r="S483" s="39"/>
      <c r="T483" s="94"/>
      <c r="U483" s="39"/>
      <c r="V483" s="95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  <c r="AY483" s="39"/>
      <c r="AZ483" s="39"/>
      <c r="BA483" s="39"/>
      <c r="BB483" s="39"/>
      <c r="BC483" s="39"/>
      <c r="BD483" s="39"/>
      <c r="BE483" s="39"/>
      <c r="BF483" s="39"/>
      <c r="BG483" s="39"/>
      <c r="BH483" s="39"/>
      <c r="BI483" s="39"/>
      <c r="BJ483" s="39"/>
      <c r="BK483" s="39"/>
      <c r="BL483" s="39"/>
      <c r="BM483" s="39"/>
      <c r="BN483" s="39"/>
      <c r="BO483" s="39"/>
      <c r="BP483" s="39"/>
      <c r="BQ483" s="39"/>
      <c r="BR483" s="39"/>
      <c r="BS483" s="39"/>
    </row>
    <row r="484" spans="1:71" ht="15.75" customHeight="1" x14ac:dyDescent="0.25">
      <c r="A484" s="30"/>
      <c r="B484" s="31"/>
      <c r="C484" s="31"/>
      <c r="D484" s="37"/>
      <c r="E484" s="39"/>
      <c r="F484" s="31"/>
      <c r="G484" s="92"/>
      <c r="H484" s="39"/>
      <c r="I484" s="93"/>
      <c r="J484" s="39"/>
      <c r="K484" s="39"/>
      <c r="L484" s="41"/>
      <c r="M484" s="41"/>
      <c r="N484" s="41"/>
      <c r="O484" s="31"/>
      <c r="P484" s="39"/>
      <c r="Q484" s="39"/>
      <c r="R484" s="39"/>
      <c r="S484" s="39"/>
      <c r="T484" s="94"/>
      <c r="U484" s="39"/>
      <c r="V484" s="95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  <c r="AY484" s="39"/>
      <c r="AZ484" s="39"/>
      <c r="BA484" s="39"/>
      <c r="BB484" s="39"/>
      <c r="BC484" s="39"/>
      <c r="BD484" s="39"/>
      <c r="BE484" s="39"/>
      <c r="BF484" s="39"/>
      <c r="BG484" s="39"/>
      <c r="BH484" s="39"/>
      <c r="BI484" s="39"/>
      <c r="BJ484" s="39"/>
      <c r="BK484" s="39"/>
      <c r="BL484" s="39"/>
      <c r="BM484" s="39"/>
      <c r="BN484" s="39"/>
      <c r="BO484" s="39"/>
      <c r="BP484" s="39"/>
      <c r="BQ484" s="39"/>
      <c r="BR484" s="39"/>
      <c r="BS484" s="39"/>
    </row>
    <row r="485" spans="1:71" ht="15.75" customHeight="1" x14ac:dyDescent="0.25">
      <c r="A485" s="30"/>
      <c r="B485" s="31"/>
      <c r="C485" s="31"/>
      <c r="D485" s="37"/>
      <c r="E485" s="39"/>
      <c r="F485" s="31"/>
      <c r="G485" s="92"/>
      <c r="H485" s="39"/>
      <c r="I485" s="93"/>
      <c r="J485" s="39"/>
      <c r="K485" s="39"/>
      <c r="L485" s="41"/>
      <c r="M485" s="41"/>
      <c r="N485" s="41"/>
      <c r="O485" s="31"/>
      <c r="P485" s="39"/>
      <c r="Q485" s="39"/>
      <c r="R485" s="39"/>
      <c r="S485" s="39"/>
      <c r="T485" s="94"/>
      <c r="U485" s="39"/>
      <c r="V485" s="95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39"/>
      <c r="AX485" s="39"/>
      <c r="AY485" s="39"/>
      <c r="AZ485" s="39"/>
      <c r="BA485" s="39"/>
      <c r="BB485" s="39"/>
      <c r="BC485" s="39"/>
      <c r="BD485" s="39"/>
      <c r="BE485" s="39"/>
      <c r="BF485" s="39"/>
      <c r="BG485" s="39"/>
      <c r="BH485" s="39"/>
      <c r="BI485" s="39"/>
      <c r="BJ485" s="39"/>
      <c r="BK485" s="39"/>
      <c r="BL485" s="39"/>
      <c r="BM485" s="39"/>
      <c r="BN485" s="39"/>
      <c r="BO485" s="39"/>
      <c r="BP485" s="39"/>
      <c r="BQ485" s="39"/>
      <c r="BR485" s="39"/>
      <c r="BS485" s="39"/>
    </row>
    <row r="486" spans="1:71" ht="15.75" customHeight="1" x14ac:dyDescent="0.25">
      <c r="A486" s="30"/>
      <c r="B486" s="31"/>
      <c r="C486" s="31"/>
      <c r="D486" s="37"/>
      <c r="E486" s="39"/>
      <c r="F486" s="31"/>
      <c r="G486" s="92"/>
      <c r="H486" s="39"/>
      <c r="I486" s="93"/>
      <c r="J486" s="39"/>
      <c r="K486" s="39"/>
      <c r="L486" s="41"/>
      <c r="M486" s="41"/>
      <c r="N486" s="41"/>
      <c r="O486" s="31"/>
      <c r="P486" s="39"/>
      <c r="Q486" s="39"/>
      <c r="R486" s="39"/>
      <c r="S486" s="39"/>
      <c r="T486" s="94"/>
      <c r="U486" s="39"/>
      <c r="V486" s="95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39"/>
      <c r="AX486" s="39"/>
      <c r="AY486" s="39"/>
      <c r="AZ486" s="39"/>
      <c r="BA486" s="39"/>
      <c r="BB486" s="39"/>
      <c r="BC486" s="39"/>
      <c r="BD486" s="39"/>
      <c r="BE486" s="39"/>
      <c r="BF486" s="39"/>
      <c r="BG486" s="39"/>
      <c r="BH486" s="39"/>
      <c r="BI486" s="39"/>
      <c r="BJ486" s="39"/>
      <c r="BK486" s="39"/>
      <c r="BL486" s="39"/>
      <c r="BM486" s="39"/>
      <c r="BN486" s="39"/>
      <c r="BO486" s="39"/>
      <c r="BP486" s="39"/>
      <c r="BQ486" s="39"/>
      <c r="BR486" s="39"/>
      <c r="BS486" s="39"/>
    </row>
    <row r="487" spans="1:71" ht="15.75" customHeight="1" x14ac:dyDescent="0.25">
      <c r="A487" s="30"/>
      <c r="B487" s="31"/>
      <c r="C487" s="31"/>
      <c r="D487" s="37"/>
      <c r="E487" s="39"/>
      <c r="F487" s="31"/>
      <c r="G487" s="92"/>
      <c r="H487" s="39"/>
      <c r="I487" s="93"/>
      <c r="J487" s="39"/>
      <c r="K487" s="39"/>
      <c r="L487" s="41"/>
      <c r="M487" s="41"/>
      <c r="N487" s="41"/>
      <c r="O487" s="31"/>
      <c r="P487" s="39"/>
      <c r="Q487" s="39"/>
      <c r="R487" s="39"/>
      <c r="S487" s="39"/>
      <c r="T487" s="94"/>
      <c r="U487" s="39"/>
      <c r="V487" s="95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  <c r="AY487" s="39"/>
      <c r="AZ487" s="39"/>
      <c r="BA487" s="39"/>
      <c r="BB487" s="39"/>
      <c r="BC487" s="39"/>
      <c r="BD487" s="39"/>
      <c r="BE487" s="39"/>
      <c r="BF487" s="39"/>
      <c r="BG487" s="39"/>
      <c r="BH487" s="39"/>
      <c r="BI487" s="39"/>
      <c r="BJ487" s="39"/>
      <c r="BK487" s="39"/>
      <c r="BL487" s="39"/>
      <c r="BM487" s="39"/>
      <c r="BN487" s="39"/>
      <c r="BO487" s="39"/>
      <c r="BP487" s="39"/>
      <c r="BQ487" s="39"/>
      <c r="BR487" s="39"/>
      <c r="BS487" s="39"/>
    </row>
    <row r="488" spans="1:71" ht="15.75" customHeight="1" x14ac:dyDescent="0.25">
      <c r="A488" s="30"/>
      <c r="B488" s="31"/>
      <c r="C488" s="31"/>
      <c r="D488" s="37"/>
      <c r="E488" s="39"/>
      <c r="F488" s="31"/>
      <c r="G488" s="92"/>
      <c r="H488" s="39"/>
      <c r="I488" s="93"/>
      <c r="J488" s="39"/>
      <c r="K488" s="39"/>
      <c r="L488" s="41"/>
      <c r="M488" s="41"/>
      <c r="N488" s="41"/>
      <c r="O488" s="31"/>
      <c r="P488" s="39"/>
      <c r="Q488" s="39"/>
      <c r="R488" s="39"/>
      <c r="S488" s="39"/>
      <c r="T488" s="94"/>
      <c r="U488" s="39"/>
      <c r="V488" s="95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  <c r="AY488" s="39"/>
      <c r="AZ488" s="39"/>
      <c r="BA488" s="39"/>
      <c r="BB488" s="39"/>
      <c r="BC488" s="39"/>
      <c r="BD488" s="39"/>
      <c r="BE488" s="39"/>
      <c r="BF488" s="39"/>
      <c r="BG488" s="39"/>
      <c r="BH488" s="39"/>
      <c r="BI488" s="39"/>
      <c r="BJ488" s="39"/>
      <c r="BK488" s="39"/>
      <c r="BL488" s="39"/>
      <c r="BM488" s="39"/>
      <c r="BN488" s="39"/>
      <c r="BO488" s="39"/>
      <c r="BP488" s="39"/>
      <c r="BQ488" s="39"/>
      <c r="BR488" s="39"/>
      <c r="BS488" s="39"/>
    </row>
    <row r="489" spans="1:71" ht="15.75" customHeight="1" x14ac:dyDescent="0.25">
      <c r="A489" s="30"/>
      <c r="B489" s="31"/>
      <c r="C489" s="31"/>
      <c r="D489" s="37"/>
      <c r="E489" s="39"/>
      <c r="F489" s="31"/>
      <c r="G489" s="92"/>
      <c r="H489" s="39"/>
      <c r="I489" s="93"/>
      <c r="J489" s="39"/>
      <c r="K489" s="39"/>
      <c r="L489" s="41"/>
      <c r="M489" s="41"/>
      <c r="N489" s="41"/>
      <c r="O489" s="31"/>
      <c r="P489" s="39"/>
      <c r="Q489" s="39"/>
      <c r="R489" s="39"/>
      <c r="S489" s="39"/>
      <c r="T489" s="94"/>
      <c r="U489" s="39"/>
      <c r="V489" s="95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39"/>
      <c r="AX489" s="39"/>
      <c r="AY489" s="39"/>
      <c r="AZ489" s="39"/>
      <c r="BA489" s="39"/>
      <c r="BB489" s="39"/>
      <c r="BC489" s="39"/>
      <c r="BD489" s="39"/>
      <c r="BE489" s="39"/>
      <c r="BF489" s="39"/>
      <c r="BG489" s="39"/>
      <c r="BH489" s="39"/>
      <c r="BI489" s="39"/>
      <c r="BJ489" s="39"/>
      <c r="BK489" s="39"/>
      <c r="BL489" s="39"/>
      <c r="BM489" s="39"/>
      <c r="BN489" s="39"/>
      <c r="BO489" s="39"/>
      <c r="BP489" s="39"/>
      <c r="BQ489" s="39"/>
      <c r="BR489" s="39"/>
      <c r="BS489" s="39"/>
    </row>
    <row r="490" spans="1:71" ht="15.75" customHeight="1" x14ac:dyDescent="0.25">
      <c r="A490" s="30"/>
      <c r="B490" s="31"/>
      <c r="C490" s="31"/>
      <c r="D490" s="37"/>
      <c r="E490" s="39"/>
      <c r="F490" s="31"/>
      <c r="G490" s="92"/>
      <c r="H490" s="39"/>
      <c r="I490" s="93"/>
      <c r="J490" s="39"/>
      <c r="K490" s="39"/>
      <c r="L490" s="41"/>
      <c r="M490" s="41"/>
      <c r="N490" s="41"/>
      <c r="O490" s="31"/>
      <c r="P490" s="39"/>
      <c r="Q490" s="39"/>
      <c r="R490" s="39"/>
      <c r="S490" s="39"/>
      <c r="T490" s="94"/>
      <c r="U490" s="39"/>
      <c r="V490" s="95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  <c r="AW490" s="39"/>
      <c r="AX490" s="39"/>
      <c r="AY490" s="39"/>
      <c r="AZ490" s="39"/>
      <c r="BA490" s="39"/>
      <c r="BB490" s="39"/>
      <c r="BC490" s="39"/>
      <c r="BD490" s="39"/>
      <c r="BE490" s="39"/>
      <c r="BF490" s="39"/>
      <c r="BG490" s="39"/>
      <c r="BH490" s="39"/>
      <c r="BI490" s="39"/>
      <c r="BJ490" s="39"/>
      <c r="BK490" s="39"/>
      <c r="BL490" s="39"/>
      <c r="BM490" s="39"/>
      <c r="BN490" s="39"/>
      <c r="BO490" s="39"/>
      <c r="BP490" s="39"/>
      <c r="BQ490" s="39"/>
      <c r="BR490" s="39"/>
      <c r="BS490" s="39"/>
    </row>
    <row r="491" spans="1:71" ht="15.75" customHeight="1" x14ac:dyDescent="0.25">
      <c r="A491" s="30"/>
      <c r="B491" s="31"/>
      <c r="C491" s="31"/>
      <c r="D491" s="37"/>
      <c r="E491" s="39"/>
      <c r="F491" s="31"/>
      <c r="G491" s="92"/>
      <c r="H491" s="39"/>
      <c r="I491" s="93"/>
      <c r="J491" s="39"/>
      <c r="K491" s="39"/>
      <c r="L491" s="41"/>
      <c r="M491" s="41"/>
      <c r="N491" s="41"/>
      <c r="O491" s="31"/>
      <c r="P491" s="39"/>
      <c r="Q491" s="39"/>
      <c r="R491" s="39"/>
      <c r="S491" s="39"/>
      <c r="T491" s="94"/>
      <c r="U491" s="39"/>
      <c r="V491" s="95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39"/>
      <c r="AX491" s="39"/>
      <c r="AY491" s="39"/>
      <c r="AZ491" s="39"/>
      <c r="BA491" s="39"/>
      <c r="BB491" s="39"/>
      <c r="BC491" s="39"/>
      <c r="BD491" s="39"/>
      <c r="BE491" s="39"/>
      <c r="BF491" s="39"/>
      <c r="BG491" s="39"/>
      <c r="BH491" s="39"/>
      <c r="BI491" s="39"/>
      <c r="BJ491" s="39"/>
      <c r="BK491" s="39"/>
      <c r="BL491" s="39"/>
      <c r="BM491" s="39"/>
      <c r="BN491" s="39"/>
      <c r="BO491" s="39"/>
      <c r="BP491" s="39"/>
      <c r="BQ491" s="39"/>
      <c r="BR491" s="39"/>
      <c r="BS491" s="39"/>
    </row>
    <row r="492" spans="1:71" ht="15.75" customHeight="1" x14ac:dyDescent="0.25">
      <c r="A492" s="30"/>
      <c r="B492" s="31"/>
      <c r="C492" s="31"/>
      <c r="D492" s="37"/>
      <c r="E492" s="39"/>
      <c r="F492" s="31"/>
      <c r="G492" s="92"/>
      <c r="H492" s="39"/>
      <c r="I492" s="93"/>
      <c r="J492" s="39"/>
      <c r="K492" s="39"/>
      <c r="L492" s="41"/>
      <c r="M492" s="41"/>
      <c r="N492" s="41"/>
      <c r="O492" s="31"/>
      <c r="P492" s="39"/>
      <c r="Q492" s="39"/>
      <c r="R492" s="39"/>
      <c r="S492" s="39"/>
      <c r="T492" s="94"/>
      <c r="U492" s="39"/>
      <c r="V492" s="95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  <c r="AY492" s="39"/>
      <c r="AZ492" s="39"/>
      <c r="BA492" s="39"/>
      <c r="BB492" s="39"/>
      <c r="BC492" s="39"/>
      <c r="BD492" s="39"/>
      <c r="BE492" s="39"/>
      <c r="BF492" s="39"/>
      <c r="BG492" s="39"/>
      <c r="BH492" s="39"/>
      <c r="BI492" s="39"/>
      <c r="BJ492" s="39"/>
      <c r="BK492" s="39"/>
      <c r="BL492" s="39"/>
      <c r="BM492" s="39"/>
      <c r="BN492" s="39"/>
      <c r="BO492" s="39"/>
      <c r="BP492" s="39"/>
      <c r="BQ492" s="39"/>
      <c r="BR492" s="39"/>
      <c r="BS492" s="39"/>
    </row>
    <row r="493" spans="1:71" ht="15.75" customHeight="1" x14ac:dyDescent="0.25">
      <c r="A493" s="30"/>
      <c r="B493" s="31"/>
      <c r="C493" s="31"/>
      <c r="D493" s="37"/>
      <c r="E493" s="39"/>
      <c r="F493" s="31"/>
      <c r="G493" s="92"/>
      <c r="H493" s="39"/>
      <c r="I493" s="93"/>
      <c r="J493" s="39"/>
      <c r="K493" s="39"/>
      <c r="L493" s="41"/>
      <c r="M493" s="41"/>
      <c r="N493" s="41"/>
      <c r="O493" s="31"/>
      <c r="P493" s="39"/>
      <c r="Q493" s="39"/>
      <c r="R493" s="39"/>
      <c r="S493" s="39"/>
      <c r="T493" s="94"/>
      <c r="U493" s="39"/>
      <c r="V493" s="95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  <c r="AY493" s="39"/>
      <c r="AZ493" s="39"/>
      <c r="BA493" s="39"/>
      <c r="BB493" s="39"/>
      <c r="BC493" s="39"/>
      <c r="BD493" s="39"/>
      <c r="BE493" s="39"/>
      <c r="BF493" s="39"/>
      <c r="BG493" s="39"/>
      <c r="BH493" s="39"/>
      <c r="BI493" s="39"/>
      <c r="BJ493" s="39"/>
      <c r="BK493" s="39"/>
      <c r="BL493" s="39"/>
      <c r="BM493" s="39"/>
      <c r="BN493" s="39"/>
      <c r="BO493" s="39"/>
      <c r="BP493" s="39"/>
      <c r="BQ493" s="39"/>
      <c r="BR493" s="39"/>
      <c r="BS493" s="39"/>
    </row>
    <row r="494" spans="1:71" ht="15.75" customHeight="1" x14ac:dyDescent="0.25">
      <c r="A494" s="30"/>
      <c r="B494" s="31"/>
      <c r="C494" s="31"/>
      <c r="D494" s="37"/>
      <c r="E494" s="39"/>
      <c r="F494" s="31"/>
      <c r="G494" s="92"/>
      <c r="H494" s="39"/>
      <c r="I494" s="93"/>
      <c r="J494" s="39"/>
      <c r="K494" s="39"/>
      <c r="L494" s="41"/>
      <c r="M494" s="41"/>
      <c r="N494" s="41"/>
      <c r="O494" s="31"/>
      <c r="P494" s="39"/>
      <c r="Q494" s="39"/>
      <c r="R494" s="39"/>
      <c r="S494" s="39"/>
      <c r="T494" s="94"/>
      <c r="U494" s="39"/>
      <c r="V494" s="95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  <c r="AY494" s="39"/>
      <c r="AZ494" s="39"/>
      <c r="BA494" s="39"/>
      <c r="BB494" s="39"/>
      <c r="BC494" s="39"/>
      <c r="BD494" s="39"/>
      <c r="BE494" s="39"/>
      <c r="BF494" s="39"/>
      <c r="BG494" s="39"/>
      <c r="BH494" s="39"/>
      <c r="BI494" s="39"/>
      <c r="BJ494" s="39"/>
      <c r="BK494" s="39"/>
      <c r="BL494" s="39"/>
      <c r="BM494" s="39"/>
      <c r="BN494" s="39"/>
      <c r="BO494" s="39"/>
      <c r="BP494" s="39"/>
      <c r="BQ494" s="39"/>
      <c r="BR494" s="39"/>
      <c r="BS494" s="39"/>
    </row>
    <row r="495" spans="1:71" ht="15.75" customHeight="1" x14ac:dyDescent="0.25">
      <c r="A495" s="30"/>
      <c r="B495" s="31"/>
      <c r="C495" s="31"/>
      <c r="D495" s="37"/>
      <c r="E495" s="39"/>
      <c r="F495" s="31"/>
      <c r="G495" s="92"/>
      <c r="H495" s="39"/>
      <c r="I495" s="93"/>
      <c r="J495" s="39"/>
      <c r="K495" s="39"/>
      <c r="L495" s="41"/>
      <c r="M495" s="41"/>
      <c r="N495" s="41"/>
      <c r="O495" s="31"/>
      <c r="P495" s="39"/>
      <c r="Q495" s="39"/>
      <c r="R495" s="39"/>
      <c r="S495" s="39"/>
      <c r="T495" s="94"/>
      <c r="U495" s="39"/>
      <c r="V495" s="95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  <c r="AY495" s="39"/>
      <c r="AZ495" s="39"/>
      <c r="BA495" s="39"/>
      <c r="BB495" s="39"/>
      <c r="BC495" s="39"/>
      <c r="BD495" s="39"/>
      <c r="BE495" s="39"/>
      <c r="BF495" s="39"/>
      <c r="BG495" s="39"/>
      <c r="BH495" s="39"/>
      <c r="BI495" s="39"/>
      <c r="BJ495" s="39"/>
      <c r="BK495" s="39"/>
      <c r="BL495" s="39"/>
      <c r="BM495" s="39"/>
      <c r="BN495" s="39"/>
      <c r="BO495" s="39"/>
      <c r="BP495" s="39"/>
      <c r="BQ495" s="39"/>
      <c r="BR495" s="39"/>
      <c r="BS495" s="39"/>
    </row>
    <row r="496" spans="1:71" ht="15.75" customHeight="1" x14ac:dyDescent="0.25">
      <c r="A496" s="30"/>
      <c r="B496" s="31"/>
      <c r="C496" s="31"/>
      <c r="D496" s="37"/>
      <c r="E496" s="39"/>
      <c r="F496" s="31"/>
      <c r="G496" s="92"/>
      <c r="H496" s="39"/>
      <c r="I496" s="93"/>
      <c r="J496" s="39"/>
      <c r="K496" s="39"/>
      <c r="L496" s="41"/>
      <c r="M496" s="41"/>
      <c r="N496" s="41"/>
      <c r="O496" s="31"/>
      <c r="P496" s="39"/>
      <c r="Q496" s="39"/>
      <c r="R496" s="39"/>
      <c r="S496" s="39"/>
      <c r="T496" s="94"/>
      <c r="U496" s="39"/>
      <c r="V496" s="95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  <c r="AY496" s="39"/>
      <c r="AZ496" s="39"/>
      <c r="BA496" s="39"/>
      <c r="BB496" s="39"/>
      <c r="BC496" s="39"/>
      <c r="BD496" s="39"/>
      <c r="BE496" s="39"/>
      <c r="BF496" s="39"/>
      <c r="BG496" s="39"/>
      <c r="BH496" s="39"/>
      <c r="BI496" s="39"/>
      <c r="BJ496" s="39"/>
      <c r="BK496" s="39"/>
      <c r="BL496" s="39"/>
      <c r="BM496" s="39"/>
      <c r="BN496" s="39"/>
      <c r="BO496" s="39"/>
      <c r="BP496" s="39"/>
      <c r="BQ496" s="39"/>
      <c r="BR496" s="39"/>
      <c r="BS496" s="39"/>
    </row>
    <row r="497" spans="1:71" ht="15.75" customHeight="1" x14ac:dyDescent="0.25">
      <c r="A497" s="30"/>
      <c r="B497" s="31"/>
      <c r="C497" s="31"/>
      <c r="D497" s="37"/>
      <c r="E497" s="39"/>
      <c r="F497" s="31"/>
      <c r="G497" s="92"/>
      <c r="H497" s="39"/>
      <c r="I497" s="93"/>
      <c r="J497" s="39"/>
      <c r="K497" s="39"/>
      <c r="L497" s="41"/>
      <c r="M497" s="41"/>
      <c r="N497" s="41"/>
      <c r="O497" s="31"/>
      <c r="P497" s="39"/>
      <c r="Q497" s="39"/>
      <c r="R497" s="39"/>
      <c r="S497" s="39"/>
      <c r="T497" s="94"/>
      <c r="U497" s="39"/>
      <c r="V497" s="95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  <c r="AY497" s="39"/>
      <c r="AZ497" s="39"/>
      <c r="BA497" s="39"/>
      <c r="BB497" s="39"/>
      <c r="BC497" s="39"/>
      <c r="BD497" s="39"/>
      <c r="BE497" s="39"/>
      <c r="BF497" s="39"/>
      <c r="BG497" s="39"/>
      <c r="BH497" s="39"/>
      <c r="BI497" s="39"/>
      <c r="BJ497" s="39"/>
      <c r="BK497" s="39"/>
      <c r="BL497" s="39"/>
      <c r="BM497" s="39"/>
      <c r="BN497" s="39"/>
      <c r="BO497" s="39"/>
      <c r="BP497" s="39"/>
      <c r="BQ497" s="39"/>
      <c r="BR497" s="39"/>
      <c r="BS497" s="39"/>
    </row>
    <row r="498" spans="1:71" ht="15.75" customHeight="1" x14ac:dyDescent="0.25">
      <c r="A498" s="30"/>
      <c r="B498" s="31"/>
      <c r="C498" s="31"/>
      <c r="D498" s="37"/>
      <c r="E498" s="39"/>
      <c r="F498" s="31"/>
      <c r="G498" s="92"/>
      <c r="H498" s="39"/>
      <c r="I498" s="93"/>
      <c r="J498" s="39"/>
      <c r="K498" s="39"/>
      <c r="L498" s="41"/>
      <c r="M498" s="41"/>
      <c r="N498" s="41"/>
      <c r="O498" s="31"/>
      <c r="P498" s="39"/>
      <c r="Q498" s="39"/>
      <c r="R498" s="39"/>
      <c r="S498" s="39"/>
      <c r="T498" s="94"/>
      <c r="U498" s="39"/>
      <c r="V498" s="95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  <c r="AY498" s="39"/>
      <c r="AZ498" s="39"/>
      <c r="BA498" s="39"/>
      <c r="BB498" s="39"/>
      <c r="BC498" s="39"/>
      <c r="BD498" s="39"/>
      <c r="BE498" s="39"/>
      <c r="BF498" s="39"/>
      <c r="BG498" s="39"/>
      <c r="BH498" s="39"/>
      <c r="BI498" s="39"/>
      <c r="BJ498" s="39"/>
      <c r="BK498" s="39"/>
      <c r="BL498" s="39"/>
      <c r="BM498" s="39"/>
      <c r="BN498" s="39"/>
      <c r="BO498" s="39"/>
      <c r="BP498" s="39"/>
      <c r="BQ498" s="39"/>
      <c r="BR498" s="39"/>
      <c r="BS498" s="39"/>
    </row>
    <row r="499" spans="1:71" ht="15.75" customHeight="1" x14ac:dyDescent="0.25">
      <c r="A499" s="30"/>
      <c r="B499" s="31"/>
      <c r="C499" s="31"/>
      <c r="D499" s="37"/>
      <c r="E499" s="39"/>
      <c r="F499" s="31"/>
      <c r="G499" s="92"/>
      <c r="H499" s="39"/>
      <c r="I499" s="93"/>
      <c r="J499" s="39"/>
      <c r="K499" s="39"/>
      <c r="L499" s="41"/>
      <c r="M499" s="41"/>
      <c r="N499" s="41"/>
      <c r="O499" s="31"/>
      <c r="P499" s="39"/>
      <c r="Q499" s="39"/>
      <c r="R499" s="39"/>
      <c r="S499" s="39"/>
      <c r="T499" s="94"/>
      <c r="U499" s="39"/>
      <c r="V499" s="95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  <c r="AY499" s="39"/>
      <c r="AZ499" s="39"/>
      <c r="BA499" s="39"/>
      <c r="BB499" s="39"/>
      <c r="BC499" s="39"/>
      <c r="BD499" s="39"/>
      <c r="BE499" s="39"/>
      <c r="BF499" s="39"/>
      <c r="BG499" s="39"/>
      <c r="BH499" s="39"/>
      <c r="BI499" s="39"/>
      <c r="BJ499" s="39"/>
      <c r="BK499" s="39"/>
      <c r="BL499" s="39"/>
      <c r="BM499" s="39"/>
      <c r="BN499" s="39"/>
      <c r="BO499" s="39"/>
      <c r="BP499" s="39"/>
      <c r="BQ499" s="39"/>
      <c r="BR499" s="39"/>
      <c r="BS499" s="39"/>
    </row>
    <row r="500" spans="1:71" ht="15.75" customHeight="1" x14ac:dyDescent="0.25">
      <c r="A500" s="30"/>
      <c r="B500" s="31"/>
      <c r="C500" s="31"/>
      <c r="D500" s="37"/>
      <c r="E500" s="39"/>
      <c r="F500" s="31"/>
      <c r="G500" s="92"/>
      <c r="H500" s="39"/>
      <c r="I500" s="93"/>
      <c r="J500" s="39"/>
      <c r="K500" s="39"/>
      <c r="L500" s="41"/>
      <c r="M500" s="41"/>
      <c r="N500" s="41"/>
      <c r="O500" s="31"/>
      <c r="P500" s="39"/>
      <c r="Q500" s="39"/>
      <c r="R500" s="39"/>
      <c r="S500" s="39"/>
      <c r="T500" s="94"/>
      <c r="U500" s="39"/>
      <c r="V500" s="95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  <c r="AY500" s="39"/>
      <c r="AZ500" s="39"/>
      <c r="BA500" s="39"/>
      <c r="BB500" s="39"/>
      <c r="BC500" s="39"/>
      <c r="BD500" s="39"/>
      <c r="BE500" s="39"/>
      <c r="BF500" s="39"/>
      <c r="BG500" s="39"/>
      <c r="BH500" s="39"/>
      <c r="BI500" s="39"/>
      <c r="BJ500" s="39"/>
      <c r="BK500" s="39"/>
      <c r="BL500" s="39"/>
      <c r="BM500" s="39"/>
      <c r="BN500" s="39"/>
      <c r="BO500" s="39"/>
      <c r="BP500" s="39"/>
      <c r="BQ500" s="39"/>
      <c r="BR500" s="39"/>
      <c r="BS500" s="39"/>
    </row>
    <row r="501" spans="1:71" ht="15.75" customHeight="1" x14ac:dyDescent="0.25">
      <c r="A501" s="30"/>
      <c r="B501" s="31"/>
      <c r="C501" s="31"/>
      <c r="D501" s="37"/>
      <c r="E501" s="39"/>
      <c r="F501" s="31"/>
      <c r="G501" s="92"/>
      <c r="H501" s="39"/>
      <c r="I501" s="93"/>
      <c r="J501" s="39"/>
      <c r="K501" s="39"/>
      <c r="L501" s="41"/>
      <c r="M501" s="41"/>
      <c r="N501" s="41"/>
      <c r="O501" s="31"/>
      <c r="P501" s="39"/>
      <c r="Q501" s="39"/>
      <c r="R501" s="39"/>
      <c r="S501" s="39"/>
      <c r="T501" s="94"/>
      <c r="U501" s="39"/>
      <c r="V501" s="95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  <c r="AY501" s="39"/>
      <c r="AZ501" s="39"/>
      <c r="BA501" s="39"/>
      <c r="BB501" s="39"/>
      <c r="BC501" s="39"/>
      <c r="BD501" s="39"/>
      <c r="BE501" s="39"/>
      <c r="BF501" s="39"/>
      <c r="BG501" s="39"/>
      <c r="BH501" s="39"/>
      <c r="BI501" s="39"/>
      <c r="BJ501" s="39"/>
      <c r="BK501" s="39"/>
      <c r="BL501" s="39"/>
      <c r="BM501" s="39"/>
      <c r="BN501" s="39"/>
      <c r="BO501" s="39"/>
      <c r="BP501" s="39"/>
      <c r="BQ501" s="39"/>
      <c r="BR501" s="39"/>
      <c r="BS501" s="39"/>
    </row>
    <row r="502" spans="1:71" ht="15.75" customHeight="1" x14ac:dyDescent="0.25">
      <c r="A502" s="30"/>
      <c r="B502" s="31"/>
      <c r="C502" s="31"/>
      <c r="D502" s="37"/>
      <c r="E502" s="39"/>
      <c r="F502" s="31"/>
      <c r="G502" s="92"/>
      <c r="H502" s="39"/>
      <c r="I502" s="93"/>
      <c r="J502" s="39"/>
      <c r="K502" s="39"/>
      <c r="L502" s="41"/>
      <c r="M502" s="41"/>
      <c r="N502" s="41"/>
      <c r="O502" s="31"/>
      <c r="P502" s="39"/>
      <c r="Q502" s="39"/>
      <c r="R502" s="39"/>
      <c r="S502" s="39"/>
      <c r="T502" s="94"/>
      <c r="U502" s="39"/>
      <c r="V502" s="95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  <c r="AY502" s="39"/>
      <c r="AZ502" s="39"/>
      <c r="BA502" s="39"/>
      <c r="BB502" s="39"/>
      <c r="BC502" s="39"/>
      <c r="BD502" s="39"/>
      <c r="BE502" s="39"/>
      <c r="BF502" s="39"/>
      <c r="BG502" s="39"/>
      <c r="BH502" s="39"/>
      <c r="BI502" s="39"/>
      <c r="BJ502" s="39"/>
      <c r="BK502" s="39"/>
      <c r="BL502" s="39"/>
      <c r="BM502" s="39"/>
      <c r="BN502" s="39"/>
      <c r="BO502" s="39"/>
      <c r="BP502" s="39"/>
      <c r="BQ502" s="39"/>
      <c r="BR502" s="39"/>
      <c r="BS502" s="39"/>
    </row>
    <row r="503" spans="1:71" ht="15.75" customHeight="1" x14ac:dyDescent="0.25">
      <c r="A503" s="30"/>
      <c r="B503" s="31"/>
      <c r="C503" s="31"/>
      <c r="D503" s="37"/>
      <c r="E503" s="39"/>
      <c r="F503" s="31"/>
      <c r="G503" s="92"/>
      <c r="H503" s="39"/>
      <c r="I503" s="93"/>
      <c r="J503" s="39"/>
      <c r="K503" s="39"/>
      <c r="L503" s="41"/>
      <c r="M503" s="41"/>
      <c r="N503" s="41"/>
      <c r="O503" s="31"/>
      <c r="P503" s="39"/>
      <c r="Q503" s="39"/>
      <c r="R503" s="39"/>
      <c r="S503" s="39"/>
      <c r="T503" s="94"/>
      <c r="U503" s="39"/>
      <c r="V503" s="95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  <c r="AY503" s="39"/>
      <c r="AZ503" s="39"/>
      <c r="BA503" s="39"/>
      <c r="BB503" s="39"/>
      <c r="BC503" s="39"/>
      <c r="BD503" s="39"/>
      <c r="BE503" s="39"/>
      <c r="BF503" s="39"/>
      <c r="BG503" s="39"/>
      <c r="BH503" s="39"/>
      <c r="BI503" s="39"/>
      <c r="BJ503" s="39"/>
      <c r="BK503" s="39"/>
      <c r="BL503" s="39"/>
      <c r="BM503" s="39"/>
      <c r="BN503" s="39"/>
      <c r="BO503" s="39"/>
      <c r="BP503" s="39"/>
      <c r="BQ503" s="39"/>
      <c r="BR503" s="39"/>
      <c r="BS503" s="39"/>
    </row>
    <row r="504" spans="1:71" ht="15.75" customHeight="1" x14ac:dyDescent="0.25">
      <c r="A504" s="30"/>
      <c r="B504" s="31"/>
      <c r="C504" s="31"/>
      <c r="D504" s="37"/>
      <c r="E504" s="39"/>
      <c r="F504" s="31"/>
      <c r="G504" s="92"/>
      <c r="H504" s="39"/>
      <c r="I504" s="93"/>
      <c r="J504" s="39"/>
      <c r="K504" s="39"/>
      <c r="L504" s="41"/>
      <c r="M504" s="41"/>
      <c r="N504" s="41"/>
      <c r="O504" s="31"/>
      <c r="P504" s="39"/>
      <c r="Q504" s="39"/>
      <c r="R504" s="39"/>
      <c r="S504" s="39"/>
      <c r="T504" s="94"/>
      <c r="U504" s="39"/>
      <c r="V504" s="95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  <c r="AY504" s="39"/>
      <c r="AZ504" s="39"/>
      <c r="BA504" s="39"/>
      <c r="BB504" s="39"/>
      <c r="BC504" s="39"/>
      <c r="BD504" s="39"/>
      <c r="BE504" s="39"/>
      <c r="BF504" s="39"/>
      <c r="BG504" s="39"/>
      <c r="BH504" s="39"/>
      <c r="BI504" s="39"/>
      <c r="BJ504" s="39"/>
      <c r="BK504" s="39"/>
      <c r="BL504" s="39"/>
      <c r="BM504" s="39"/>
      <c r="BN504" s="39"/>
      <c r="BO504" s="39"/>
      <c r="BP504" s="39"/>
      <c r="BQ504" s="39"/>
      <c r="BR504" s="39"/>
      <c r="BS504" s="39"/>
    </row>
    <row r="505" spans="1:71" ht="15.75" customHeight="1" x14ac:dyDescent="0.25">
      <c r="A505" s="30"/>
      <c r="B505" s="31"/>
      <c r="C505" s="31"/>
      <c r="D505" s="37"/>
      <c r="E505" s="39"/>
      <c r="F505" s="31"/>
      <c r="G505" s="92"/>
      <c r="H505" s="39"/>
      <c r="I505" s="93"/>
      <c r="J505" s="39"/>
      <c r="K505" s="39"/>
      <c r="L505" s="41"/>
      <c r="M505" s="41"/>
      <c r="N505" s="41"/>
      <c r="O505" s="31"/>
      <c r="P505" s="39"/>
      <c r="Q505" s="39"/>
      <c r="R505" s="39"/>
      <c r="S505" s="39"/>
      <c r="T505" s="94"/>
      <c r="U505" s="39"/>
      <c r="V505" s="95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  <c r="AY505" s="39"/>
      <c r="AZ505" s="39"/>
      <c r="BA505" s="39"/>
      <c r="BB505" s="39"/>
      <c r="BC505" s="39"/>
      <c r="BD505" s="39"/>
      <c r="BE505" s="39"/>
      <c r="BF505" s="39"/>
      <c r="BG505" s="39"/>
      <c r="BH505" s="39"/>
      <c r="BI505" s="39"/>
      <c r="BJ505" s="39"/>
      <c r="BK505" s="39"/>
      <c r="BL505" s="39"/>
      <c r="BM505" s="39"/>
      <c r="BN505" s="39"/>
      <c r="BO505" s="39"/>
      <c r="BP505" s="39"/>
      <c r="BQ505" s="39"/>
      <c r="BR505" s="39"/>
      <c r="BS505" s="39"/>
    </row>
    <row r="506" spans="1:71" ht="15.75" customHeight="1" x14ac:dyDescent="0.25">
      <c r="A506" s="30"/>
      <c r="B506" s="31"/>
      <c r="C506" s="31"/>
      <c r="D506" s="37"/>
      <c r="E506" s="39"/>
      <c r="F506" s="31"/>
      <c r="G506" s="92"/>
      <c r="H506" s="39"/>
      <c r="I506" s="93"/>
      <c r="J506" s="39"/>
      <c r="K506" s="39"/>
      <c r="L506" s="41"/>
      <c r="M506" s="41"/>
      <c r="N506" s="41"/>
      <c r="O506" s="31"/>
      <c r="P506" s="39"/>
      <c r="Q506" s="39"/>
      <c r="R506" s="39"/>
      <c r="S506" s="39"/>
      <c r="T506" s="94"/>
      <c r="U506" s="39"/>
      <c r="V506" s="95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39"/>
      <c r="AX506" s="39"/>
      <c r="AY506" s="39"/>
      <c r="AZ506" s="39"/>
      <c r="BA506" s="39"/>
      <c r="BB506" s="39"/>
      <c r="BC506" s="39"/>
      <c r="BD506" s="39"/>
      <c r="BE506" s="39"/>
      <c r="BF506" s="39"/>
      <c r="BG506" s="39"/>
      <c r="BH506" s="39"/>
      <c r="BI506" s="39"/>
      <c r="BJ506" s="39"/>
      <c r="BK506" s="39"/>
      <c r="BL506" s="39"/>
      <c r="BM506" s="39"/>
      <c r="BN506" s="39"/>
      <c r="BO506" s="39"/>
      <c r="BP506" s="39"/>
      <c r="BQ506" s="39"/>
      <c r="BR506" s="39"/>
      <c r="BS506" s="39"/>
    </row>
    <row r="507" spans="1:71" ht="15.75" customHeight="1" x14ac:dyDescent="0.25">
      <c r="A507" s="30"/>
      <c r="B507" s="31"/>
      <c r="C507" s="31"/>
      <c r="D507" s="37"/>
      <c r="E507" s="39"/>
      <c r="F507" s="31"/>
      <c r="G507" s="92"/>
      <c r="H507" s="39"/>
      <c r="I507" s="93"/>
      <c r="J507" s="39"/>
      <c r="K507" s="39"/>
      <c r="L507" s="41"/>
      <c r="M507" s="41"/>
      <c r="N507" s="41"/>
      <c r="O507" s="31"/>
      <c r="P507" s="39"/>
      <c r="Q507" s="39"/>
      <c r="R507" s="39"/>
      <c r="S507" s="39"/>
      <c r="T507" s="94"/>
      <c r="U507" s="39"/>
      <c r="V507" s="95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  <c r="AY507" s="39"/>
      <c r="AZ507" s="39"/>
      <c r="BA507" s="39"/>
      <c r="BB507" s="39"/>
      <c r="BC507" s="39"/>
      <c r="BD507" s="39"/>
      <c r="BE507" s="39"/>
      <c r="BF507" s="39"/>
      <c r="BG507" s="39"/>
      <c r="BH507" s="39"/>
      <c r="BI507" s="39"/>
      <c r="BJ507" s="39"/>
      <c r="BK507" s="39"/>
      <c r="BL507" s="39"/>
      <c r="BM507" s="39"/>
      <c r="BN507" s="39"/>
      <c r="BO507" s="39"/>
      <c r="BP507" s="39"/>
      <c r="BQ507" s="39"/>
      <c r="BR507" s="39"/>
      <c r="BS507" s="39"/>
    </row>
    <row r="508" spans="1:71" ht="15.75" customHeight="1" x14ac:dyDescent="0.25">
      <c r="A508" s="30"/>
      <c r="B508" s="31"/>
      <c r="C508" s="31"/>
      <c r="D508" s="37"/>
      <c r="E508" s="39"/>
      <c r="F508" s="31"/>
      <c r="G508" s="92"/>
      <c r="H508" s="39"/>
      <c r="I508" s="93"/>
      <c r="J508" s="39"/>
      <c r="K508" s="39"/>
      <c r="L508" s="41"/>
      <c r="M508" s="41"/>
      <c r="N508" s="41"/>
      <c r="O508" s="31"/>
      <c r="P508" s="39"/>
      <c r="Q508" s="39"/>
      <c r="R508" s="39"/>
      <c r="S508" s="39"/>
      <c r="T508" s="94"/>
      <c r="U508" s="39"/>
      <c r="V508" s="95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39"/>
      <c r="AX508" s="39"/>
      <c r="AY508" s="39"/>
      <c r="AZ508" s="39"/>
      <c r="BA508" s="39"/>
      <c r="BB508" s="39"/>
      <c r="BC508" s="39"/>
      <c r="BD508" s="39"/>
      <c r="BE508" s="39"/>
      <c r="BF508" s="39"/>
      <c r="BG508" s="39"/>
      <c r="BH508" s="39"/>
      <c r="BI508" s="39"/>
      <c r="BJ508" s="39"/>
      <c r="BK508" s="39"/>
      <c r="BL508" s="39"/>
      <c r="BM508" s="39"/>
      <c r="BN508" s="39"/>
      <c r="BO508" s="39"/>
      <c r="BP508" s="39"/>
      <c r="BQ508" s="39"/>
      <c r="BR508" s="39"/>
      <c r="BS508" s="39"/>
    </row>
    <row r="509" spans="1:71" ht="15.75" customHeight="1" x14ac:dyDescent="0.25">
      <c r="A509" s="30"/>
      <c r="B509" s="31"/>
      <c r="C509" s="31"/>
      <c r="D509" s="37"/>
      <c r="E509" s="39"/>
      <c r="F509" s="31"/>
      <c r="G509" s="92"/>
      <c r="H509" s="39"/>
      <c r="I509" s="93"/>
      <c r="J509" s="39"/>
      <c r="K509" s="39"/>
      <c r="L509" s="41"/>
      <c r="M509" s="41"/>
      <c r="N509" s="41"/>
      <c r="O509" s="31"/>
      <c r="P509" s="39"/>
      <c r="Q509" s="39"/>
      <c r="R509" s="39"/>
      <c r="S509" s="39"/>
      <c r="T509" s="94"/>
      <c r="U509" s="39"/>
      <c r="V509" s="95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  <c r="AY509" s="39"/>
      <c r="AZ509" s="39"/>
      <c r="BA509" s="39"/>
      <c r="BB509" s="39"/>
      <c r="BC509" s="39"/>
      <c r="BD509" s="39"/>
      <c r="BE509" s="39"/>
      <c r="BF509" s="39"/>
      <c r="BG509" s="39"/>
      <c r="BH509" s="39"/>
      <c r="BI509" s="39"/>
      <c r="BJ509" s="39"/>
      <c r="BK509" s="39"/>
      <c r="BL509" s="39"/>
      <c r="BM509" s="39"/>
      <c r="BN509" s="39"/>
      <c r="BO509" s="39"/>
      <c r="BP509" s="39"/>
      <c r="BQ509" s="39"/>
      <c r="BR509" s="39"/>
      <c r="BS509" s="39"/>
    </row>
    <row r="510" spans="1:71" ht="15.75" customHeight="1" x14ac:dyDescent="0.25">
      <c r="A510" s="30"/>
      <c r="B510" s="31"/>
      <c r="C510" s="31"/>
      <c r="D510" s="37"/>
      <c r="E510" s="39"/>
      <c r="F510" s="31"/>
      <c r="G510" s="92"/>
      <c r="H510" s="39"/>
      <c r="I510" s="93"/>
      <c r="J510" s="39"/>
      <c r="K510" s="39"/>
      <c r="L510" s="41"/>
      <c r="M510" s="41"/>
      <c r="N510" s="41"/>
      <c r="O510" s="31"/>
      <c r="P510" s="39"/>
      <c r="Q510" s="39"/>
      <c r="R510" s="39"/>
      <c r="S510" s="39"/>
      <c r="T510" s="94"/>
      <c r="U510" s="39"/>
      <c r="V510" s="95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  <c r="AY510" s="39"/>
      <c r="AZ510" s="39"/>
      <c r="BA510" s="39"/>
      <c r="BB510" s="39"/>
      <c r="BC510" s="39"/>
      <c r="BD510" s="39"/>
      <c r="BE510" s="39"/>
      <c r="BF510" s="39"/>
      <c r="BG510" s="39"/>
      <c r="BH510" s="39"/>
      <c r="BI510" s="39"/>
      <c r="BJ510" s="39"/>
      <c r="BK510" s="39"/>
      <c r="BL510" s="39"/>
      <c r="BM510" s="39"/>
      <c r="BN510" s="39"/>
      <c r="BO510" s="39"/>
      <c r="BP510" s="39"/>
      <c r="BQ510" s="39"/>
      <c r="BR510" s="39"/>
      <c r="BS510" s="39"/>
    </row>
    <row r="511" spans="1:71" ht="15.75" customHeight="1" x14ac:dyDescent="0.25">
      <c r="A511" s="30"/>
      <c r="B511" s="31"/>
      <c r="C511" s="31"/>
      <c r="D511" s="37"/>
      <c r="E511" s="39"/>
      <c r="F511" s="31"/>
      <c r="G511" s="92"/>
      <c r="H511" s="39"/>
      <c r="I511" s="93"/>
      <c r="J511" s="39"/>
      <c r="K511" s="39"/>
      <c r="L511" s="41"/>
      <c r="M511" s="41"/>
      <c r="N511" s="41"/>
      <c r="O511" s="31"/>
      <c r="P511" s="39"/>
      <c r="Q511" s="39"/>
      <c r="R511" s="39"/>
      <c r="S511" s="39"/>
      <c r="T511" s="94"/>
      <c r="U511" s="39"/>
      <c r="V511" s="95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  <c r="AK511" s="39"/>
      <c r="AL511" s="39"/>
      <c r="AM511" s="39"/>
      <c r="AN511" s="39"/>
      <c r="AO511" s="39"/>
      <c r="AP511" s="39"/>
      <c r="AQ511" s="39"/>
      <c r="AR511" s="39"/>
      <c r="AS511" s="39"/>
      <c r="AT511" s="39"/>
      <c r="AU511" s="39"/>
      <c r="AV511" s="39"/>
      <c r="AW511" s="39"/>
      <c r="AX511" s="39"/>
      <c r="AY511" s="39"/>
      <c r="AZ511" s="39"/>
      <c r="BA511" s="39"/>
      <c r="BB511" s="39"/>
      <c r="BC511" s="39"/>
      <c r="BD511" s="39"/>
      <c r="BE511" s="39"/>
      <c r="BF511" s="39"/>
      <c r="BG511" s="39"/>
      <c r="BH511" s="39"/>
      <c r="BI511" s="39"/>
      <c r="BJ511" s="39"/>
      <c r="BK511" s="39"/>
      <c r="BL511" s="39"/>
      <c r="BM511" s="39"/>
      <c r="BN511" s="39"/>
      <c r="BO511" s="39"/>
      <c r="BP511" s="39"/>
      <c r="BQ511" s="39"/>
      <c r="BR511" s="39"/>
      <c r="BS511" s="39"/>
    </row>
    <row r="512" spans="1:71" ht="15.75" customHeight="1" x14ac:dyDescent="0.25">
      <c r="A512" s="30"/>
      <c r="B512" s="31"/>
      <c r="C512" s="31"/>
      <c r="D512" s="37"/>
      <c r="E512" s="39"/>
      <c r="F512" s="31"/>
      <c r="G512" s="92"/>
      <c r="H512" s="39"/>
      <c r="I512" s="93"/>
      <c r="J512" s="39"/>
      <c r="K512" s="39"/>
      <c r="L512" s="41"/>
      <c r="M512" s="41"/>
      <c r="N512" s="41"/>
      <c r="O512" s="31"/>
      <c r="P512" s="39"/>
      <c r="Q512" s="39"/>
      <c r="R512" s="39"/>
      <c r="S512" s="39"/>
      <c r="T512" s="94"/>
      <c r="U512" s="39"/>
      <c r="V512" s="95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  <c r="AT512" s="39"/>
      <c r="AU512" s="39"/>
      <c r="AV512" s="39"/>
      <c r="AW512" s="39"/>
      <c r="AX512" s="39"/>
      <c r="AY512" s="39"/>
      <c r="AZ512" s="39"/>
      <c r="BA512" s="39"/>
      <c r="BB512" s="39"/>
      <c r="BC512" s="39"/>
      <c r="BD512" s="39"/>
      <c r="BE512" s="39"/>
      <c r="BF512" s="39"/>
      <c r="BG512" s="39"/>
      <c r="BH512" s="39"/>
      <c r="BI512" s="39"/>
      <c r="BJ512" s="39"/>
      <c r="BK512" s="39"/>
      <c r="BL512" s="39"/>
      <c r="BM512" s="39"/>
      <c r="BN512" s="39"/>
      <c r="BO512" s="39"/>
      <c r="BP512" s="39"/>
      <c r="BQ512" s="39"/>
      <c r="BR512" s="39"/>
      <c r="BS512" s="39"/>
    </row>
    <row r="513" spans="1:71" ht="15.75" customHeight="1" x14ac:dyDescent="0.25">
      <c r="A513" s="30"/>
      <c r="B513" s="31"/>
      <c r="C513" s="31"/>
      <c r="D513" s="37"/>
      <c r="E513" s="39"/>
      <c r="F513" s="31"/>
      <c r="G513" s="92"/>
      <c r="H513" s="39"/>
      <c r="I513" s="93"/>
      <c r="J513" s="39"/>
      <c r="K513" s="39"/>
      <c r="L513" s="41"/>
      <c r="M513" s="41"/>
      <c r="N513" s="41"/>
      <c r="O513" s="31"/>
      <c r="P513" s="39"/>
      <c r="Q513" s="39"/>
      <c r="R513" s="39"/>
      <c r="S513" s="39"/>
      <c r="T513" s="94"/>
      <c r="U513" s="39"/>
      <c r="V513" s="95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  <c r="AT513" s="39"/>
      <c r="AU513" s="39"/>
      <c r="AV513" s="39"/>
      <c r="AW513" s="39"/>
      <c r="AX513" s="39"/>
      <c r="AY513" s="39"/>
      <c r="AZ513" s="39"/>
      <c r="BA513" s="39"/>
      <c r="BB513" s="39"/>
      <c r="BC513" s="39"/>
      <c r="BD513" s="39"/>
      <c r="BE513" s="39"/>
      <c r="BF513" s="39"/>
      <c r="BG513" s="39"/>
      <c r="BH513" s="39"/>
      <c r="BI513" s="39"/>
      <c r="BJ513" s="39"/>
      <c r="BK513" s="39"/>
      <c r="BL513" s="39"/>
      <c r="BM513" s="39"/>
      <c r="BN513" s="39"/>
      <c r="BO513" s="39"/>
      <c r="BP513" s="39"/>
      <c r="BQ513" s="39"/>
      <c r="BR513" s="39"/>
      <c r="BS513" s="39"/>
    </row>
    <row r="514" spans="1:71" ht="15.75" customHeight="1" x14ac:dyDescent="0.25">
      <c r="A514" s="30"/>
      <c r="B514" s="31"/>
      <c r="C514" s="31"/>
      <c r="D514" s="37"/>
      <c r="E514" s="39"/>
      <c r="F514" s="31"/>
      <c r="G514" s="92"/>
      <c r="H514" s="39"/>
      <c r="I514" s="93"/>
      <c r="J514" s="39"/>
      <c r="K514" s="39"/>
      <c r="L514" s="41"/>
      <c r="M514" s="41"/>
      <c r="N514" s="41"/>
      <c r="O514" s="31"/>
      <c r="P514" s="39"/>
      <c r="Q514" s="39"/>
      <c r="R514" s="39"/>
      <c r="S514" s="39"/>
      <c r="T514" s="94"/>
      <c r="U514" s="39"/>
      <c r="V514" s="95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9"/>
      <c r="AW514" s="39"/>
      <c r="AX514" s="39"/>
      <c r="AY514" s="39"/>
      <c r="AZ514" s="39"/>
      <c r="BA514" s="39"/>
      <c r="BB514" s="39"/>
      <c r="BC514" s="39"/>
      <c r="BD514" s="39"/>
      <c r="BE514" s="39"/>
      <c r="BF514" s="39"/>
      <c r="BG514" s="39"/>
      <c r="BH514" s="39"/>
      <c r="BI514" s="39"/>
      <c r="BJ514" s="39"/>
      <c r="BK514" s="39"/>
      <c r="BL514" s="39"/>
      <c r="BM514" s="39"/>
      <c r="BN514" s="39"/>
      <c r="BO514" s="39"/>
      <c r="BP514" s="39"/>
      <c r="BQ514" s="39"/>
      <c r="BR514" s="39"/>
      <c r="BS514" s="39"/>
    </row>
    <row r="515" spans="1:71" ht="15.75" customHeight="1" x14ac:dyDescent="0.25">
      <c r="A515" s="30"/>
      <c r="B515" s="31"/>
      <c r="C515" s="31"/>
      <c r="D515" s="37"/>
      <c r="E515" s="39"/>
      <c r="F515" s="31"/>
      <c r="G515" s="92"/>
      <c r="H515" s="39"/>
      <c r="I515" s="93"/>
      <c r="J515" s="39"/>
      <c r="K515" s="39"/>
      <c r="L515" s="41"/>
      <c r="M515" s="41"/>
      <c r="N515" s="41"/>
      <c r="O515" s="31"/>
      <c r="P515" s="39"/>
      <c r="Q515" s="39"/>
      <c r="R515" s="39"/>
      <c r="S515" s="39"/>
      <c r="T515" s="94"/>
      <c r="U515" s="39"/>
      <c r="V515" s="95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39"/>
      <c r="AX515" s="39"/>
      <c r="AY515" s="39"/>
      <c r="AZ515" s="39"/>
      <c r="BA515" s="39"/>
      <c r="BB515" s="39"/>
      <c r="BC515" s="39"/>
      <c r="BD515" s="39"/>
      <c r="BE515" s="39"/>
      <c r="BF515" s="39"/>
      <c r="BG515" s="39"/>
      <c r="BH515" s="39"/>
      <c r="BI515" s="39"/>
      <c r="BJ515" s="39"/>
      <c r="BK515" s="39"/>
      <c r="BL515" s="39"/>
      <c r="BM515" s="39"/>
      <c r="BN515" s="39"/>
      <c r="BO515" s="39"/>
      <c r="BP515" s="39"/>
      <c r="BQ515" s="39"/>
      <c r="BR515" s="39"/>
      <c r="BS515" s="39"/>
    </row>
    <row r="516" spans="1:71" ht="15.75" customHeight="1" x14ac:dyDescent="0.25">
      <c r="A516" s="30"/>
      <c r="B516" s="31"/>
      <c r="C516" s="31"/>
      <c r="D516" s="37"/>
      <c r="E516" s="39"/>
      <c r="F516" s="31"/>
      <c r="G516" s="92"/>
      <c r="H516" s="39"/>
      <c r="I516" s="93"/>
      <c r="J516" s="39"/>
      <c r="K516" s="39"/>
      <c r="L516" s="41"/>
      <c r="M516" s="41"/>
      <c r="N516" s="41"/>
      <c r="O516" s="31"/>
      <c r="P516" s="39"/>
      <c r="Q516" s="39"/>
      <c r="R516" s="39"/>
      <c r="S516" s="39"/>
      <c r="T516" s="94"/>
      <c r="U516" s="39"/>
      <c r="V516" s="95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39"/>
      <c r="AX516" s="39"/>
      <c r="AY516" s="39"/>
      <c r="AZ516" s="39"/>
      <c r="BA516" s="39"/>
      <c r="BB516" s="39"/>
      <c r="BC516" s="39"/>
      <c r="BD516" s="39"/>
      <c r="BE516" s="39"/>
      <c r="BF516" s="39"/>
      <c r="BG516" s="39"/>
      <c r="BH516" s="39"/>
      <c r="BI516" s="39"/>
      <c r="BJ516" s="39"/>
      <c r="BK516" s="39"/>
      <c r="BL516" s="39"/>
      <c r="BM516" s="39"/>
      <c r="BN516" s="39"/>
      <c r="BO516" s="39"/>
      <c r="BP516" s="39"/>
      <c r="BQ516" s="39"/>
      <c r="BR516" s="39"/>
      <c r="BS516" s="39"/>
    </row>
    <row r="517" spans="1:71" ht="15.75" customHeight="1" x14ac:dyDescent="0.25">
      <c r="A517" s="30"/>
      <c r="B517" s="31"/>
      <c r="C517" s="31"/>
      <c r="D517" s="37"/>
      <c r="E517" s="39"/>
      <c r="F517" s="31"/>
      <c r="G517" s="92"/>
      <c r="H517" s="39"/>
      <c r="I517" s="93"/>
      <c r="J517" s="39"/>
      <c r="K517" s="39"/>
      <c r="L517" s="41"/>
      <c r="M517" s="41"/>
      <c r="N517" s="41"/>
      <c r="O517" s="31"/>
      <c r="P517" s="39"/>
      <c r="Q517" s="39"/>
      <c r="R517" s="39"/>
      <c r="S517" s="39"/>
      <c r="T517" s="94"/>
      <c r="U517" s="39"/>
      <c r="V517" s="95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  <c r="AT517" s="39"/>
      <c r="AU517" s="39"/>
      <c r="AV517" s="39"/>
      <c r="AW517" s="39"/>
      <c r="AX517" s="39"/>
      <c r="AY517" s="39"/>
      <c r="AZ517" s="39"/>
      <c r="BA517" s="39"/>
      <c r="BB517" s="39"/>
      <c r="BC517" s="39"/>
      <c r="BD517" s="39"/>
      <c r="BE517" s="39"/>
      <c r="BF517" s="39"/>
      <c r="BG517" s="39"/>
      <c r="BH517" s="39"/>
      <c r="BI517" s="39"/>
      <c r="BJ517" s="39"/>
      <c r="BK517" s="39"/>
      <c r="BL517" s="39"/>
      <c r="BM517" s="39"/>
      <c r="BN517" s="39"/>
      <c r="BO517" s="39"/>
      <c r="BP517" s="39"/>
      <c r="BQ517" s="39"/>
      <c r="BR517" s="39"/>
      <c r="BS517" s="39"/>
    </row>
    <row r="518" spans="1:71" ht="15.75" customHeight="1" x14ac:dyDescent="0.25">
      <c r="A518" s="30"/>
      <c r="B518" s="31"/>
      <c r="C518" s="31"/>
      <c r="D518" s="37"/>
      <c r="E518" s="39"/>
      <c r="F518" s="31"/>
      <c r="G518" s="92"/>
      <c r="H518" s="39"/>
      <c r="I518" s="93"/>
      <c r="J518" s="39"/>
      <c r="K518" s="39"/>
      <c r="L518" s="41"/>
      <c r="M518" s="41"/>
      <c r="N518" s="41"/>
      <c r="O518" s="31"/>
      <c r="P518" s="39"/>
      <c r="Q518" s="39"/>
      <c r="R518" s="39"/>
      <c r="S518" s="39"/>
      <c r="T518" s="94"/>
      <c r="U518" s="39"/>
      <c r="V518" s="95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  <c r="AT518" s="39"/>
      <c r="AU518" s="39"/>
      <c r="AV518" s="39"/>
      <c r="AW518" s="39"/>
      <c r="AX518" s="39"/>
      <c r="AY518" s="39"/>
      <c r="AZ518" s="39"/>
      <c r="BA518" s="39"/>
      <c r="BB518" s="39"/>
      <c r="BC518" s="39"/>
      <c r="BD518" s="39"/>
      <c r="BE518" s="39"/>
      <c r="BF518" s="39"/>
      <c r="BG518" s="39"/>
      <c r="BH518" s="39"/>
      <c r="BI518" s="39"/>
      <c r="BJ518" s="39"/>
      <c r="BK518" s="39"/>
      <c r="BL518" s="39"/>
      <c r="BM518" s="39"/>
      <c r="BN518" s="39"/>
      <c r="BO518" s="39"/>
      <c r="BP518" s="39"/>
      <c r="BQ518" s="39"/>
      <c r="BR518" s="39"/>
      <c r="BS518" s="39"/>
    </row>
    <row r="519" spans="1:71" ht="15.75" customHeight="1" x14ac:dyDescent="0.25">
      <c r="A519" s="30"/>
      <c r="B519" s="31"/>
      <c r="C519" s="31"/>
      <c r="D519" s="37"/>
      <c r="E519" s="39"/>
      <c r="F519" s="31"/>
      <c r="G519" s="92"/>
      <c r="H519" s="39"/>
      <c r="I519" s="93"/>
      <c r="J519" s="39"/>
      <c r="K519" s="39"/>
      <c r="L519" s="41"/>
      <c r="M519" s="41"/>
      <c r="N519" s="41"/>
      <c r="O519" s="31"/>
      <c r="P519" s="39"/>
      <c r="Q519" s="39"/>
      <c r="R519" s="39"/>
      <c r="S519" s="39"/>
      <c r="T519" s="94"/>
      <c r="U519" s="39"/>
      <c r="V519" s="95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  <c r="AT519" s="39"/>
      <c r="AU519" s="39"/>
      <c r="AV519" s="39"/>
      <c r="AW519" s="39"/>
      <c r="AX519" s="39"/>
      <c r="AY519" s="39"/>
      <c r="AZ519" s="39"/>
      <c r="BA519" s="39"/>
      <c r="BB519" s="39"/>
      <c r="BC519" s="39"/>
      <c r="BD519" s="39"/>
      <c r="BE519" s="39"/>
      <c r="BF519" s="39"/>
      <c r="BG519" s="39"/>
      <c r="BH519" s="39"/>
      <c r="BI519" s="39"/>
      <c r="BJ519" s="39"/>
      <c r="BK519" s="39"/>
      <c r="BL519" s="39"/>
      <c r="BM519" s="39"/>
      <c r="BN519" s="39"/>
      <c r="BO519" s="39"/>
      <c r="BP519" s="39"/>
      <c r="BQ519" s="39"/>
      <c r="BR519" s="39"/>
      <c r="BS519" s="39"/>
    </row>
    <row r="520" spans="1:71" ht="15.75" customHeight="1" x14ac:dyDescent="0.25">
      <c r="A520" s="30"/>
      <c r="B520" s="31"/>
      <c r="C520" s="31"/>
      <c r="D520" s="37"/>
      <c r="E520" s="39"/>
      <c r="F520" s="31"/>
      <c r="G520" s="92"/>
      <c r="H520" s="39"/>
      <c r="I520" s="93"/>
      <c r="J520" s="39"/>
      <c r="K520" s="39"/>
      <c r="L520" s="41"/>
      <c r="M520" s="41"/>
      <c r="N520" s="41"/>
      <c r="O520" s="31"/>
      <c r="P520" s="39"/>
      <c r="Q520" s="39"/>
      <c r="R520" s="39"/>
      <c r="S520" s="39"/>
      <c r="T520" s="94"/>
      <c r="U520" s="39"/>
      <c r="V520" s="95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  <c r="AT520" s="39"/>
      <c r="AU520" s="39"/>
      <c r="AV520" s="39"/>
      <c r="AW520" s="39"/>
      <c r="AX520" s="39"/>
      <c r="AY520" s="39"/>
      <c r="AZ520" s="39"/>
      <c r="BA520" s="39"/>
      <c r="BB520" s="39"/>
      <c r="BC520" s="39"/>
      <c r="BD520" s="39"/>
      <c r="BE520" s="39"/>
      <c r="BF520" s="39"/>
      <c r="BG520" s="39"/>
      <c r="BH520" s="39"/>
      <c r="BI520" s="39"/>
      <c r="BJ520" s="39"/>
      <c r="BK520" s="39"/>
      <c r="BL520" s="39"/>
      <c r="BM520" s="39"/>
      <c r="BN520" s="39"/>
      <c r="BO520" s="39"/>
      <c r="BP520" s="39"/>
      <c r="BQ520" s="39"/>
      <c r="BR520" s="39"/>
      <c r="BS520" s="39"/>
    </row>
    <row r="521" spans="1:71" ht="15.75" customHeight="1" x14ac:dyDescent="0.25">
      <c r="A521" s="30"/>
      <c r="B521" s="31"/>
      <c r="C521" s="31"/>
      <c r="D521" s="37"/>
      <c r="E521" s="39"/>
      <c r="F521" s="31"/>
      <c r="G521" s="92"/>
      <c r="H521" s="39"/>
      <c r="I521" s="93"/>
      <c r="J521" s="39"/>
      <c r="K521" s="39"/>
      <c r="L521" s="41"/>
      <c r="M521" s="41"/>
      <c r="N521" s="41"/>
      <c r="O521" s="31"/>
      <c r="P521" s="39"/>
      <c r="Q521" s="39"/>
      <c r="R521" s="39"/>
      <c r="S521" s="39"/>
      <c r="T521" s="94"/>
      <c r="U521" s="39"/>
      <c r="V521" s="95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  <c r="AY521" s="39"/>
      <c r="AZ521" s="39"/>
      <c r="BA521" s="39"/>
      <c r="BB521" s="39"/>
      <c r="BC521" s="39"/>
      <c r="BD521" s="39"/>
      <c r="BE521" s="39"/>
      <c r="BF521" s="39"/>
      <c r="BG521" s="39"/>
      <c r="BH521" s="39"/>
      <c r="BI521" s="39"/>
      <c r="BJ521" s="39"/>
      <c r="BK521" s="39"/>
      <c r="BL521" s="39"/>
      <c r="BM521" s="39"/>
      <c r="BN521" s="39"/>
      <c r="BO521" s="39"/>
      <c r="BP521" s="39"/>
      <c r="BQ521" s="39"/>
      <c r="BR521" s="39"/>
      <c r="BS521" s="39"/>
    </row>
    <row r="522" spans="1:71" ht="15.75" customHeight="1" x14ac:dyDescent="0.25">
      <c r="A522" s="30"/>
      <c r="B522" s="31"/>
      <c r="C522" s="31"/>
      <c r="D522" s="37"/>
      <c r="E522" s="39"/>
      <c r="F522" s="31"/>
      <c r="G522" s="92"/>
      <c r="H522" s="39"/>
      <c r="I522" s="93"/>
      <c r="J522" s="39"/>
      <c r="K522" s="39"/>
      <c r="L522" s="41"/>
      <c r="M522" s="41"/>
      <c r="N522" s="41"/>
      <c r="O522" s="31"/>
      <c r="P522" s="39"/>
      <c r="Q522" s="39"/>
      <c r="R522" s="39"/>
      <c r="S522" s="39"/>
      <c r="T522" s="94"/>
      <c r="U522" s="39"/>
      <c r="V522" s="95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  <c r="AY522" s="39"/>
      <c r="AZ522" s="39"/>
      <c r="BA522" s="39"/>
      <c r="BB522" s="39"/>
      <c r="BC522" s="39"/>
      <c r="BD522" s="39"/>
      <c r="BE522" s="39"/>
      <c r="BF522" s="39"/>
      <c r="BG522" s="39"/>
      <c r="BH522" s="39"/>
      <c r="BI522" s="39"/>
      <c r="BJ522" s="39"/>
      <c r="BK522" s="39"/>
      <c r="BL522" s="39"/>
      <c r="BM522" s="39"/>
      <c r="BN522" s="39"/>
      <c r="BO522" s="39"/>
      <c r="BP522" s="39"/>
      <c r="BQ522" s="39"/>
      <c r="BR522" s="39"/>
      <c r="BS522" s="39"/>
    </row>
    <row r="523" spans="1:71" ht="15.75" customHeight="1" x14ac:dyDescent="0.25">
      <c r="A523" s="30"/>
      <c r="B523" s="31"/>
      <c r="C523" s="31"/>
      <c r="D523" s="37"/>
      <c r="E523" s="39"/>
      <c r="F523" s="31"/>
      <c r="G523" s="92"/>
      <c r="H523" s="39"/>
      <c r="I523" s="93"/>
      <c r="J523" s="39"/>
      <c r="K523" s="39"/>
      <c r="L523" s="41"/>
      <c r="M523" s="41"/>
      <c r="N523" s="41"/>
      <c r="O523" s="31"/>
      <c r="P523" s="39"/>
      <c r="Q523" s="39"/>
      <c r="R523" s="39"/>
      <c r="S523" s="39"/>
      <c r="T523" s="94"/>
      <c r="U523" s="39"/>
      <c r="V523" s="95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  <c r="AY523" s="39"/>
      <c r="AZ523" s="39"/>
      <c r="BA523" s="39"/>
      <c r="BB523" s="39"/>
      <c r="BC523" s="39"/>
      <c r="BD523" s="39"/>
      <c r="BE523" s="39"/>
      <c r="BF523" s="39"/>
      <c r="BG523" s="39"/>
      <c r="BH523" s="39"/>
      <c r="BI523" s="39"/>
      <c r="BJ523" s="39"/>
      <c r="BK523" s="39"/>
      <c r="BL523" s="39"/>
      <c r="BM523" s="39"/>
      <c r="BN523" s="39"/>
      <c r="BO523" s="39"/>
      <c r="BP523" s="39"/>
      <c r="BQ523" s="39"/>
      <c r="BR523" s="39"/>
      <c r="BS523" s="39"/>
    </row>
    <row r="524" spans="1:71" ht="15.75" customHeight="1" x14ac:dyDescent="0.25">
      <c r="A524" s="30"/>
      <c r="B524" s="31"/>
      <c r="C524" s="31"/>
      <c r="D524" s="37"/>
      <c r="E524" s="39"/>
      <c r="F524" s="31"/>
      <c r="G524" s="92"/>
      <c r="H524" s="39"/>
      <c r="I524" s="93"/>
      <c r="J524" s="39"/>
      <c r="K524" s="39"/>
      <c r="L524" s="41"/>
      <c r="M524" s="41"/>
      <c r="N524" s="41"/>
      <c r="O524" s="31"/>
      <c r="P524" s="39"/>
      <c r="Q524" s="39"/>
      <c r="R524" s="39"/>
      <c r="S524" s="39"/>
      <c r="T524" s="94"/>
      <c r="U524" s="39"/>
      <c r="V524" s="95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  <c r="AW524" s="39"/>
      <c r="AX524" s="39"/>
      <c r="AY524" s="39"/>
      <c r="AZ524" s="39"/>
      <c r="BA524" s="39"/>
      <c r="BB524" s="39"/>
      <c r="BC524" s="39"/>
      <c r="BD524" s="39"/>
      <c r="BE524" s="39"/>
      <c r="BF524" s="39"/>
      <c r="BG524" s="39"/>
      <c r="BH524" s="39"/>
      <c r="BI524" s="39"/>
      <c r="BJ524" s="39"/>
      <c r="BK524" s="39"/>
      <c r="BL524" s="39"/>
      <c r="BM524" s="39"/>
      <c r="BN524" s="39"/>
      <c r="BO524" s="39"/>
      <c r="BP524" s="39"/>
      <c r="BQ524" s="39"/>
      <c r="BR524" s="39"/>
      <c r="BS524" s="39"/>
    </row>
    <row r="525" spans="1:71" ht="15.75" customHeight="1" x14ac:dyDescent="0.25">
      <c r="A525" s="30"/>
      <c r="B525" s="31"/>
      <c r="C525" s="31"/>
      <c r="D525" s="37"/>
      <c r="E525" s="39"/>
      <c r="F525" s="31"/>
      <c r="G525" s="92"/>
      <c r="H525" s="39"/>
      <c r="I525" s="93"/>
      <c r="J525" s="39"/>
      <c r="K525" s="39"/>
      <c r="L525" s="41"/>
      <c r="M525" s="41"/>
      <c r="N525" s="41"/>
      <c r="O525" s="31"/>
      <c r="P525" s="39"/>
      <c r="Q525" s="39"/>
      <c r="R525" s="39"/>
      <c r="S525" s="39"/>
      <c r="T525" s="94"/>
      <c r="U525" s="39"/>
      <c r="V525" s="95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  <c r="AY525" s="39"/>
      <c r="AZ525" s="39"/>
      <c r="BA525" s="39"/>
      <c r="BB525" s="39"/>
      <c r="BC525" s="39"/>
      <c r="BD525" s="39"/>
      <c r="BE525" s="39"/>
      <c r="BF525" s="39"/>
      <c r="BG525" s="39"/>
      <c r="BH525" s="39"/>
      <c r="BI525" s="39"/>
      <c r="BJ525" s="39"/>
      <c r="BK525" s="39"/>
      <c r="BL525" s="39"/>
      <c r="BM525" s="39"/>
      <c r="BN525" s="39"/>
      <c r="BO525" s="39"/>
      <c r="BP525" s="39"/>
      <c r="BQ525" s="39"/>
      <c r="BR525" s="39"/>
      <c r="BS525" s="39"/>
    </row>
    <row r="526" spans="1:71" ht="15.75" customHeight="1" x14ac:dyDescent="0.25">
      <c r="A526" s="30"/>
      <c r="B526" s="31"/>
      <c r="C526" s="31"/>
      <c r="D526" s="37"/>
      <c r="E526" s="39"/>
      <c r="F526" s="31"/>
      <c r="G526" s="92"/>
      <c r="H526" s="39"/>
      <c r="I526" s="93"/>
      <c r="J526" s="39"/>
      <c r="K526" s="39"/>
      <c r="L526" s="41"/>
      <c r="M526" s="41"/>
      <c r="N526" s="41"/>
      <c r="O526" s="31"/>
      <c r="P526" s="39"/>
      <c r="Q526" s="39"/>
      <c r="R526" s="39"/>
      <c r="S526" s="39"/>
      <c r="T526" s="94"/>
      <c r="U526" s="39"/>
      <c r="V526" s="95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  <c r="AW526" s="39"/>
      <c r="AX526" s="39"/>
      <c r="AY526" s="39"/>
      <c r="AZ526" s="39"/>
      <c r="BA526" s="39"/>
      <c r="BB526" s="39"/>
      <c r="BC526" s="39"/>
      <c r="BD526" s="39"/>
      <c r="BE526" s="39"/>
      <c r="BF526" s="39"/>
      <c r="BG526" s="39"/>
      <c r="BH526" s="39"/>
      <c r="BI526" s="39"/>
      <c r="BJ526" s="39"/>
      <c r="BK526" s="39"/>
      <c r="BL526" s="39"/>
      <c r="BM526" s="39"/>
      <c r="BN526" s="39"/>
      <c r="BO526" s="39"/>
      <c r="BP526" s="39"/>
      <c r="BQ526" s="39"/>
      <c r="BR526" s="39"/>
      <c r="BS526" s="39"/>
    </row>
    <row r="527" spans="1:71" ht="15.75" customHeight="1" x14ac:dyDescent="0.25">
      <c r="A527" s="30"/>
      <c r="B527" s="31"/>
      <c r="C527" s="31"/>
      <c r="D527" s="37"/>
      <c r="E527" s="39"/>
      <c r="F527" s="31"/>
      <c r="G527" s="92"/>
      <c r="H527" s="39"/>
      <c r="I527" s="93"/>
      <c r="J527" s="39"/>
      <c r="K527" s="39"/>
      <c r="L527" s="41"/>
      <c r="M527" s="41"/>
      <c r="N527" s="41"/>
      <c r="O527" s="31"/>
      <c r="P527" s="39"/>
      <c r="Q527" s="39"/>
      <c r="R527" s="39"/>
      <c r="S527" s="39"/>
      <c r="T527" s="94"/>
      <c r="U527" s="39"/>
      <c r="V527" s="95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39"/>
      <c r="AM527" s="39"/>
      <c r="AN527" s="39"/>
      <c r="AO527" s="39"/>
      <c r="AP527" s="39"/>
      <c r="AQ527" s="39"/>
      <c r="AR527" s="39"/>
      <c r="AS527" s="39"/>
      <c r="AT527" s="39"/>
      <c r="AU527" s="39"/>
      <c r="AV527" s="39"/>
      <c r="AW527" s="39"/>
      <c r="AX527" s="39"/>
      <c r="AY527" s="39"/>
      <c r="AZ527" s="39"/>
      <c r="BA527" s="39"/>
      <c r="BB527" s="39"/>
      <c r="BC527" s="39"/>
      <c r="BD527" s="39"/>
      <c r="BE527" s="39"/>
      <c r="BF527" s="39"/>
      <c r="BG527" s="39"/>
      <c r="BH527" s="39"/>
      <c r="BI527" s="39"/>
      <c r="BJ527" s="39"/>
      <c r="BK527" s="39"/>
      <c r="BL527" s="39"/>
      <c r="BM527" s="39"/>
      <c r="BN527" s="39"/>
      <c r="BO527" s="39"/>
      <c r="BP527" s="39"/>
      <c r="BQ527" s="39"/>
      <c r="BR527" s="39"/>
      <c r="BS527" s="39"/>
    </row>
    <row r="528" spans="1:71" ht="15.75" customHeight="1" x14ac:dyDescent="0.25">
      <c r="A528" s="30"/>
      <c r="B528" s="31"/>
      <c r="C528" s="31"/>
      <c r="D528" s="37"/>
      <c r="E528" s="39"/>
      <c r="F528" s="31"/>
      <c r="G528" s="92"/>
      <c r="H528" s="39"/>
      <c r="I528" s="93"/>
      <c r="J528" s="39"/>
      <c r="K528" s="39"/>
      <c r="L528" s="41"/>
      <c r="M528" s="41"/>
      <c r="N528" s="41"/>
      <c r="O528" s="31"/>
      <c r="P528" s="39"/>
      <c r="Q528" s="39"/>
      <c r="R528" s="39"/>
      <c r="S528" s="39"/>
      <c r="T528" s="94"/>
      <c r="U528" s="39"/>
      <c r="V528" s="95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  <c r="AY528" s="39"/>
      <c r="AZ528" s="39"/>
      <c r="BA528" s="39"/>
      <c r="BB528" s="39"/>
      <c r="BC528" s="39"/>
      <c r="BD528" s="39"/>
      <c r="BE528" s="39"/>
      <c r="BF528" s="39"/>
      <c r="BG528" s="39"/>
      <c r="BH528" s="39"/>
      <c r="BI528" s="39"/>
      <c r="BJ528" s="39"/>
      <c r="BK528" s="39"/>
      <c r="BL528" s="39"/>
      <c r="BM528" s="39"/>
      <c r="BN528" s="39"/>
      <c r="BO528" s="39"/>
      <c r="BP528" s="39"/>
      <c r="BQ528" s="39"/>
      <c r="BR528" s="39"/>
      <c r="BS528" s="39"/>
    </row>
    <row r="529" spans="1:71" ht="15.75" customHeight="1" x14ac:dyDescent="0.25">
      <c r="A529" s="30"/>
      <c r="B529" s="31"/>
      <c r="C529" s="31"/>
      <c r="D529" s="37"/>
      <c r="E529" s="39"/>
      <c r="F529" s="31"/>
      <c r="G529" s="92"/>
      <c r="H529" s="39"/>
      <c r="I529" s="93"/>
      <c r="J529" s="39"/>
      <c r="K529" s="39"/>
      <c r="L529" s="41"/>
      <c r="M529" s="41"/>
      <c r="N529" s="41"/>
      <c r="O529" s="31"/>
      <c r="P529" s="39"/>
      <c r="Q529" s="39"/>
      <c r="R529" s="39"/>
      <c r="S529" s="39"/>
      <c r="T529" s="94"/>
      <c r="U529" s="39"/>
      <c r="V529" s="95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  <c r="AY529" s="39"/>
      <c r="AZ529" s="39"/>
      <c r="BA529" s="39"/>
      <c r="BB529" s="39"/>
      <c r="BC529" s="39"/>
      <c r="BD529" s="39"/>
      <c r="BE529" s="39"/>
      <c r="BF529" s="39"/>
      <c r="BG529" s="39"/>
      <c r="BH529" s="39"/>
      <c r="BI529" s="39"/>
      <c r="BJ529" s="39"/>
      <c r="BK529" s="39"/>
      <c r="BL529" s="39"/>
      <c r="BM529" s="39"/>
      <c r="BN529" s="39"/>
      <c r="BO529" s="39"/>
      <c r="BP529" s="39"/>
      <c r="BQ529" s="39"/>
      <c r="BR529" s="39"/>
      <c r="BS529" s="39"/>
    </row>
    <row r="530" spans="1:71" ht="15.75" customHeight="1" x14ac:dyDescent="0.25">
      <c r="A530" s="30"/>
      <c r="B530" s="31"/>
      <c r="C530" s="31"/>
      <c r="D530" s="37"/>
      <c r="E530" s="39"/>
      <c r="F530" s="31"/>
      <c r="G530" s="92"/>
      <c r="H530" s="39"/>
      <c r="I530" s="93"/>
      <c r="J530" s="39"/>
      <c r="K530" s="39"/>
      <c r="L530" s="41"/>
      <c r="M530" s="41"/>
      <c r="N530" s="41"/>
      <c r="O530" s="31"/>
      <c r="P530" s="39"/>
      <c r="Q530" s="39"/>
      <c r="R530" s="39"/>
      <c r="S530" s="39"/>
      <c r="T530" s="94"/>
      <c r="U530" s="39"/>
      <c r="V530" s="95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  <c r="AY530" s="39"/>
      <c r="AZ530" s="39"/>
      <c r="BA530" s="39"/>
      <c r="BB530" s="39"/>
      <c r="BC530" s="39"/>
      <c r="BD530" s="39"/>
      <c r="BE530" s="39"/>
      <c r="BF530" s="39"/>
      <c r="BG530" s="39"/>
      <c r="BH530" s="39"/>
      <c r="BI530" s="39"/>
      <c r="BJ530" s="39"/>
      <c r="BK530" s="39"/>
      <c r="BL530" s="39"/>
      <c r="BM530" s="39"/>
      <c r="BN530" s="39"/>
      <c r="BO530" s="39"/>
      <c r="BP530" s="39"/>
      <c r="BQ530" s="39"/>
      <c r="BR530" s="39"/>
      <c r="BS530" s="39"/>
    </row>
    <row r="531" spans="1:71" ht="15.75" customHeight="1" x14ac:dyDescent="0.25">
      <c r="A531" s="30"/>
      <c r="B531" s="31"/>
      <c r="C531" s="31"/>
      <c r="D531" s="37"/>
      <c r="E531" s="39"/>
      <c r="F531" s="31"/>
      <c r="G531" s="92"/>
      <c r="H531" s="39"/>
      <c r="I531" s="93"/>
      <c r="J531" s="39"/>
      <c r="K531" s="39"/>
      <c r="L531" s="41"/>
      <c r="M531" s="41"/>
      <c r="N531" s="41"/>
      <c r="O531" s="31"/>
      <c r="P531" s="39"/>
      <c r="Q531" s="39"/>
      <c r="R531" s="39"/>
      <c r="S531" s="39"/>
      <c r="T531" s="94"/>
      <c r="U531" s="39"/>
      <c r="V531" s="95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  <c r="AY531" s="39"/>
      <c r="AZ531" s="39"/>
      <c r="BA531" s="39"/>
      <c r="BB531" s="39"/>
      <c r="BC531" s="39"/>
      <c r="BD531" s="39"/>
      <c r="BE531" s="39"/>
      <c r="BF531" s="39"/>
      <c r="BG531" s="39"/>
      <c r="BH531" s="39"/>
      <c r="BI531" s="39"/>
      <c r="BJ531" s="39"/>
      <c r="BK531" s="39"/>
      <c r="BL531" s="39"/>
      <c r="BM531" s="39"/>
      <c r="BN531" s="39"/>
      <c r="BO531" s="39"/>
      <c r="BP531" s="39"/>
      <c r="BQ531" s="39"/>
      <c r="BR531" s="39"/>
      <c r="BS531" s="39"/>
    </row>
    <row r="532" spans="1:71" ht="15.75" customHeight="1" x14ac:dyDescent="0.25">
      <c r="A532" s="30"/>
      <c r="B532" s="31"/>
      <c r="C532" s="31"/>
      <c r="D532" s="37"/>
      <c r="E532" s="39"/>
      <c r="F532" s="31"/>
      <c r="G532" s="92"/>
      <c r="H532" s="39"/>
      <c r="I532" s="93"/>
      <c r="J532" s="39"/>
      <c r="K532" s="39"/>
      <c r="L532" s="41"/>
      <c r="M532" s="41"/>
      <c r="N532" s="41"/>
      <c r="O532" s="31"/>
      <c r="P532" s="39"/>
      <c r="Q532" s="39"/>
      <c r="R532" s="39"/>
      <c r="S532" s="39"/>
      <c r="T532" s="94"/>
      <c r="U532" s="39"/>
      <c r="V532" s="95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9"/>
      <c r="AW532" s="39"/>
      <c r="AX532" s="39"/>
      <c r="AY532" s="39"/>
      <c r="AZ532" s="39"/>
      <c r="BA532" s="39"/>
      <c r="BB532" s="39"/>
      <c r="BC532" s="39"/>
      <c r="BD532" s="39"/>
      <c r="BE532" s="39"/>
      <c r="BF532" s="39"/>
      <c r="BG532" s="39"/>
      <c r="BH532" s="39"/>
      <c r="BI532" s="39"/>
      <c r="BJ532" s="39"/>
      <c r="BK532" s="39"/>
      <c r="BL532" s="39"/>
      <c r="BM532" s="39"/>
      <c r="BN532" s="39"/>
      <c r="BO532" s="39"/>
      <c r="BP532" s="39"/>
      <c r="BQ532" s="39"/>
      <c r="BR532" s="39"/>
      <c r="BS532" s="39"/>
    </row>
    <row r="533" spans="1:71" ht="15.75" customHeight="1" x14ac:dyDescent="0.25">
      <c r="A533" s="30"/>
      <c r="B533" s="31"/>
      <c r="C533" s="31"/>
      <c r="D533" s="37"/>
      <c r="E533" s="39"/>
      <c r="F533" s="31"/>
      <c r="G533" s="92"/>
      <c r="H533" s="39"/>
      <c r="I533" s="93"/>
      <c r="J533" s="39"/>
      <c r="K533" s="39"/>
      <c r="L533" s="41"/>
      <c r="M533" s="41"/>
      <c r="N533" s="41"/>
      <c r="O533" s="31"/>
      <c r="P533" s="39"/>
      <c r="Q533" s="39"/>
      <c r="R533" s="39"/>
      <c r="S533" s="39"/>
      <c r="T533" s="94"/>
      <c r="U533" s="39"/>
      <c r="V533" s="95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  <c r="AY533" s="39"/>
      <c r="AZ533" s="39"/>
      <c r="BA533" s="39"/>
      <c r="BB533" s="39"/>
      <c r="BC533" s="39"/>
      <c r="BD533" s="39"/>
      <c r="BE533" s="39"/>
      <c r="BF533" s="39"/>
      <c r="BG533" s="39"/>
      <c r="BH533" s="39"/>
      <c r="BI533" s="39"/>
      <c r="BJ533" s="39"/>
      <c r="BK533" s="39"/>
      <c r="BL533" s="39"/>
      <c r="BM533" s="39"/>
      <c r="BN533" s="39"/>
      <c r="BO533" s="39"/>
      <c r="BP533" s="39"/>
      <c r="BQ533" s="39"/>
      <c r="BR533" s="39"/>
      <c r="BS533" s="39"/>
    </row>
    <row r="534" spans="1:71" ht="15.75" customHeight="1" x14ac:dyDescent="0.25">
      <c r="A534" s="30"/>
      <c r="B534" s="31"/>
      <c r="C534" s="31"/>
      <c r="D534" s="37"/>
      <c r="E534" s="39"/>
      <c r="F534" s="31"/>
      <c r="G534" s="92"/>
      <c r="H534" s="39"/>
      <c r="I534" s="93"/>
      <c r="J534" s="39"/>
      <c r="K534" s="39"/>
      <c r="L534" s="41"/>
      <c r="M534" s="41"/>
      <c r="N534" s="41"/>
      <c r="O534" s="31"/>
      <c r="P534" s="39"/>
      <c r="Q534" s="39"/>
      <c r="R534" s="39"/>
      <c r="S534" s="39"/>
      <c r="T534" s="94"/>
      <c r="U534" s="39"/>
      <c r="V534" s="95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  <c r="AY534" s="39"/>
      <c r="AZ534" s="39"/>
      <c r="BA534" s="39"/>
      <c r="BB534" s="39"/>
      <c r="BC534" s="39"/>
      <c r="BD534" s="39"/>
      <c r="BE534" s="39"/>
      <c r="BF534" s="39"/>
      <c r="BG534" s="39"/>
      <c r="BH534" s="39"/>
      <c r="BI534" s="39"/>
      <c r="BJ534" s="39"/>
      <c r="BK534" s="39"/>
      <c r="BL534" s="39"/>
      <c r="BM534" s="39"/>
      <c r="BN534" s="39"/>
      <c r="BO534" s="39"/>
      <c r="BP534" s="39"/>
      <c r="BQ534" s="39"/>
      <c r="BR534" s="39"/>
      <c r="BS534" s="39"/>
    </row>
    <row r="535" spans="1:71" ht="15.75" customHeight="1" x14ac:dyDescent="0.25">
      <c r="A535" s="30"/>
      <c r="B535" s="31"/>
      <c r="C535" s="31"/>
      <c r="D535" s="37"/>
      <c r="E535" s="39"/>
      <c r="F535" s="31"/>
      <c r="G535" s="92"/>
      <c r="H535" s="39"/>
      <c r="I535" s="93"/>
      <c r="J535" s="39"/>
      <c r="K535" s="39"/>
      <c r="L535" s="41"/>
      <c r="M535" s="41"/>
      <c r="N535" s="41"/>
      <c r="O535" s="31"/>
      <c r="P535" s="39"/>
      <c r="Q535" s="39"/>
      <c r="R535" s="39"/>
      <c r="S535" s="39"/>
      <c r="T535" s="94"/>
      <c r="U535" s="39"/>
      <c r="V535" s="95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  <c r="AY535" s="39"/>
      <c r="AZ535" s="39"/>
      <c r="BA535" s="39"/>
      <c r="BB535" s="39"/>
      <c r="BC535" s="39"/>
      <c r="BD535" s="39"/>
      <c r="BE535" s="39"/>
      <c r="BF535" s="39"/>
      <c r="BG535" s="39"/>
      <c r="BH535" s="39"/>
      <c r="BI535" s="39"/>
      <c r="BJ535" s="39"/>
      <c r="BK535" s="39"/>
      <c r="BL535" s="39"/>
      <c r="BM535" s="39"/>
      <c r="BN535" s="39"/>
      <c r="BO535" s="39"/>
      <c r="BP535" s="39"/>
      <c r="BQ535" s="39"/>
      <c r="BR535" s="39"/>
      <c r="BS535" s="39"/>
    </row>
    <row r="536" spans="1:71" ht="15.75" customHeight="1" x14ac:dyDescent="0.25">
      <c r="A536" s="30"/>
      <c r="B536" s="31"/>
      <c r="C536" s="31"/>
      <c r="D536" s="37"/>
      <c r="E536" s="39"/>
      <c r="F536" s="31"/>
      <c r="G536" s="92"/>
      <c r="H536" s="39"/>
      <c r="I536" s="93"/>
      <c r="J536" s="39"/>
      <c r="K536" s="39"/>
      <c r="L536" s="41"/>
      <c r="M536" s="41"/>
      <c r="N536" s="41"/>
      <c r="O536" s="31"/>
      <c r="P536" s="39"/>
      <c r="Q536" s="39"/>
      <c r="R536" s="39"/>
      <c r="S536" s="39"/>
      <c r="T536" s="94"/>
      <c r="U536" s="39"/>
      <c r="V536" s="95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  <c r="AY536" s="39"/>
      <c r="AZ536" s="39"/>
      <c r="BA536" s="39"/>
      <c r="BB536" s="39"/>
      <c r="BC536" s="39"/>
      <c r="BD536" s="39"/>
      <c r="BE536" s="39"/>
      <c r="BF536" s="39"/>
      <c r="BG536" s="39"/>
      <c r="BH536" s="39"/>
      <c r="BI536" s="39"/>
      <c r="BJ536" s="39"/>
      <c r="BK536" s="39"/>
      <c r="BL536" s="39"/>
      <c r="BM536" s="39"/>
      <c r="BN536" s="39"/>
      <c r="BO536" s="39"/>
      <c r="BP536" s="39"/>
      <c r="BQ536" s="39"/>
      <c r="BR536" s="39"/>
      <c r="BS536" s="39"/>
    </row>
    <row r="537" spans="1:71" ht="15.75" customHeight="1" x14ac:dyDescent="0.25">
      <c r="A537" s="30"/>
      <c r="B537" s="31"/>
      <c r="C537" s="31"/>
      <c r="D537" s="37"/>
      <c r="E537" s="39"/>
      <c r="F537" s="31"/>
      <c r="G537" s="92"/>
      <c r="H537" s="39"/>
      <c r="I537" s="93"/>
      <c r="J537" s="39"/>
      <c r="K537" s="39"/>
      <c r="L537" s="41"/>
      <c r="M537" s="41"/>
      <c r="N537" s="41"/>
      <c r="O537" s="31"/>
      <c r="P537" s="39"/>
      <c r="Q537" s="39"/>
      <c r="R537" s="39"/>
      <c r="S537" s="39"/>
      <c r="T537" s="94"/>
      <c r="U537" s="39"/>
      <c r="V537" s="95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  <c r="AY537" s="39"/>
      <c r="AZ537" s="39"/>
      <c r="BA537" s="39"/>
      <c r="BB537" s="39"/>
      <c r="BC537" s="39"/>
      <c r="BD537" s="39"/>
      <c r="BE537" s="39"/>
      <c r="BF537" s="39"/>
      <c r="BG537" s="39"/>
      <c r="BH537" s="39"/>
      <c r="BI537" s="39"/>
      <c r="BJ537" s="39"/>
      <c r="BK537" s="39"/>
      <c r="BL537" s="39"/>
      <c r="BM537" s="39"/>
      <c r="BN537" s="39"/>
      <c r="BO537" s="39"/>
      <c r="BP537" s="39"/>
      <c r="BQ537" s="39"/>
      <c r="BR537" s="39"/>
      <c r="BS537" s="39"/>
    </row>
    <row r="538" spans="1:71" ht="15.75" customHeight="1" x14ac:dyDescent="0.25">
      <c r="A538" s="30"/>
      <c r="B538" s="31"/>
      <c r="C538" s="31"/>
      <c r="D538" s="37"/>
      <c r="E538" s="39"/>
      <c r="F538" s="31"/>
      <c r="G538" s="92"/>
      <c r="H538" s="39"/>
      <c r="I538" s="93"/>
      <c r="J538" s="39"/>
      <c r="K538" s="39"/>
      <c r="L538" s="41"/>
      <c r="M538" s="41"/>
      <c r="N538" s="41"/>
      <c r="O538" s="31"/>
      <c r="P538" s="39"/>
      <c r="Q538" s="39"/>
      <c r="R538" s="39"/>
      <c r="S538" s="39"/>
      <c r="T538" s="94"/>
      <c r="U538" s="39"/>
      <c r="V538" s="95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  <c r="AY538" s="39"/>
      <c r="AZ538" s="39"/>
      <c r="BA538" s="39"/>
      <c r="BB538" s="39"/>
      <c r="BC538" s="39"/>
      <c r="BD538" s="39"/>
      <c r="BE538" s="39"/>
      <c r="BF538" s="39"/>
      <c r="BG538" s="39"/>
      <c r="BH538" s="39"/>
      <c r="BI538" s="39"/>
      <c r="BJ538" s="39"/>
      <c r="BK538" s="39"/>
      <c r="BL538" s="39"/>
      <c r="BM538" s="39"/>
      <c r="BN538" s="39"/>
      <c r="BO538" s="39"/>
      <c r="BP538" s="39"/>
      <c r="BQ538" s="39"/>
      <c r="BR538" s="39"/>
      <c r="BS538" s="39"/>
    </row>
    <row r="539" spans="1:71" ht="15.75" customHeight="1" x14ac:dyDescent="0.25">
      <c r="A539" s="30"/>
      <c r="B539" s="31"/>
      <c r="C539" s="31"/>
      <c r="D539" s="37"/>
      <c r="E539" s="39"/>
      <c r="F539" s="31"/>
      <c r="G539" s="92"/>
      <c r="H539" s="39"/>
      <c r="I539" s="93"/>
      <c r="J539" s="39"/>
      <c r="K539" s="39"/>
      <c r="L539" s="41"/>
      <c r="M539" s="41"/>
      <c r="N539" s="41"/>
      <c r="O539" s="31"/>
      <c r="P539" s="39"/>
      <c r="Q539" s="39"/>
      <c r="R539" s="39"/>
      <c r="S539" s="39"/>
      <c r="T539" s="94"/>
      <c r="U539" s="39"/>
      <c r="V539" s="95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  <c r="AY539" s="39"/>
      <c r="AZ539" s="39"/>
      <c r="BA539" s="39"/>
      <c r="BB539" s="39"/>
      <c r="BC539" s="39"/>
      <c r="BD539" s="39"/>
      <c r="BE539" s="39"/>
      <c r="BF539" s="39"/>
      <c r="BG539" s="39"/>
      <c r="BH539" s="39"/>
      <c r="BI539" s="39"/>
      <c r="BJ539" s="39"/>
      <c r="BK539" s="39"/>
      <c r="BL539" s="39"/>
      <c r="BM539" s="39"/>
      <c r="BN539" s="39"/>
      <c r="BO539" s="39"/>
      <c r="BP539" s="39"/>
      <c r="BQ539" s="39"/>
      <c r="BR539" s="39"/>
      <c r="BS539" s="39"/>
    </row>
    <row r="540" spans="1:71" ht="15.75" customHeight="1" x14ac:dyDescent="0.25">
      <c r="A540" s="30"/>
      <c r="B540" s="31"/>
      <c r="C540" s="31"/>
      <c r="D540" s="37"/>
      <c r="E540" s="39"/>
      <c r="F540" s="31"/>
      <c r="G540" s="92"/>
      <c r="H540" s="39"/>
      <c r="I540" s="93"/>
      <c r="J540" s="39"/>
      <c r="K540" s="39"/>
      <c r="L540" s="41"/>
      <c r="M540" s="41"/>
      <c r="N540" s="41"/>
      <c r="O540" s="31"/>
      <c r="P540" s="39"/>
      <c r="Q540" s="39"/>
      <c r="R540" s="39"/>
      <c r="S540" s="39"/>
      <c r="T540" s="94"/>
      <c r="U540" s="39"/>
      <c r="V540" s="95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  <c r="AY540" s="39"/>
      <c r="AZ540" s="39"/>
      <c r="BA540" s="39"/>
      <c r="BB540" s="39"/>
      <c r="BC540" s="39"/>
      <c r="BD540" s="39"/>
      <c r="BE540" s="39"/>
      <c r="BF540" s="39"/>
      <c r="BG540" s="39"/>
      <c r="BH540" s="39"/>
      <c r="BI540" s="39"/>
      <c r="BJ540" s="39"/>
      <c r="BK540" s="39"/>
      <c r="BL540" s="39"/>
      <c r="BM540" s="39"/>
      <c r="BN540" s="39"/>
      <c r="BO540" s="39"/>
      <c r="BP540" s="39"/>
      <c r="BQ540" s="39"/>
      <c r="BR540" s="39"/>
      <c r="BS540" s="39"/>
    </row>
    <row r="541" spans="1:71" ht="15.75" customHeight="1" x14ac:dyDescent="0.25">
      <c r="A541" s="30"/>
      <c r="B541" s="31"/>
      <c r="C541" s="31"/>
      <c r="D541" s="37"/>
      <c r="E541" s="39"/>
      <c r="F541" s="31"/>
      <c r="G541" s="92"/>
      <c r="H541" s="39"/>
      <c r="I541" s="93"/>
      <c r="J541" s="39"/>
      <c r="K541" s="39"/>
      <c r="L541" s="41"/>
      <c r="M541" s="41"/>
      <c r="N541" s="41"/>
      <c r="O541" s="31"/>
      <c r="P541" s="39"/>
      <c r="Q541" s="39"/>
      <c r="R541" s="39"/>
      <c r="S541" s="39"/>
      <c r="T541" s="94"/>
      <c r="U541" s="39"/>
      <c r="V541" s="95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  <c r="AW541" s="39"/>
      <c r="AX541" s="39"/>
      <c r="AY541" s="39"/>
      <c r="AZ541" s="39"/>
      <c r="BA541" s="39"/>
      <c r="BB541" s="39"/>
      <c r="BC541" s="39"/>
      <c r="BD541" s="39"/>
      <c r="BE541" s="39"/>
      <c r="BF541" s="39"/>
      <c r="BG541" s="39"/>
      <c r="BH541" s="39"/>
      <c r="BI541" s="39"/>
      <c r="BJ541" s="39"/>
      <c r="BK541" s="39"/>
      <c r="BL541" s="39"/>
      <c r="BM541" s="39"/>
      <c r="BN541" s="39"/>
      <c r="BO541" s="39"/>
      <c r="BP541" s="39"/>
      <c r="BQ541" s="39"/>
      <c r="BR541" s="39"/>
      <c r="BS541" s="39"/>
    </row>
    <row r="542" spans="1:71" ht="15.75" customHeight="1" x14ac:dyDescent="0.25">
      <c r="A542" s="30"/>
      <c r="B542" s="31"/>
      <c r="C542" s="31"/>
      <c r="D542" s="37"/>
      <c r="E542" s="39"/>
      <c r="F542" s="31"/>
      <c r="G542" s="92"/>
      <c r="H542" s="39"/>
      <c r="I542" s="93"/>
      <c r="J542" s="39"/>
      <c r="K542" s="39"/>
      <c r="L542" s="41"/>
      <c r="M542" s="41"/>
      <c r="N542" s="41"/>
      <c r="O542" s="31"/>
      <c r="P542" s="39"/>
      <c r="Q542" s="39"/>
      <c r="R542" s="39"/>
      <c r="S542" s="39"/>
      <c r="T542" s="94"/>
      <c r="U542" s="39"/>
      <c r="V542" s="95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  <c r="AT542" s="39"/>
      <c r="AU542" s="39"/>
      <c r="AV542" s="39"/>
      <c r="AW542" s="39"/>
      <c r="AX542" s="39"/>
      <c r="AY542" s="39"/>
      <c r="AZ542" s="39"/>
      <c r="BA542" s="39"/>
      <c r="BB542" s="39"/>
      <c r="BC542" s="39"/>
      <c r="BD542" s="39"/>
      <c r="BE542" s="39"/>
      <c r="BF542" s="39"/>
      <c r="BG542" s="39"/>
      <c r="BH542" s="39"/>
      <c r="BI542" s="39"/>
      <c r="BJ542" s="39"/>
      <c r="BK542" s="39"/>
      <c r="BL542" s="39"/>
      <c r="BM542" s="39"/>
      <c r="BN542" s="39"/>
      <c r="BO542" s="39"/>
      <c r="BP542" s="39"/>
      <c r="BQ542" s="39"/>
      <c r="BR542" s="39"/>
      <c r="BS542" s="39"/>
    </row>
    <row r="543" spans="1:71" ht="15.75" customHeight="1" x14ac:dyDescent="0.25">
      <c r="A543" s="30"/>
      <c r="B543" s="31"/>
      <c r="C543" s="31"/>
      <c r="D543" s="37"/>
      <c r="E543" s="39"/>
      <c r="F543" s="31"/>
      <c r="G543" s="92"/>
      <c r="H543" s="39"/>
      <c r="I543" s="93"/>
      <c r="J543" s="39"/>
      <c r="K543" s="39"/>
      <c r="L543" s="41"/>
      <c r="M543" s="41"/>
      <c r="N543" s="41"/>
      <c r="O543" s="31"/>
      <c r="P543" s="39"/>
      <c r="Q543" s="39"/>
      <c r="R543" s="39"/>
      <c r="S543" s="39"/>
      <c r="T543" s="94"/>
      <c r="U543" s="39"/>
      <c r="V543" s="95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  <c r="AY543" s="39"/>
      <c r="AZ543" s="39"/>
      <c r="BA543" s="39"/>
      <c r="BB543" s="39"/>
      <c r="BC543" s="39"/>
      <c r="BD543" s="39"/>
      <c r="BE543" s="39"/>
      <c r="BF543" s="39"/>
      <c r="BG543" s="39"/>
      <c r="BH543" s="39"/>
      <c r="BI543" s="39"/>
      <c r="BJ543" s="39"/>
      <c r="BK543" s="39"/>
      <c r="BL543" s="39"/>
      <c r="BM543" s="39"/>
      <c r="BN543" s="39"/>
      <c r="BO543" s="39"/>
      <c r="BP543" s="39"/>
      <c r="BQ543" s="39"/>
      <c r="BR543" s="39"/>
      <c r="BS543" s="39"/>
    </row>
    <row r="544" spans="1:71" ht="15.75" customHeight="1" x14ac:dyDescent="0.25">
      <c r="A544" s="30"/>
      <c r="B544" s="31"/>
      <c r="C544" s="31"/>
      <c r="D544" s="37"/>
      <c r="E544" s="39"/>
      <c r="F544" s="31"/>
      <c r="G544" s="92"/>
      <c r="H544" s="39"/>
      <c r="I544" s="93"/>
      <c r="J544" s="39"/>
      <c r="K544" s="39"/>
      <c r="L544" s="41"/>
      <c r="M544" s="41"/>
      <c r="N544" s="41"/>
      <c r="O544" s="31"/>
      <c r="P544" s="39"/>
      <c r="Q544" s="39"/>
      <c r="R544" s="39"/>
      <c r="S544" s="39"/>
      <c r="T544" s="94"/>
      <c r="U544" s="39"/>
      <c r="V544" s="95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  <c r="AY544" s="39"/>
      <c r="AZ544" s="39"/>
      <c r="BA544" s="39"/>
      <c r="BB544" s="39"/>
      <c r="BC544" s="39"/>
      <c r="BD544" s="39"/>
      <c r="BE544" s="39"/>
      <c r="BF544" s="39"/>
      <c r="BG544" s="39"/>
      <c r="BH544" s="39"/>
      <c r="BI544" s="39"/>
      <c r="BJ544" s="39"/>
      <c r="BK544" s="39"/>
      <c r="BL544" s="39"/>
      <c r="BM544" s="39"/>
      <c r="BN544" s="39"/>
      <c r="BO544" s="39"/>
      <c r="BP544" s="39"/>
      <c r="BQ544" s="39"/>
      <c r="BR544" s="39"/>
      <c r="BS544" s="39"/>
    </row>
    <row r="545" spans="1:71" ht="15.75" customHeight="1" x14ac:dyDescent="0.25">
      <c r="A545" s="30"/>
      <c r="B545" s="31"/>
      <c r="C545" s="31"/>
      <c r="D545" s="37"/>
      <c r="E545" s="39"/>
      <c r="F545" s="31"/>
      <c r="G545" s="92"/>
      <c r="H545" s="39"/>
      <c r="I545" s="93"/>
      <c r="J545" s="39"/>
      <c r="K545" s="39"/>
      <c r="L545" s="41"/>
      <c r="M545" s="41"/>
      <c r="N545" s="41"/>
      <c r="O545" s="31"/>
      <c r="P545" s="39"/>
      <c r="Q545" s="39"/>
      <c r="R545" s="39"/>
      <c r="S545" s="39"/>
      <c r="T545" s="94"/>
      <c r="U545" s="39"/>
      <c r="V545" s="95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/>
      <c r="AU545" s="39"/>
      <c r="AV545" s="39"/>
      <c r="AW545" s="39"/>
      <c r="AX545" s="39"/>
      <c r="AY545" s="39"/>
      <c r="AZ545" s="39"/>
      <c r="BA545" s="39"/>
      <c r="BB545" s="39"/>
      <c r="BC545" s="39"/>
      <c r="BD545" s="39"/>
      <c r="BE545" s="39"/>
      <c r="BF545" s="39"/>
      <c r="BG545" s="39"/>
      <c r="BH545" s="39"/>
      <c r="BI545" s="39"/>
      <c r="BJ545" s="39"/>
      <c r="BK545" s="39"/>
      <c r="BL545" s="39"/>
      <c r="BM545" s="39"/>
      <c r="BN545" s="39"/>
      <c r="BO545" s="39"/>
      <c r="BP545" s="39"/>
      <c r="BQ545" s="39"/>
      <c r="BR545" s="39"/>
      <c r="BS545" s="39"/>
    </row>
    <row r="546" spans="1:71" ht="15.75" customHeight="1" x14ac:dyDescent="0.25">
      <c r="A546" s="30"/>
      <c r="B546" s="31"/>
      <c r="C546" s="31"/>
      <c r="D546" s="37"/>
      <c r="E546" s="39"/>
      <c r="F546" s="31"/>
      <c r="G546" s="92"/>
      <c r="H546" s="39"/>
      <c r="I546" s="93"/>
      <c r="J546" s="39"/>
      <c r="K546" s="39"/>
      <c r="L546" s="41"/>
      <c r="M546" s="41"/>
      <c r="N546" s="41"/>
      <c r="O546" s="31"/>
      <c r="P546" s="39"/>
      <c r="Q546" s="39"/>
      <c r="R546" s="39"/>
      <c r="S546" s="39"/>
      <c r="T546" s="94"/>
      <c r="U546" s="39"/>
      <c r="V546" s="95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  <c r="AT546" s="39"/>
      <c r="AU546" s="39"/>
      <c r="AV546" s="39"/>
      <c r="AW546" s="39"/>
      <c r="AX546" s="39"/>
      <c r="AY546" s="39"/>
      <c r="AZ546" s="39"/>
      <c r="BA546" s="39"/>
      <c r="BB546" s="39"/>
      <c r="BC546" s="39"/>
      <c r="BD546" s="39"/>
      <c r="BE546" s="39"/>
      <c r="BF546" s="39"/>
      <c r="BG546" s="39"/>
      <c r="BH546" s="39"/>
      <c r="BI546" s="39"/>
      <c r="BJ546" s="39"/>
      <c r="BK546" s="39"/>
      <c r="BL546" s="39"/>
      <c r="BM546" s="39"/>
      <c r="BN546" s="39"/>
      <c r="BO546" s="39"/>
      <c r="BP546" s="39"/>
      <c r="BQ546" s="39"/>
      <c r="BR546" s="39"/>
      <c r="BS546" s="39"/>
    </row>
    <row r="547" spans="1:71" ht="15.75" customHeight="1" x14ac:dyDescent="0.25">
      <c r="A547" s="30"/>
      <c r="B547" s="31"/>
      <c r="C547" s="31"/>
      <c r="D547" s="37"/>
      <c r="E547" s="39"/>
      <c r="F547" s="31"/>
      <c r="G547" s="92"/>
      <c r="H547" s="39"/>
      <c r="I547" s="93"/>
      <c r="J547" s="39"/>
      <c r="K547" s="39"/>
      <c r="L547" s="41"/>
      <c r="M547" s="41"/>
      <c r="N547" s="41"/>
      <c r="O547" s="31"/>
      <c r="P547" s="39"/>
      <c r="Q547" s="39"/>
      <c r="R547" s="39"/>
      <c r="S547" s="39"/>
      <c r="T547" s="94"/>
      <c r="U547" s="39"/>
      <c r="V547" s="95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39"/>
      <c r="AX547" s="39"/>
      <c r="AY547" s="39"/>
      <c r="AZ547" s="39"/>
      <c r="BA547" s="39"/>
      <c r="BB547" s="39"/>
      <c r="BC547" s="39"/>
      <c r="BD547" s="39"/>
      <c r="BE547" s="39"/>
      <c r="BF547" s="39"/>
      <c r="BG547" s="39"/>
      <c r="BH547" s="39"/>
      <c r="BI547" s="39"/>
      <c r="BJ547" s="39"/>
      <c r="BK547" s="39"/>
      <c r="BL547" s="39"/>
      <c r="BM547" s="39"/>
      <c r="BN547" s="39"/>
      <c r="BO547" s="39"/>
      <c r="BP547" s="39"/>
      <c r="BQ547" s="39"/>
      <c r="BR547" s="39"/>
      <c r="BS547" s="39"/>
    </row>
    <row r="548" spans="1:71" ht="15.75" customHeight="1" x14ac:dyDescent="0.25">
      <c r="A548" s="30"/>
      <c r="B548" s="31"/>
      <c r="C548" s="31"/>
      <c r="D548" s="37"/>
      <c r="E548" s="39"/>
      <c r="F548" s="31"/>
      <c r="G548" s="92"/>
      <c r="H548" s="39"/>
      <c r="I548" s="93"/>
      <c r="J548" s="39"/>
      <c r="K548" s="39"/>
      <c r="L548" s="41"/>
      <c r="M548" s="41"/>
      <c r="N548" s="41"/>
      <c r="O548" s="31"/>
      <c r="P548" s="39"/>
      <c r="Q548" s="39"/>
      <c r="R548" s="39"/>
      <c r="S548" s="39"/>
      <c r="T548" s="94"/>
      <c r="U548" s="39"/>
      <c r="V548" s="95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  <c r="AY548" s="39"/>
      <c r="AZ548" s="39"/>
      <c r="BA548" s="39"/>
      <c r="BB548" s="39"/>
      <c r="BC548" s="39"/>
      <c r="BD548" s="39"/>
      <c r="BE548" s="39"/>
      <c r="BF548" s="39"/>
      <c r="BG548" s="39"/>
      <c r="BH548" s="39"/>
      <c r="BI548" s="39"/>
      <c r="BJ548" s="39"/>
      <c r="BK548" s="39"/>
      <c r="BL548" s="39"/>
      <c r="BM548" s="39"/>
      <c r="BN548" s="39"/>
      <c r="BO548" s="39"/>
      <c r="BP548" s="39"/>
      <c r="BQ548" s="39"/>
      <c r="BR548" s="39"/>
      <c r="BS548" s="39"/>
    </row>
    <row r="549" spans="1:71" ht="15.75" customHeight="1" x14ac:dyDescent="0.25">
      <c r="A549" s="30"/>
      <c r="B549" s="31"/>
      <c r="C549" s="31"/>
      <c r="D549" s="37"/>
      <c r="E549" s="39"/>
      <c r="F549" s="31"/>
      <c r="G549" s="92"/>
      <c r="H549" s="39"/>
      <c r="I549" s="93"/>
      <c r="J549" s="39"/>
      <c r="K549" s="39"/>
      <c r="L549" s="41"/>
      <c r="M549" s="41"/>
      <c r="N549" s="41"/>
      <c r="O549" s="31"/>
      <c r="P549" s="39"/>
      <c r="Q549" s="39"/>
      <c r="R549" s="39"/>
      <c r="S549" s="39"/>
      <c r="T549" s="94"/>
      <c r="U549" s="39"/>
      <c r="V549" s="95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  <c r="AY549" s="39"/>
      <c r="AZ549" s="39"/>
      <c r="BA549" s="39"/>
      <c r="BB549" s="39"/>
      <c r="BC549" s="39"/>
      <c r="BD549" s="39"/>
      <c r="BE549" s="39"/>
      <c r="BF549" s="39"/>
      <c r="BG549" s="39"/>
      <c r="BH549" s="39"/>
      <c r="BI549" s="39"/>
      <c r="BJ549" s="39"/>
      <c r="BK549" s="39"/>
      <c r="BL549" s="39"/>
      <c r="BM549" s="39"/>
      <c r="BN549" s="39"/>
      <c r="BO549" s="39"/>
      <c r="BP549" s="39"/>
      <c r="BQ549" s="39"/>
      <c r="BR549" s="39"/>
      <c r="BS549" s="39"/>
    </row>
    <row r="550" spans="1:71" ht="15.75" customHeight="1" x14ac:dyDescent="0.25">
      <c r="A550" s="30"/>
      <c r="B550" s="31"/>
      <c r="C550" s="31"/>
      <c r="D550" s="37"/>
      <c r="E550" s="39"/>
      <c r="F550" s="31"/>
      <c r="G550" s="92"/>
      <c r="H550" s="39"/>
      <c r="I550" s="93"/>
      <c r="J550" s="39"/>
      <c r="K550" s="39"/>
      <c r="L550" s="41"/>
      <c r="M550" s="41"/>
      <c r="N550" s="41"/>
      <c r="O550" s="31"/>
      <c r="P550" s="39"/>
      <c r="Q550" s="39"/>
      <c r="R550" s="39"/>
      <c r="S550" s="39"/>
      <c r="T550" s="94"/>
      <c r="U550" s="39"/>
      <c r="V550" s="95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  <c r="AY550" s="39"/>
      <c r="AZ550" s="39"/>
      <c r="BA550" s="39"/>
      <c r="BB550" s="39"/>
      <c r="BC550" s="39"/>
      <c r="BD550" s="39"/>
      <c r="BE550" s="39"/>
      <c r="BF550" s="39"/>
      <c r="BG550" s="39"/>
      <c r="BH550" s="39"/>
      <c r="BI550" s="39"/>
      <c r="BJ550" s="39"/>
      <c r="BK550" s="39"/>
      <c r="BL550" s="39"/>
      <c r="BM550" s="39"/>
      <c r="BN550" s="39"/>
      <c r="BO550" s="39"/>
      <c r="BP550" s="39"/>
      <c r="BQ550" s="39"/>
      <c r="BR550" s="39"/>
      <c r="BS550" s="39"/>
    </row>
    <row r="551" spans="1:71" ht="15.75" customHeight="1" x14ac:dyDescent="0.25">
      <c r="A551" s="30"/>
      <c r="B551" s="31"/>
      <c r="C551" s="31"/>
      <c r="D551" s="37"/>
      <c r="E551" s="39"/>
      <c r="F551" s="31"/>
      <c r="G551" s="92"/>
      <c r="H551" s="39"/>
      <c r="I551" s="93"/>
      <c r="J551" s="39"/>
      <c r="K551" s="39"/>
      <c r="L551" s="41"/>
      <c r="M551" s="41"/>
      <c r="N551" s="41"/>
      <c r="O551" s="31"/>
      <c r="P551" s="39"/>
      <c r="Q551" s="39"/>
      <c r="R551" s="39"/>
      <c r="S551" s="39"/>
      <c r="T551" s="94"/>
      <c r="U551" s="39"/>
      <c r="V551" s="95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  <c r="AY551" s="39"/>
      <c r="AZ551" s="39"/>
      <c r="BA551" s="39"/>
      <c r="BB551" s="39"/>
      <c r="BC551" s="39"/>
      <c r="BD551" s="39"/>
      <c r="BE551" s="39"/>
      <c r="BF551" s="39"/>
      <c r="BG551" s="39"/>
      <c r="BH551" s="39"/>
      <c r="BI551" s="39"/>
      <c r="BJ551" s="39"/>
      <c r="BK551" s="39"/>
      <c r="BL551" s="39"/>
      <c r="BM551" s="39"/>
      <c r="BN551" s="39"/>
      <c r="BO551" s="39"/>
      <c r="BP551" s="39"/>
      <c r="BQ551" s="39"/>
      <c r="BR551" s="39"/>
      <c r="BS551" s="39"/>
    </row>
    <row r="552" spans="1:71" ht="15.75" customHeight="1" x14ac:dyDescent="0.25">
      <c r="A552" s="30"/>
      <c r="B552" s="31"/>
      <c r="C552" s="31"/>
      <c r="D552" s="37"/>
      <c r="E552" s="39"/>
      <c r="F552" s="31"/>
      <c r="G552" s="92"/>
      <c r="H552" s="39"/>
      <c r="I552" s="93"/>
      <c r="J552" s="39"/>
      <c r="K552" s="39"/>
      <c r="L552" s="41"/>
      <c r="M552" s="41"/>
      <c r="N552" s="41"/>
      <c r="O552" s="31"/>
      <c r="P552" s="39"/>
      <c r="Q552" s="39"/>
      <c r="R552" s="39"/>
      <c r="S552" s="39"/>
      <c r="T552" s="94"/>
      <c r="U552" s="39"/>
      <c r="V552" s="95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  <c r="AY552" s="39"/>
      <c r="AZ552" s="39"/>
      <c r="BA552" s="39"/>
      <c r="BB552" s="39"/>
      <c r="BC552" s="39"/>
      <c r="BD552" s="39"/>
      <c r="BE552" s="39"/>
      <c r="BF552" s="39"/>
      <c r="BG552" s="39"/>
      <c r="BH552" s="39"/>
      <c r="BI552" s="39"/>
      <c r="BJ552" s="39"/>
      <c r="BK552" s="39"/>
      <c r="BL552" s="39"/>
      <c r="BM552" s="39"/>
      <c r="BN552" s="39"/>
      <c r="BO552" s="39"/>
      <c r="BP552" s="39"/>
      <c r="BQ552" s="39"/>
      <c r="BR552" s="39"/>
      <c r="BS552" s="39"/>
    </row>
    <row r="553" spans="1:71" ht="15.75" customHeight="1" x14ac:dyDescent="0.25">
      <c r="A553" s="30"/>
      <c r="B553" s="31"/>
      <c r="C553" s="31"/>
      <c r="D553" s="37"/>
      <c r="E553" s="39"/>
      <c r="F553" s="31"/>
      <c r="G553" s="92"/>
      <c r="H553" s="39"/>
      <c r="I553" s="93"/>
      <c r="J553" s="39"/>
      <c r="K553" s="39"/>
      <c r="L553" s="41"/>
      <c r="M553" s="41"/>
      <c r="N553" s="41"/>
      <c r="O553" s="31"/>
      <c r="P553" s="39"/>
      <c r="Q553" s="39"/>
      <c r="R553" s="39"/>
      <c r="S553" s="39"/>
      <c r="T553" s="94"/>
      <c r="U553" s="39"/>
      <c r="V553" s="95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  <c r="AY553" s="39"/>
      <c r="AZ553" s="39"/>
      <c r="BA553" s="39"/>
      <c r="BB553" s="39"/>
      <c r="BC553" s="39"/>
      <c r="BD553" s="39"/>
      <c r="BE553" s="39"/>
      <c r="BF553" s="39"/>
      <c r="BG553" s="39"/>
      <c r="BH553" s="39"/>
      <c r="BI553" s="39"/>
      <c r="BJ553" s="39"/>
      <c r="BK553" s="39"/>
      <c r="BL553" s="39"/>
      <c r="BM553" s="39"/>
      <c r="BN553" s="39"/>
      <c r="BO553" s="39"/>
      <c r="BP553" s="39"/>
      <c r="BQ553" s="39"/>
      <c r="BR553" s="39"/>
      <c r="BS553" s="39"/>
    </row>
    <row r="554" spans="1:71" ht="15.75" customHeight="1" x14ac:dyDescent="0.25">
      <c r="A554" s="30"/>
      <c r="B554" s="31"/>
      <c r="C554" s="31"/>
      <c r="D554" s="37"/>
      <c r="E554" s="39"/>
      <c r="F554" s="31"/>
      <c r="G554" s="92"/>
      <c r="H554" s="39"/>
      <c r="I554" s="93"/>
      <c r="J554" s="39"/>
      <c r="K554" s="39"/>
      <c r="L554" s="41"/>
      <c r="M554" s="41"/>
      <c r="N554" s="41"/>
      <c r="O554" s="31"/>
      <c r="P554" s="39"/>
      <c r="Q554" s="39"/>
      <c r="R554" s="39"/>
      <c r="S554" s="39"/>
      <c r="T554" s="94"/>
      <c r="U554" s="39"/>
      <c r="V554" s="95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  <c r="AY554" s="39"/>
      <c r="AZ554" s="39"/>
      <c r="BA554" s="39"/>
      <c r="BB554" s="39"/>
      <c r="BC554" s="39"/>
      <c r="BD554" s="39"/>
      <c r="BE554" s="39"/>
      <c r="BF554" s="39"/>
      <c r="BG554" s="39"/>
      <c r="BH554" s="39"/>
      <c r="BI554" s="39"/>
      <c r="BJ554" s="39"/>
      <c r="BK554" s="39"/>
      <c r="BL554" s="39"/>
      <c r="BM554" s="39"/>
      <c r="BN554" s="39"/>
      <c r="BO554" s="39"/>
      <c r="BP554" s="39"/>
      <c r="BQ554" s="39"/>
      <c r="BR554" s="39"/>
      <c r="BS554" s="39"/>
    </row>
    <row r="555" spans="1:71" ht="15.75" customHeight="1" x14ac:dyDescent="0.25">
      <c r="A555" s="30"/>
      <c r="B555" s="31"/>
      <c r="C555" s="31"/>
      <c r="D555" s="37"/>
      <c r="E555" s="39"/>
      <c r="F555" s="31"/>
      <c r="G555" s="92"/>
      <c r="H555" s="39"/>
      <c r="I555" s="93"/>
      <c r="J555" s="39"/>
      <c r="K555" s="39"/>
      <c r="L555" s="41"/>
      <c r="M555" s="41"/>
      <c r="N555" s="41"/>
      <c r="O555" s="31"/>
      <c r="P555" s="39"/>
      <c r="Q555" s="39"/>
      <c r="R555" s="39"/>
      <c r="S555" s="39"/>
      <c r="T555" s="94"/>
      <c r="U555" s="39"/>
      <c r="V555" s="95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  <c r="AY555" s="39"/>
      <c r="AZ555" s="39"/>
      <c r="BA555" s="39"/>
      <c r="BB555" s="39"/>
      <c r="BC555" s="39"/>
      <c r="BD555" s="39"/>
      <c r="BE555" s="39"/>
      <c r="BF555" s="39"/>
      <c r="BG555" s="39"/>
      <c r="BH555" s="39"/>
      <c r="BI555" s="39"/>
      <c r="BJ555" s="39"/>
      <c r="BK555" s="39"/>
      <c r="BL555" s="39"/>
      <c r="BM555" s="39"/>
      <c r="BN555" s="39"/>
      <c r="BO555" s="39"/>
      <c r="BP555" s="39"/>
      <c r="BQ555" s="39"/>
      <c r="BR555" s="39"/>
      <c r="BS555" s="39"/>
    </row>
    <row r="556" spans="1:71" ht="15.75" customHeight="1" x14ac:dyDescent="0.25">
      <c r="A556" s="30"/>
      <c r="B556" s="31"/>
      <c r="C556" s="31"/>
      <c r="D556" s="37"/>
      <c r="E556" s="39"/>
      <c r="F556" s="31"/>
      <c r="G556" s="92"/>
      <c r="H556" s="39"/>
      <c r="I556" s="93"/>
      <c r="J556" s="39"/>
      <c r="K556" s="39"/>
      <c r="L556" s="41"/>
      <c r="M556" s="41"/>
      <c r="N556" s="41"/>
      <c r="O556" s="31"/>
      <c r="P556" s="39"/>
      <c r="Q556" s="39"/>
      <c r="R556" s="39"/>
      <c r="S556" s="39"/>
      <c r="T556" s="94"/>
      <c r="U556" s="39"/>
      <c r="V556" s="95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  <c r="AY556" s="39"/>
      <c r="AZ556" s="39"/>
      <c r="BA556" s="39"/>
      <c r="BB556" s="39"/>
      <c r="BC556" s="39"/>
      <c r="BD556" s="39"/>
      <c r="BE556" s="39"/>
      <c r="BF556" s="39"/>
      <c r="BG556" s="39"/>
      <c r="BH556" s="39"/>
      <c r="BI556" s="39"/>
      <c r="BJ556" s="39"/>
      <c r="BK556" s="39"/>
      <c r="BL556" s="39"/>
      <c r="BM556" s="39"/>
      <c r="BN556" s="39"/>
      <c r="BO556" s="39"/>
      <c r="BP556" s="39"/>
      <c r="BQ556" s="39"/>
      <c r="BR556" s="39"/>
      <c r="BS556" s="39"/>
    </row>
    <row r="557" spans="1:71" ht="15.75" customHeight="1" x14ac:dyDescent="0.25">
      <c r="A557" s="30"/>
      <c r="B557" s="31"/>
      <c r="C557" s="31"/>
      <c r="D557" s="37"/>
      <c r="E557" s="39"/>
      <c r="F557" s="31"/>
      <c r="G557" s="92"/>
      <c r="H557" s="39"/>
      <c r="I557" s="93"/>
      <c r="J557" s="39"/>
      <c r="K557" s="39"/>
      <c r="L557" s="41"/>
      <c r="M557" s="41"/>
      <c r="N557" s="41"/>
      <c r="O557" s="31"/>
      <c r="P557" s="39"/>
      <c r="Q557" s="39"/>
      <c r="R557" s="39"/>
      <c r="S557" s="39"/>
      <c r="T557" s="94"/>
      <c r="U557" s="39"/>
      <c r="V557" s="95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  <c r="AY557" s="39"/>
      <c r="AZ557" s="39"/>
      <c r="BA557" s="39"/>
      <c r="BB557" s="39"/>
      <c r="BC557" s="39"/>
      <c r="BD557" s="39"/>
      <c r="BE557" s="39"/>
      <c r="BF557" s="39"/>
      <c r="BG557" s="39"/>
      <c r="BH557" s="39"/>
      <c r="BI557" s="39"/>
      <c r="BJ557" s="39"/>
      <c r="BK557" s="39"/>
      <c r="BL557" s="39"/>
      <c r="BM557" s="39"/>
      <c r="BN557" s="39"/>
      <c r="BO557" s="39"/>
      <c r="BP557" s="39"/>
      <c r="BQ557" s="39"/>
      <c r="BR557" s="39"/>
      <c r="BS557" s="39"/>
    </row>
    <row r="558" spans="1:71" ht="15.75" customHeight="1" x14ac:dyDescent="0.25">
      <c r="A558" s="30"/>
      <c r="B558" s="31"/>
      <c r="C558" s="31"/>
      <c r="D558" s="37"/>
      <c r="E558" s="39"/>
      <c r="F558" s="31"/>
      <c r="G558" s="92"/>
      <c r="H558" s="39"/>
      <c r="I558" s="93"/>
      <c r="J558" s="39"/>
      <c r="K558" s="39"/>
      <c r="L558" s="41"/>
      <c r="M558" s="41"/>
      <c r="N558" s="41"/>
      <c r="O558" s="31"/>
      <c r="P558" s="39"/>
      <c r="Q558" s="39"/>
      <c r="R558" s="39"/>
      <c r="S558" s="39"/>
      <c r="T558" s="94"/>
      <c r="U558" s="39"/>
      <c r="V558" s="95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  <c r="AY558" s="39"/>
      <c r="AZ558" s="39"/>
      <c r="BA558" s="39"/>
      <c r="BB558" s="39"/>
      <c r="BC558" s="39"/>
      <c r="BD558" s="39"/>
      <c r="BE558" s="39"/>
      <c r="BF558" s="39"/>
      <c r="BG558" s="39"/>
      <c r="BH558" s="39"/>
      <c r="BI558" s="39"/>
      <c r="BJ558" s="39"/>
      <c r="BK558" s="39"/>
      <c r="BL558" s="39"/>
      <c r="BM558" s="39"/>
      <c r="BN558" s="39"/>
      <c r="BO558" s="39"/>
      <c r="BP558" s="39"/>
      <c r="BQ558" s="39"/>
      <c r="BR558" s="39"/>
      <c r="BS558" s="39"/>
    </row>
    <row r="559" spans="1:71" ht="15.75" customHeight="1" x14ac:dyDescent="0.25">
      <c r="A559" s="30"/>
      <c r="B559" s="31"/>
      <c r="C559" s="31"/>
      <c r="D559" s="37"/>
      <c r="E559" s="39"/>
      <c r="F559" s="31"/>
      <c r="G559" s="92"/>
      <c r="H559" s="39"/>
      <c r="I559" s="93"/>
      <c r="J559" s="39"/>
      <c r="K559" s="39"/>
      <c r="L559" s="41"/>
      <c r="M559" s="41"/>
      <c r="N559" s="41"/>
      <c r="O559" s="31"/>
      <c r="P559" s="39"/>
      <c r="Q559" s="39"/>
      <c r="R559" s="39"/>
      <c r="S559" s="39"/>
      <c r="T559" s="94"/>
      <c r="U559" s="39"/>
      <c r="V559" s="95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  <c r="AY559" s="39"/>
      <c r="AZ559" s="39"/>
      <c r="BA559" s="39"/>
      <c r="BB559" s="39"/>
      <c r="BC559" s="39"/>
      <c r="BD559" s="39"/>
      <c r="BE559" s="39"/>
      <c r="BF559" s="39"/>
      <c r="BG559" s="39"/>
      <c r="BH559" s="39"/>
      <c r="BI559" s="39"/>
      <c r="BJ559" s="39"/>
      <c r="BK559" s="39"/>
      <c r="BL559" s="39"/>
      <c r="BM559" s="39"/>
      <c r="BN559" s="39"/>
      <c r="BO559" s="39"/>
      <c r="BP559" s="39"/>
      <c r="BQ559" s="39"/>
      <c r="BR559" s="39"/>
      <c r="BS559" s="39"/>
    </row>
    <row r="560" spans="1:71" ht="15.75" customHeight="1" x14ac:dyDescent="0.25">
      <c r="A560" s="30"/>
      <c r="B560" s="31"/>
      <c r="C560" s="31"/>
      <c r="D560" s="37"/>
      <c r="E560" s="39"/>
      <c r="F560" s="31"/>
      <c r="G560" s="92"/>
      <c r="H560" s="39"/>
      <c r="I560" s="93"/>
      <c r="J560" s="39"/>
      <c r="K560" s="39"/>
      <c r="L560" s="41"/>
      <c r="M560" s="41"/>
      <c r="N560" s="41"/>
      <c r="O560" s="31"/>
      <c r="P560" s="39"/>
      <c r="Q560" s="39"/>
      <c r="R560" s="39"/>
      <c r="S560" s="39"/>
      <c r="T560" s="94"/>
      <c r="U560" s="39"/>
      <c r="V560" s="95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  <c r="AY560" s="39"/>
      <c r="AZ560" s="39"/>
      <c r="BA560" s="39"/>
      <c r="BB560" s="39"/>
      <c r="BC560" s="39"/>
      <c r="BD560" s="39"/>
      <c r="BE560" s="39"/>
      <c r="BF560" s="39"/>
      <c r="BG560" s="39"/>
      <c r="BH560" s="39"/>
      <c r="BI560" s="39"/>
      <c r="BJ560" s="39"/>
      <c r="BK560" s="39"/>
      <c r="BL560" s="39"/>
      <c r="BM560" s="39"/>
      <c r="BN560" s="39"/>
      <c r="BO560" s="39"/>
      <c r="BP560" s="39"/>
      <c r="BQ560" s="39"/>
      <c r="BR560" s="39"/>
      <c r="BS560" s="39"/>
    </row>
    <row r="561" spans="1:71" ht="15.75" customHeight="1" x14ac:dyDescent="0.25">
      <c r="A561" s="30"/>
      <c r="B561" s="31"/>
      <c r="C561" s="31"/>
      <c r="D561" s="37"/>
      <c r="E561" s="39"/>
      <c r="F561" s="31"/>
      <c r="G561" s="92"/>
      <c r="H561" s="39"/>
      <c r="I561" s="93"/>
      <c r="J561" s="39"/>
      <c r="K561" s="39"/>
      <c r="L561" s="41"/>
      <c r="M561" s="41"/>
      <c r="N561" s="41"/>
      <c r="O561" s="31"/>
      <c r="P561" s="39"/>
      <c r="Q561" s="39"/>
      <c r="R561" s="39"/>
      <c r="S561" s="39"/>
      <c r="T561" s="94"/>
      <c r="U561" s="39"/>
      <c r="V561" s="95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  <c r="AY561" s="39"/>
      <c r="AZ561" s="39"/>
      <c r="BA561" s="39"/>
      <c r="BB561" s="39"/>
      <c r="BC561" s="39"/>
      <c r="BD561" s="39"/>
      <c r="BE561" s="39"/>
      <c r="BF561" s="39"/>
      <c r="BG561" s="39"/>
      <c r="BH561" s="39"/>
      <c r="BI561" s="39"/>
      <c r="BJ561" s="39"/>
      <c r="BK561" s="39"/>
      <c r="BL561" s="39"/>
      <c r="BM561" s="39"/>
      <c r="BN561" s="39"/>
      <c r="BO561" s="39"/>
      <c r="BP561" s="39"/>
      <c r="BQ561" s="39"/>
      <c r="BR561" s="39"/>
      <c r="BS561" s="39"/>
    </row>
    <row r="562" spans="1:71" ht="15.75" customHeight="1" x14ac:dyDescent="0.25">
      <c r="A562" s="30"/>
      <c r="B562" s="31"/>
      <c r="C562" s="31"/>
      <c r="D562" s="37"/>
      <c r="E562" s="39"/>
      <c r="F562" s="31"/>
      <c r="G562" s="92"/>
      <c r="H562" s="39"/>
      <c r="I562" s="93"/>
      <c r="J562" s="39"/>
      <c r="K562" s="39"/>
      <c r="L562" s="41"/>
      <c r="M562" s="41"/>
      <c r="N562" s="41"/>
      <c r="O562" s="31"/>
      <c r="P562" s="39"/>
      <c r="Q562" s="39"/>
      <c r="R562" s="39"/>
      <c r="S562" s="39"/>
      <c r="T562" s="94"/>
      <c r="U562" s="39"/>
      <c r="V562" s="95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  <c r="AY562" s="39"/>
      <c r="AZ562" s="39"/>
      <c r="BA562" s="39"/>
      <c r="BB562" s="39"/>
      <c r="BC562" s="39"/>
      <c r="BD562" s="39"/>
      <c r="BE562" s="39"/>
      <c r="BF562" s="39"/>
      <c r="BG562" s="39"/>
      <c r="BH562" s="39"/>
      <c r="BI562" s="39"/>
      <c r="BJ562" s="39"/>
      <c r="BK562" s="39"/>
      <c r="BL562" s="39"/>
      <c r="BM562" s="39"/>
      <c r="BN562" s="39"/>
      <c r="BO562" s="39"/>
      <c r="BP562" s="39"/>
      <c r="BQ562" s="39"/>
      <c r="BR562" s="39"/>
      <c r="BS562" s="39"/>
    </row>
    <row r="563" spans="1:71" ht="15.75" customHeight="1" x14ac:dyDescent="0.25">
      <c r="A563" s="30"/>
      <c r="B563" s="31"/>
      <c r="C563" s="31"/>
      <c r="D563" s="37"/>
      <c r="E563" s="39"/>
      <c r="F563" s="31"/>
      <c r="G563" s="92"/>
      <c r="H563" s="39"/>
      <c r="I563" s="93"/>
      <c r="J563" s="39"/>
      <c r="K563" s="39"/>
      <c r="L563" s="41"/>
      <c r="M563" s="41"/>
      <c r="N563" s="41"/>
      <c r="O563" s="31"/>
      <c r="P563" s="39"/>
      <c r="Q563" s="39"/>
      <c r="R563" s="39"/>
      <c r="S563" s="39"/>
      <c r="T563" s="94"/>
      <c r="U563" s="39"/>
      <c r="V563" s="95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  <c r="AY563" s="39"/>
      <c r="AZ563" s="39"/>
      <c r="BA563" s="39"/>
      <c r="BB563" s="39"/>
      <c r="BC563" s="39"/>
      <c r="BD563" s="39"/>
      <c r="BE563" s="39"/>
      <c r="BF563" s="39"/>
      <c r="BG563" s="39"/>
      <c r="BH563" s="39"/>
      <c r="BI563" s="39"/>
      <c r="BJ563" s="39"/>
      <c r="BK563" s="39"/>
      <c r="BL563" s="39"/>
      <c r="BM563" s="39"/>
      <c r="BN563" s="39"/>
      <c r="BO563" s="39"/>
      <c r="BP563" s="39"/>
      <c r="BQ563" s="39"/>
      <c r="BR563" s="39"/>
      <c r="BS563" s="39"/>
    </row>
    <row r="564" spans="1:71" ht="15.75" customHeight="1" x14ac:dyDescent="0.25">
      <c r="A564" s="30"/>
      <c r="B564" s="31"/>
      <c r="C564" s="31"/>
      <c r="D564" s="37"/>
      <c r="E564" s="39"/>
      <c r="F564" s="31"/>
      <c r="G564" s="92"/>
      <c r="H564" s="39"/>
      <c r="I564" s="93"/>
      <c r="J564" s="39"/>
      <c r="K564" s="39"/>
      <c r="L564" s="41"/>
      <c r="M564" s="41"/>
      <c r="N564" s="41"/>
      <c r="O564" s="31"/>
      <c r="P564" s="39"/>
      <c r="Q564" s="39"/>
      <c r="R564" s="39"/>
      <c r="S564" s="39"/>
      <c r="T564" s="94"/>
      <c r="U564" s="39"/>
      <c r="V564" s="95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  <c r="AY564" s="39"/>
      <c r="AZ564" s="39"/>
      <c r="BA564" s="39"/>
      <c r="BB564" s="39"/>
      <c r="BC564" s="39"/>
      <c r="BD564" s="39"/>
      <c r="BE564" s="39"/>
      <c r="BF564" s="39"/>
      <c r="BG564" s="39"/>
      <c r="BH564" s="39"/>
      <c r="BI564" s="39"/>
      <c r="BJ564" s="39"/>
      <c r="BK564" s="39"/>
      <c r="BL564" s="39"/>
      <c r="BM564" s="39"/>
      <c r="BN564" s="39"/>
      <c r="BO564" s="39"/>
      <c r="BP564" s="39"/>
      <c r="BQ564" s="39"/>
      <c r="BR564" s="39"/>
      <c r="BS564" s="39"/>
    </row>
    <row r="565" spans="1:71" ht="15.75" customHeight="1" x14ac:dyDescent="0.25">
      <c r="A565" s="30"/>
      <c r="B565" s="31"/>
      <c r="C565" s="31"/>
      <c r="D565" s="37"/>
      <c r="E565" s="39"/>
      <c r="F565" s="31"/>
      <c r="G565" s="92"/>
      <c r="H565" s="39"/>
      <c r="I565" s="93"/>
      <c r="J565" s="39"/>
      <c r="K565" s="39"/>
      <c r="L565" s="41"/>
      <c r="M565" s="41"/>
      <c r="N565" s="41"/>
      <c r="O565" s="31"/>
      <c r="P565" s="39"/>
      <c r="Q565" s="39"/>
      <c r="R565" s="39"/>
      <c r="S565" s="39"/>
      <c r="T565" s="94"/>
      <c r="U565" s="39"/>
      <c r="V565" s="95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  <c r="AY565" s="39"/>
      <c r="AZ565" s="39"/>
      <c r="BA565" s="39"/>
      <c r="BB565" s="39"/>
      <c r="BC565" s="39"/>
      <c r="BD565" s="39"/>
      <c r="BE565" s="39"/>
      <c r="BF565" s="39"/>
      <c r="BG565" s="39"/>
      <c r="BH565" s="39"/>
      <c r="BI565" s="39"/>
      <c r="BJ565" s="39"/>
      <c r="BK565" s="39"/>
      <c r="BL565" s="39"/>
      <c r="BM565" s="39"/>
      <c r="BN565" s="39"/>
      <c r="BO565" s="39"/>
      <c r="BP565" s="39"/>
      <c r="BQ565" s="39"/>
      <c r="BR565" s="39"/>
      <c r="BS565" s="39"/>
    </row>
    <row r="566" spans="1:71" ht="15.75" customHeight="1" x14ac:dyDescent="0.25">
      <c r="A566" s="30"/>
      <c r="B566" s="31"/>
      <c r="C566" s="31"/>
      <c r="D566" s="37"/>
      <c r="E566" s="39"/>
      <c r="F566" s="31"/>
      <c r="G566" s="92"/>
      <c r="H566" s="39"/>
      <c r="I566" s="93"/>
      <c r="J566" s="39"/>
      <c r="K566" s="39"/>
      <c r="L566" s="41"/>
      <c r="M566" s="41"/>
      <c r="N566" s="41"/>
      <c r="O566" s="31"/>
      <c r="P566" s="39"/>
      <c r="Q566" s="39"/>
      <c r="R566" s="39"/>
      <c r="S566" s="39"/>
      <c r="T566" s="94"/>
      <c r="U566" s="39"/>
      <c r="V566" s="95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  <c r="AY566" s="39"/>
      <c r="AZ566" s="39"/>
      <c r="BA566" s="39"/>
      <c r="BB566" s="39"/>
      <c r="BC566" s="39"/>
      <c r="BD566" s="39"/>
      <c r="BE566" s="39"/>
      <c r="BF566" s="39"/>
      <c r="BG566" s="39"/>
      <c r="BH566" s="39"/>
      <c r="BI566" s="39"/>
      <c r="BJ566" s="39"/>
      <c r="BK566" s="39"/>
      <c r="BL566" s="39"/>
      <c r="BM566" s="39"/>
      <c r="BN566" s="39"/>
      <c r="BO566" s="39"/>
      <c r="BP566" s="39"/>
      <c r="BQ566" s="39"/>
      <c r="BR566" s="39"/>
      <c r="BS566" s="39"/>
    </row>
    <row r="567" spans="1:71" ht="15.75" customHeight="1" x14ac:dyDescent="0.25">
      <c r="A567" s="30"/>
      <c r="B567" s="31"/>
      <c r="C567" s="31"/>
      <c r="D567" s="37"/>
      <c r="E567" s="39"/>
      <c r="F567" s="31"/>
      <c r="G567" s="92"/>
      <c r="H567" s="39"/>
      <c r="I567" s="93"/>
      <c r="J567" s="39"/>
      <c r="K567" s="39"/>
      <c r="L567" s="41"/>
      <c r="M567" s="41"/>
      <c r="N567" s="41"/>
      <c r="O567" s="31"/>
      <c r="P567" s="39"/>
      <c r="Q567" s="39"/>
      <c r="R567" s="39"/>
      <c r="S567" s="39"/>
      <c r="T567" s="94"/>
      <c r="U567" s="39"/>
      <c r="V567" s="95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  <c r="AY567" s="39"/>
      <c r="AZ567" s="39"/>
      <c r="BA567" s="39"/>
      <c r="BB567" s="39"/>
      <c r="BC567" s="39"/>
      <c r="BD567" s="39"/>
      <c r="BE567" s="39"/>
      <c r="BF567" s="39"/>
      <c r="BG567" s="39"/>
      <c r="BH567" s="39"/>
      <c r="BI567" s="39"/>
      <c r="BJ567" s="39"/>
      <c r="BK567" s="39"/>
      <c r="BL567" s="39"/>
      <c r="BM567" s="39"/>
      <c r="BN567" s="39"/>
      <c r="BO567" s="39"/>
      <c r="BP567" s="39"/>
      <c r="BQ567" s="39"/>
      <c r="BR567" s="39"/>
      <c r="BS567" s="39"/>
    </row>
    <row r="568" spans="1:71" ht="15.75" customHeight="1" x14ac:dyDescent="0.25">
      <c r="A568" s="30"/>
      <c r="B568" s="31"/>
      <c r="C568" s="31"/>
      <c r="D568" s="37"/>
      <c r="E568" s="39"/>
      <c r="F568" s="31"/>
      <c r="G568" s="92"/>
      <c r="H568" s="39"/>
      <c r="I568" s="93"/>
      <c r="J568" s="39"/>
      <c r="K568" s="39"/>
      <c r="L568" s="41"/>
      <c r="M568" s="41"/>
      <c r="N568" s="41"/>
      <c r="O568" s="31"/>
      <c r="P568" s="39"/>
      <c r="Q568" s="39"/>
      <c r="R568" s="39"/>
      <c r="S568" s="39"/>
      <c r="T568" s="94"/>
      <c r="U568" s="39"/>
      <c r="V568" s="95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  <c r="AY568" s="39"/>
      <c r="AZ568" s="39"/>
      <c r="BA568" s="39"/>
      <c r="BB568" s="39"/>
      <c r="BC568" s="39"/>
      <c r="BD568" s="39"/>
      <c r="BE568" s="39"/>
      <c r="BF568" s="39"/>
      <c r="BG568" s="39"/>
      <c r="BH568" s="39"/>
      <c r="BI568" s="39"/>
      <c r="BJ568" s="39"/>
      <c r="BK568" s="39"/>
      <c r="BL568" s="39"/>
      <c r="BM568" s="39"/>
      <c r="BN568" s="39"/>
      <c r="BO568" s="39"/>
      <c r="BP568" s="39"/>
      <c r="BQ568" s="39"/>
      <c r="BR568" s="39"/>
      <c r="BS568" s="39"/>
    </row>
    <row r="569" spans="1:71" ht="15.75" customHeight="1" x14ac:dyDescent="0.25">
      <c r="A569" s="30"/>
      <c r="B569" s="31"/>
      <c r="C569" s="31"/>
      <c r="D569" s="37"/>
      <c r="E569" s="39"/>
      <c r="F569" s="31"/>
      <c r="G569" s="92"/>
      <c r="H569" s="39"/>
      <c r="I569" s="93"/>
      <c r="J569" s="39"/>
      <c r="K569" s="39"/>
      <c r="L569" s="41"/>
      <c r="M569" s="41"/>
      <c r="N569" s="41"/>
      <c r="O569" s="31"/>
      <c r="P569" s="39"/>
      <c r="Q569" s="39"/>
      <c r="R569" s="39"/>
      <c r="S569" s="39"/>
      <c r="T569" s="94"/>
      <c r="U569" s="39"/>
      <c r="V569" s="95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  <c r="AY569" s="39"/>
      <c r="AZ569" s="39"/>
      <c r="BA569" s="39"/>
      <c r="BB569" s="39"/>
      <c r="BC569" s="39"/>
      <c r="BD569" s="39"/>
      <c r="BE569" s="39"/>
      <c r="BF569" s="39"/>
      <c r="BG569" s="39"/>
      <c r="BH569" s="39"/>
      <c r="BI569" s="39"/>
      <c r="BJ569" s="39"/>
      <c r="BK569" s="39"/>
      <c r="BL569" s="39"/>
      <c r="BM569" s="39"/>
      <c r="BN569" s="39"/>
      <c r="BO569" s="39"/>
      <c r="BP569" s="39"/>
      <c r="BQ569" s="39"/>
      <c r="BR569" s="39"/>
      <c r="BS569" s="39"/>
    </row>
    <row r="570" spans="1:71" ht="15.75" customHeight="1" x14ac:dyDescent="0.25">
      <c r="A570" s="30"/>
      <c r="B570" s="31"/>
      <c r="C570" s="31"/>
      <c r="D570" s="37"/>
      <c r="E570" s="39"/>
      <c r="F570" s="31"/>
      <c r="G570" s="92"/>
      <c r="H570" s="39"/>
      <c r="I570" s="93"/>
      <c r="J570" s="39"/>
      <c r="K570" s="39"/>
      <c r="L570" s="41"/>
      <c r="M570" s="41"/>
      <c r="N570" s="41"/>
      <c r="O570" s="31"/>
      <c r="P570" s="39"/>
      <c r="Q570" s="39"/>
      <c r="R570" s="39"/>
      <c r="S570" s="39"/>
      <c r="T570" s="94"/>
      <c r="U570" s="39"/>
      <c r="V570" s="95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  <c r="AY570" s="39"/>
      <c r="AZ570" s="39"/>
      <c r="BA570" s="39"/>
      <c r="BB570" s="39"/>
      <c r="BC570" s="39"/>
      <c r="BD570" s="39"/>
      <c r="BE570" s="39"/>
      <c r="BF570" s="39"/>
      <c r="BG570" s="39"/>
      <c r="BH570" s="39"/>
      <c r="BI570" s="39"/>
      <c r="BJ570" s="39"/>
      <c r="BK570" s="39"/>
      <c r="BL570" s="39"/>
      <c r="BM570" s="39"/>
      <c r="BN570" s="39"/>
      <c r="BO570" s="39"/>
      <c r="BP570" s="39"/>
      <c r="BQ570" s="39"/>
      <c r="BR570" s="39"/>
      <c r="BS570" s="39"/>
    </row>
    <row r="571" spans="1:71" ht="15.75" customHeight="1" x14ac:dyDescent="0.25">
      <c r="A571" s="30"/>
      <c r="B571" s="31"/>
      <c r="C571" s="31"/>
      <c r="D571" s="37"/>
      <c r="E571" s="39"/>
      <c r="F571" s="31"/>
      <c r="G571" s="92"/>
      <c r="H571" s="39"/>
      <c r="I571" s="93"/>
      <c r="J571" s="39"/>
      <c r="K571" s="39"/>
      <c r="L571" s="41"/>
      <c r="M571" s="41"/>
      <c r="N571" s="41"/>
      <c r="O571" s="31"/>
      <c r="P571" s="39"/>
      <c r="Q571" s="39"/>
      <c r="R571" s="39"/>
      <c r="S571" s="39"/>
      <c r="T571" s="94"/>
      <c r="U571" s="39"/>
      <c r="V571" s="95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  <c r="AY571" s="39"/>
      <c r="AZ571" s="39"/>
      <c r="BA571" s="39"/>
      <c r="BB571" s="39"/>
      <c r="BC571" s="39"/>
      <c r="BD571" s="39"/>
      <c r="BE571" s="39"/>
      <c r="BF571" s="39"/>
      <c r="BG571" s="39"/>
      <c r="BH571" s="39"/>
      <c r="BI571" s="39"/>
      <c r="BJ571" s="39"/>
      <c r="BK571" s="39"/>
      <c r="BL571" s="39"/>
      <c r="BM571" s="39"/>
      <c r="BN571" s="39"/>
      <c r="BO571" s="39"/>
      <c r="BP571" s="39"/>
      <c r="BQ571" s="39"/>
      <c r="BR571" s="39"/>
      <c r="BS571" s="39"/>
    </row>
    <row r="572" spans="1:71" ht="15.75" customHeight="1" x14ac:dyDescent="0.25">
      <c r="A572" s="30"/>
      <c r="B572" s="31"/>
      <c r="C572" s="31"/>
      <c r="D572" s="37"/>
      <c r="E572" s="39"/>
      <c r="F572" s="31"/>
      <c r="G572" s="92"/>
      <c r="H572" s="39"/>
      <c r="I572" s="93"/>
      <c r="J572" s="39"/>
      <c r="K572" s="39"/>
      <c r="L572" s="41"/>
      <c r="M572" s="41"/>
      <c r="N572" s="41"/>
      <c r="O572" s="31"/>
      <c r="P572" s="39"/>
      <c r="Q572" s="39"/>
      <c r="R572" s="39"/>
      <c r="S572" s="39"/>
      <c r="T572" s="94"/>
      <c r="U572" s="39"/>
      <c r="V572" s="95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  <c r="AY572" s="39"/>
      <c r="AZ572" s="39"/>
      <c r="BA572" s="39"/>
      <c r="BB572" s="39"/>
      <c r="BC572" s="39"/>
      <c r="BD572" s="39"/>
      <c r="BE572" s="39"/>
      <c r="BF572" s="39"/>
      <c r="BG572" s="39"/>
      <c r="BH572" s="39"/>
      <c r="BI572" s="39"/>
      <c r="BJ572" s="39"/>
      <c r="BK572" s="39"/>
      <c r="BL572" s="39"/>
      <c r="BM572" s="39"/>
      <c r="BN572" s="39"/>
      <c r="BO572" s="39"/>
      <c r="BP572" s="39"/>
      <c r="BQ572" s="39"/>
      <c r="BR572" s="39"/>
      <c r="BS572" s="39"/>
    </row>
    <row r="573" spans="1:71" ht="15.75" customHeight="1" x14ac:dyDescent="0.25">
      <c r="A573" s="30"/>
      <c r="B573" s="31"/>
      <c r="C573" s="31"/>
      <c r="D573" s="37"/>
      <c r="E573" s="39"/>
      <c r="F573" s="31"/>
      <c r="G573" s="92"/>
      <c r="H573" s="39"/>
      <c r="I573" s="93"/>
      <c r="J573" s="39"/>
      <c r="K573" s="39"/>
      <c r="L573" s="41"/>
      <c r="M573" s="41"/>
      <c r="N573" s="41"/>
      <c r="O573" s="31"/>
      <c r="P573" s="39"/>
      <c r="Q573" s="39"/>
      <c r="R573" s="39"/>
      <c r="S573" s="39"/>
      <c r="T573" s="94"/>
      <c r="U573" s="39"/>
      <c r="V573" s="95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  <c r="AY573" s="39"/>
      <c r="AZ573" s="39"/>
      <c r="BA573" s="39"/>
      <c r="BB573" s="39"/>
      <c r="BC573" s="39"/>
      <c r="BD573" s="39"/>
      <c r="BE573" s="39"/>
      <c r="BF573" s="39"/>
      <c r="BG573" s="39"/>
      <c r="BH573" s="39"/>
      <c r="BI573" s="39"/>
      <c r="BJ573" s="39"/>
      <c r="BK573" s="39"/>
      <c r="BL573" s="39"/>
      <c r="BM573" s="39"/>
      <c r="BN573" s="39"/>
      <c r="BO573" s="39"/>
      <c r="BP573" s="39"/>
      <c r="BQ573" s="39"/>
      <c r="BR573" s="39"/>
      <c r="BS573" s="39"/>
    </row>
    <row r="574" spans="1:71" ht="15.75" customHeight="1" x14ac:dyDescent="0.25">
      <c r="A574" s="30"/>
      <c r="B574" s="31"/>
      <c r="C574" s="31"/>
      <c r="D574" s="37"/>
      <c r="E574" s="39"/>
      <c r="F574" s="31"/>
      <c r="G574" s="92"/>
      <c r="H574" s="39"/>
      <c r="I574" s="93"/>
      <c r="J574" s="39"/>
      <c r="K574" s="39"/>
      <c r="L574" s="41"/>
      <c r="M574" s="41"/>
      <c r="N574" s="41"/>
      <c r="O574" s="31"/>
      <c r="P574" s="39"/>
      <c r="Q574" s="39"/>
      <c r="R574" s="39"/>
      <c r="S574" s="39"/>
      <c r="T574" s="94"/>
      <c r="U574" s="39"/>
      <c r="V574" s="95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  <c r="AT574" s="39"/>
      <c r="AU574" s="39"/>
      <c r="AV574" s="39"/>
      <c r="AW574" s="39"/>
      <c r="AX574" s="39"/>
      <c r="AY574" s="39"/>
      <c r="AZ574" s="39"/>
      <c r="BA574" s="39"/>
      <c r="BB574" s="39"/>
      <c r="BC574" s="39"/>
      <c r="BD574" s="39"/>
      <c r="BE574" s="39"/>
      <c r="BF574" s="39"/>
      <c r="BG574" s="39"/>
      <c r="BH574" s="39"/>
      <c r="BI574" s="39"/>
      <c r="BJ574" s="39"/>
      <c r="BK574" s="39"/>
      <c r="BL574" s="39"/>
      <c r="BM574" s="39"/>
      <c r="BN574" s="39"/>
      <c r="BO574" s="39"/>
      <c r="BP574" s="39"/>
      <c r="BQ574" s="39"/>
      <c r="BR574" s="39"/>
      <c r="BS574" s="39"/>
    </row>
    <row r="575" spans="1:71" ht="15.75" customHeight="1" x14ac:dyDescent="0.25">
      <c r="A575" s="30"/>
      <c r="B575" s="31"/>
      <c r="C575" s="31"/>
      <c r="D575" s="37"/>
      <c r="E575" s="39"/>
      <c r="F575" s="31"/>
      <c r="G575" s="92"/>
      <c r="H575" s="39"/>
      <c r="I575" s="93"/>
      <c r="J575" s="39"/>
      <c r="K575" s="39"/>
      <c r="L575" s="41"/>
      <c r="M575" s="41"/>
      <c r="N575" s="41"/>
      <c r="O575" s="31"/>
      <c r="P575" s="39"/>
      <c r="Q575" s="39"/>
      <c r="R575" s="39"/>
      <c r="S575" s="39"/>
      <c r="T575" s="94"/>
      <c r="U575" s="39"/>
      <c r="V575" s="95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  <c r="AT575" s="39"/>
      <c r="AU575" s="39"/>
      <c r="AV575" s="39"/>
      <c r="AW575" s="39"/>
      <c r="AX575" s="39"/>
      <c r="AY575" s="39"/>
      <c r="AZ575" s="39"/>
      <c r="BA575" s="39"/>
      <c r="BB575" s="39"/>
      <c r="BC575" s="39"/>
      <c r="BD575" s="39"/>
      <c r="BE575" s="39"/>
      <c r="BF575" s="39"/>
      <c r="BG575" s="39"/>
      <c r="BH575" s="39"/>
      <c r="BI575" s="39"/>
      <c r="BJ575" s="39"/>
      <c r="BK575" s="39"/>
      <c r="BL575" s="39"/>
      <c r="BM575" s="39"/>
      <c r="BN575" s="39"/>
      <c r="BO575" s="39"/>
      <c r="BP575" s="39"/>
      <c r="BQ575" s="39"/>
      <c r="BR575" s="39"/>
      <c r="BS575" s="39"/>
    </row>
    <row r="576" spans="1:71" ht="15.75" customHeight="1" x14ac:dyDescent="0.25">
      <c r="A576" s="30"/>
      <c r="B576" s="31"/>
      <c r="C576" s="31"/>
      <c r="D576" s="37"/>
      <c r="E576" s="39"/>
      <c r="F576" s="31"/>
      <c r="G576" s="92"/>
      <c r="H576" s="39"/>
      <c r="I576" s="93"/>
      <c r="J576" s="39"/>
      <c r="K576" s="39"/>
      <c r="L576" s="41"/>
      <c r="M576" s="41"/>
      <c r="N576" s="41"/>
      <c r="O576" s="31"/>
      <c r="P576" s="39"/>
      <c r="Q576" s="39"/>
      <c r="R576" s="39"/>
      <c r="S576" s="39"/>
      <c r="T576" s="94"/>
      <c r="U576" s="39"/>
      <c r="V576" s="95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  <c r="AY576" s="39"/>
      <c r="AZ576" s="39"/>
      <c r="BA576" s="39"/>
      <c r="BB576" s="39"/>
      <c r="BC576" s="39"/>
      <c r="BD576" s="39"/>
      <c r="BE576" s="39"/>
      <c r="BF576" s="39"/>
      <c r="BG576" s="39"/>
      <c r="BH576" s="39"/>
      <c r="BI576" s="39"/>
      <c r="BJ576" s="39"/>
      <c r="BK576" s="39"/>
      <c r="BL576" s="39"/>
      <c r="BM576" s="39"/>
      <c r="BN576" s="39"/>
      <c r="BO576" s="39"/>
      <c r="BP576" s="39"/>
      <c r="BQ576" s="39"/>
      <c r="BR576" s="39"/>
      <c r="BS576" s="39"/>
    </row>
    <row r="577" spans="1:71" ht="15.75" customHeight="1" x14ac:dyDescent="0.25">
      <c r="A577" s="30"/>
      <c r="B577" s="31"/>
      <c r="C577" s="31"/>
      <c r="D577" s="37"/>
      <c r="E577" s="39"/>
      <c r="F577" s="31"/>
      <c r="G577" s="92"/>
      <c r="H577" s="39"/>
      <c r="I577" s="93"/>
      <c r="J577" s="39"/>
      <c r="K577" s="39"/>
      <c r="L577" s="41"/>
      <c r="M577" s="41"/>
      <c r="N577" s="41"/>
      <c r="O577" s="31"/>
      <c r="P577" s="39"/>
      <c r="Q577" s="39"/>
      <c r="R577" s="39"/>
      <c r="S577" s="39"/>
      <c r="T577" s="94"/>
      <c r="U577" s="39"/>
      <c r="V577" s="95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  <c r="AY577" s="39"/>
      <c r="AZ577" s="39"/>
      <c r="BA577" s="39"/>
      <c r="BB577" s="39"/>
      <c r="BC577" s="39"/>
      <c r="BD577" s="39"/>
      <c r="BE577" s="39"/>
      <c r="BF577" s="39"/>
      <c r="BG577" s="39"/>
      <c r="BH577" s="39"/>
      <c r="BI577" s="39"/>
      <c r="BJ577" s="39"/>
      <c r="BK577" s="39"/>
      <c r="BL577" s="39"/>
      <c r="BM577" s="39"/>
      <c r="BN577" s="39"/>
      <c r="BO577" s="39"/>
      <c r="BP577" s="39"/>
      <c r="BQ577" s="39"/>
      <c r="BR577" s="39"/>
      <c r="BS577" s="39"/>
    </row>
    <row r="578" spans="1:71" ht="15.75" customHeight="1" x14ac:dyDescent="0.25">
      <c r="A578" s="30"/>
      <c r="B578" s="31"/>
      <c r="C578" s="31"/>
      <c r="D578" s="37"/>
      <c r="E578" s="39"/>
      <c r="F578" s="31"/>
      <c r="G578" s="92"/>
      <c r="H578" s="39"/>
      <c r="I578" s="93"/>
      <c r="J578" s="39"/>
      <c r="K578" s="39"/>
      <c r="L578" s="41"/>
      <c r="M578" s="41"/>
      <c r="N578" s="41"/>
      <c r="O578" s="31"/>
      <c r="P578" s="39"/>
      <c r="Q578" s="39"/>
      <c r="R578" s="39"/>
      <c r="S578" s="39"/>
      <c r="T578" s="94"/>
      <c r="U578" s="39"/>
      <c r="V578" s="95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  <c r="AY578" s="39"/>
      <c r="AZ578" s="39"/>
      <c r="BA578" s="39"/>
      <c r="BB578" s="39"/>
      <c r="BC578" s="39"/>
      <c r="BD578" s="39"/>
      <c r="BE578" s="39"/>
      <c r="BF578" s="39"/>
      <c r="BG578" s="39"/>
      <c r="BH578" s="39"/>
      <c r="BI578" s="39"/>
      <c r="BJ578" s="39"/>
      <c r="BK578" s="39"/>
      <c r="BL578" s="39"/>
      <c r="BM578" s="39"/>
      <c r="BN578" s="39"/>
      <c r="BO578" s="39"/>
      <c r="BP578" s="39"/>
      <c r="BQ578" s="39"/>
      <c r="BR578" s="39"/>
      <c r="BS578" s="39"/>
    </row>
    <row r="579" spans="1:71" ht="15.75" customHeight="1" x14ac:dyDescent="0.25">
      <c r="A579" s="30"/>
      <c r="B579" s="31"/>
      <c r="C579" s="31"/>
      <c r="D579" s="37"/>
      <c r="E579" s="39"/>
      <c r="F579" s="31"/>
      <c r="G579" s="92"/>
      <c r="H579" s="39"/>
      <c r="I579" s="93"/>
      <c r="J579" s="39"/>
      <c r="K579" s="39"/>
      <c r="L579" s="41"/>
      <c r="M579" s="41"/>
      <c r="N579" s="41"/>
      <c r="O579" s="31"/>
      <c r="P579" s="39"/>
      <c r="Q579" s="39"/>
      <c r="R579" s="39"/>
      <c r="S579" s="39"/>
      <c r="T579" s="94"/>
      <c r="U579" s="39"/>
      <c r="V579" s="95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  <c r="AY579" s="39"/>
      <c r="AZ579" s="39"/>
      <c r="BA579" s="39"/>
      <c r="BB579" s="39"/>
      <c r="BC579" s="39"/>
      <c r="BD579" s="39"/>
      <c r="BE579" s="39"/>
      <c r="BF579" s="39"/>
      <c r="BG579" s="39"/>
      <c r="BH579" s="39"/>
      <c r="BI579" s="39"/>
      <c r="BJ579" s="39"/>
      <c r="BK579" s="39"/>
      <c r="BL579" s="39"/>
      <c r="BM579" s="39"/>
      <c r="BN579" s="39"/>
      <c r="BO579" s="39"/>
      <c r="BP579" s="39"/>
      <c r="BQ579" s="39"/>
      <c r="BR579" s="39"/>
      <c r="BS579" s="39"/>
    </row>
    <row r="580" spans="1:71" ht="15.75" customHeight="1" x14ac:dyDescent="0.25">
      <c r="A580" s="30"/>
      <c r="B580" s="31"/>
      <c r="C580" s="31"/>
      <c r="D580" s="37"/>
      <c r="E580" s="39"/>
      <c r="F580" s="31"/>
      <c r="G580" s="92"/>
      <c r="H580" s="39"/>
      <c r="I580" s="93"/>
      <c r="J580" s="39"/>
      <c r="K580" s="39"/>
      <c r="L580" s="41"/>
      <c r="M580" s="41"/>
      <c r="N580" s="41"/>
      <c r="O580" s="31"/>
      <c r="P580" s="39"/>
      <c r="Q580" s="39"/>
      <c r="R580" s="39"/>
      <c r="S580" s="39"/>
      <c r="T580" s="94"/>
      <c r="U580" s="39"/>
      <c r="V580" s="95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  <c r="AY580" s="39"/>
      <c r="AZ580" s="39"/>
      <c r="BA580" s="39"/>
      <c r="BB580" s="39"/>
      <c r="BC580" s="39"/>
      <c r="BD580" s="39"/>
      <c r="BE580" s="39"/>
      <c r="BF580" s="39"/>
      <c r="BG580" s="39"/>
      <c r="BH580" s="39"/>
      <c r="BI580" s="39"/>
      <c r="BJ580" s="39"/>
      <c r="BK580" s="39"/>
      <c r="BL580" s="39"/>
      <c r="BM580" s="39"/>
      <c r="BN580" s="39"/>
      <c r="BO580" s="39"/>
      <c r="BP580" s="39"/>
      <c r="BQ580" s="39"/>
      <c r="BR580" s="39"/>
      <c r="BS580" s="39"/>
    </row>
    <row r="581" spans="1:71" ht="15.75" customHeight="1" x14ac:dyDescent="0.25">
      <c r="A581" s="30"/>
      <c r="B581" s="31"/>
      <c r="C581" s="31"/>
      <c r="D581" s="37"/>
      <c r="E581" s="39"/>
      <c r="F581" s="31"/>
      <c r="G581" s="92"/>
      <c r="H581" s="39"/>
      <c r="I581" s="93"/>
      <c r="J581" s="39"/>
      <c r="K581" s="39"/>
      <c r="L581" s="41"/>
      <c r="M581" s="41"/>
      <c r="N581" s="41"/>
      <c r="O581" s="31"/>
      <c r="P581" s="39"/>
      <c r="Q581" s="39"/>
      <c r="R581" s="39"/>
      <c r="S581" s="39"/>
      <c r="T581" s="94"/>
      <c r="U581" s="39"/>
      <c r="V581" s="95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  <c r="AY581" s="39"/>
      <c r="AZ581" s="39"/>
      <c r="BA581" s="39"/>
      <c r="BB581" s="39"/>
      <c r="BC581" s="39"/>
      <c r="BD581" s="39"/>
      <c r="BE581" s="39"/>
      <c r="BF581" s="39"/>
      <c r="BG581" s="39"/>
      <c r="BH581" s="39"/>
      <c r="BI581" s="39"/>
      <c r="BJ581" s="39"/>
      <c r="BK581" s="39"/>
      <c r="BL581" s="39"/>
      <c r="BM581" s="39"/>
      <c r="BN581" s="39"/>
      <c r="BO581" s="39"/>
      <c r="BP581" s="39"/>
      <c r="BQ581" s="39"/>
      <c r="BR581" s="39"/>
      <c r="BS581" s="39"/>
    </row>
    <row r="582" spans="1:71" ht="15.75" customHeight="1" x14ac:dyDescent="0.25">
      <c r="A582" s="30"/>
      <c r="B582" s="31"/>
      <c r="C582" s="31"/>
      <c r="D582" s="37"/>
      <c r="E582" s="39"/>
      <c r="F582" s="31"/>
      <c r="G582" s="92"/>
      <c r="H582" s="39"/>
      <c r="I582" s="93"/>
      <c r="J582" s="39"/>
      <c r="K582" s="39"/>
      <c r="L582" s="41"/>
      <c r="M582" s="41"/>
      <c r="N582" s="41"/>
      <c r="O582" s="31"/>
      <c r="P582" s="39"/>
      <c r="Q582" s="39"/>
      <c r="R582" s="39"/>
      <c r="S582" s="39"/>
      <c r="T582" s="94"/>
      <c r="U582" s="39"/>
      <c r="V582" s="95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  <c r="AY582" s="39"/>
      <c r="AZ582" s="39"/>
      <c r="BA582" s="39"/>
      <c r="BB582" s="39"/>
      <c r="BC582" s="39"/>
      <c r="BD582" s="39"/>
      <c r="BE582" s="39"/>
      <c r="BF582" s="39"/>
      <c r="BG582" s="39"/>
      <c r="BH582" s="39"/>
      <c r="BI582" s="39"/>
      <c r="BJ582" s="39"/>
      <c r="BK582" s="39"/>
      <c r="BL582" s="39"/>
      <c r="BM582" s="39"/>
      <c r="BN582" s="39"/>
      <c r="BO582" s="39"/>
      <c r="BP582" s="39"/>
      <c r="BQ582" s="39"/>
      <c r="BR582" s="39"/>
      <c r="BS582" s="39"/>
    </row>
    <row r="583" spans="1:71" ht="15.75" customHeight="1" x14ac:dyDescent="0.25">
      <c r="A583" s="30"/>
      <c r="B583" s="31"/>
      <c r="C583" s="31"/>
      <c r="D583" s="37"/>
      <c r="E583" s="39"/>
      <c r="F583" s="31"/>
      <c r="G583" s="92"/>
      <c r="H583" s="39"/>
      <c r="I583" s="93"/>
      <c r="J583" s="39"/>
      <c r="K583" s="39"/>
      <c r="L583" s="41"/>
      <c r="M583" s="41"/>
      <c r="N583" s="41"/>
      <c r="O583" s="31"/>
      <c r="P583" s="39"/>
      <c r="Q583" s="39"/>
      <c r="R583" s="39"/>
      <c r="S583" s="39"/>
      <c r="T583" s="94"/>
      <c r="U583" s="39"/>
      <c r="V583" s="95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  <c r="AY583" s="39"/>
      <c r="AZ583" s="39"/>
      <c r="BA583" s="39"/>
      <c r="BB583" s="39"/>
      <c r="BC583" s="39"/>
      <c r="BD583" s="39"/>
      <c r="BE583" s="39"/>
      <c r="BF583" s="39"/>
      <c r="BG583" s="39"/>
      <c r="BH583" s="39"/>
      <c r="BI583" s="39"/>
      <c r="BJ583" s="39"/>
      <c r="BK583" s="39"/>
      <c r="BL583" s="39"/>
      <c r="BM583" s="39"/>
      <c r="BN583" s="39"/>
      <c r="BO583" s="39"/>
      <c r="BP583" s="39"/>
      <c r="BQ583" s="39"/>
      <c r="BR583" s="39"/>
      <c r="BS583" s="39"/>
    </row>
    <row r="584" spans="1:71" ht="15.75" customHeight="1" x14ac:dyDescent="0.25">
      <c r="A584" s="30"/>
      <c r="B584" s="31"/>
      <c r="C584" s="31"/>
      <c r="D584" s="37"/>
      <c r="E584" s="39"/>
      <c r="F584" s="31"/>
      <c r="G584" s="92"/>
      <c r="H584" s="39"/>
      <c r="I584" s="93"/>
      <c r="J584" s="39"/>
      <c r="K584" s="39"/>
      <c r="L584" s="41"/>
      <c r="M584" s="41"/>
      <c r="N584" s="41"/>
      <c r="O584" s="31"/>
      <c r="P584" s="39"/>
      <c r="Q584" s="39"/>
      <c r="R584" s="39"/>
      <c r="S584" s="39"/>
      <c r="T584" s="94"/>
      <c r="U584" s="39"/>
      <c r="V584" s="95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  <c r="AY584" s="39"/>
      <c r="AZ584" s="39"/>
      <c r="BA584" s="39"/>
      <c r="BB584" s="39"/>
      <c r="BC584" s="39"/>
      <c r="BD584" s="39"/>
      <c r="BE584" s="39"/>
      <c r="BF584" s="39"/>
      <c r="BG584" s="39"/>
      <c r="BH584" s="39"/>
      <c r="BI584" s="39"/>
      <c r="BJ584" s="39"/>
      <c r="BK584" s="39"/>
      <c r="BL584" s="39"/>
      <c r="BM584" s="39"/>
      <c r="BN584" s="39"/>
      <c r="BO584" s="39"/>
      <c r="BP584" s="39"/>
      <c r="BQ584" s="39"/>
      <c r="BR584" s="39"/>
      <c r="BS584" s="39"/>
    </row>
    <row r="585" spans="1:71" ht="15.75" customHeight="1" x14ac:dyDescent="0.25">
      <c r="A585" s="30"/>
      <c r="B585" s="31"/>
      <c r="C585" s="31"/>
      <c r="D585" s="37"/>
      <c r="E585" s="39"/>
      <c r="F585" s="31"/>
      <c r="G585" s="92"/>
      <c r="H585" s="39"/>
      <c r="I585" s="93"/>
      <c r="J585" s="39"/>
      <c r="K585" s="39"/>
      <c r="L585" s="41"/>
      <c r="M585" s="41"/>
      <c r="N585" s="41"/>
      <c r="O585" s="31"/>
      <c r="P585" s="39"/>
      <c r="Q585" s="39"/>
      <c r="R585" s="39"/>
      <c r="S585" s="39"/>
      <c r="T585" s="94"/>
      <c r="U585" s="39"/>
      <c r="V585" s="95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  <c r="AY585" s="39"/>
      <c r="AZ585" s="39"/>
      <c r="BA585" s="39"/>
      <c r="BB585" s="39"/>
      <c r="BC585" s="39"/>
      <c r="BD585" s="39"/>
      <c r="BE585" s="39"/>
      <c r="BF585" s="39"/>
      <c r="BG585" s="39"/>
      <c r="BH585" s="39"/>
      <c r="BI585" s="39"/>
      <c r="BJ585" s="39"/>
      <c r="BK585" s="39"/>
      <c r="BL585" s="39"/>
      <c r="BM585" s="39"/>
      <c r="BN585" s="39"/>
      <c r="BO585" s="39"/>
      <c r="BP585" s="39"/>
      <c r="BQ585" s="39"/>
      <c r="BR585" s="39"/>
      <c r="BS585" s="39"/>
    </row>
    <row r="586" spans="1:71" ht="15.75" customHeight="1" x14ac:dyDescent="0.25">
      <c r="A586" s="30"/>
      <c r="B586" s="31"/>
      <c r="C586" s="31"/>
      <c r="D586" s="37"/>
      <c r="E586" s="39"/>
      <c r="F586" s="31"/>
      <c r="G586" s="92"/>
      <c r="H586" s="39"/>
      <c r="I586" s="93"/>
      <c r="J586" s="39"/>
      <c r="K586" s="39"/>
      <c r="L586" s="41"/>
      <c r="M586" s="41"/>
      <c r="N586" s="41"/>
      <c r="O586" s="31"/>
      <c r="P586" s="39"/>
      <c r="Q586" s="39"/>
      <c r="R586" s="39"/>
      <c r="S586" s="39"/>
      <c r="T586" s="94"/>
      <c r="U586" s="39"/>
      <c r="V586" s="95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  <c r="AY586" s="39"/>
      <c r="AZ586" s="39"/>
      <c r="BA586" s="39"/>
      <c r="BB586" s="39"/>
      <c r="BC586" s="39"/>
      <c r="BD586" s="39"/>
      <c r="BE586" s="39"/>
      <c r="BF586" s="39"/>
      <c r="BG586" s="39"/>
      <c r="BH586" s="39"/>
      <c r="BI586" s="39"/>
      <c r="BJ586" s="39"/>
      <c r="BK586" s="39"/>
      <c r="BL586" s="39"/>
      <c r="BM586" s="39"/>
      <c r="BN586" s="39"/>
      <c r="BO586" s="39"/>
      <c r="BP586" s="39"/>
      <c r="BQ586" s="39"/>
      <c r="BR586" s="39"/>
      <c r="BS586" s="39"/>
    </row>
    <row r="587" spans="1:71" ht="15.75" customHeight="1" x14ac:dyDescent="0.25">
      <c r="A587" s="30"/>
      <c r="B587" s="31"/>
      <c r="C587" s="31"/>
      <c r="D587" s="37"/>
      <c r="E587" s="39"/>
      <c r="F587" s="31"/>
      <c r="G587" s="92"/>
      <c r="H587" s="39"/>
      <c r="I587" s="93"/>
      <c r="J587" s="39"/>
      <c r="K587" s="39"/>
      <c r="L587" s="41"/>
      <c r="M587" s="41"/>
      <c r="N587" s="41"/>
      <c r="O587" s="31"/>
      <c r="P587" s="39"/>
      <c r="Q587" s="39"/>
      <c r="R587" s="39"/>
      <c r="S587" s="39"/>
      <c r="T587" s="94"/>
      <c r="U587" s="39"/>
      <c r="V587" s="95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  <c r="AY587" s="39"/>
      <c r="AZ587" s="39"/>
      <c r="BA587" s="39"/>
      <c r="BB587" s="39"/>
      <c r="BC587" s="39"/>
      <c r="BD587" s="39"/>
      <c r="BE587" s="39"/>
      <c r="BF587" s="39"/>
      <c r="BG587" s="39"/>
      <c r="BH587" s="39"/>
      <c r="BI587" s="39"/>
      <c r="BJ587" s="39"/>
      <c r="BK587" s="39"/>
      <c r="BL587" s="39"/>
      <c r="BM587" s="39"/>
      <c r="BN587" s="39"/>
      <c r="BO587" s="39"/>
      <c r="BP587" s="39"/>
      <c r="BQ587" s="39"/>
      <c r="BR587" s="39"/>
      <c r="BS587" s="39"/>
    </row>
    <row r="588" spans="1:71" ht="15.75" customHeight="1" x14ac:dyDescent="0.25">
      <c r="A588" s="30"/>
      <c r="B588" s="31"/>
      <c r="C588" s="31"/>
      <c r="D588" s="37"/>
      <c r="E588" s="39"/>
      <c r="F588" s="31"/>
      <c r="G588" s="92"/>
      <c r="H588" s="39"/>
      <c r="I588" s="93"/>
      <c r="J588" s="39"/>
      <c r="K588" s="39"/>
      <c r="L588" s="41"/>
      <c r="M588" s="41"/>
      <c r="N588" s="41"/>
      <c r="O588" s="31"/>
      <c r="P588" s="39"/>
      <c r="Q588" s="39"/>
      <c r="R588" s="39"/>
      <c r="S588" s="39"/>
      <c r="T588" s="94"/>
      <c r="U588" s="39"/>
      <c r="V588" s="95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  <c r="AY588" s="39"/>
      <c r="AZ588" s="39"/>
      <c r="BA588" s="39"/>
      <c r="BB588" s="39"/>
      <c r="BC588" s="39"/>
      <c r="BD588" s="39"/>
      <c r="BE588" s="39"/>
      <c r="BF588" s="39"/>
      <c r="BG588" s="39"/>
      <c r="BH588" s="39"/>
      <c r="BI588" s="39"/>
      <c r="BJ588" s="39"/>
      <c r="BK588" s="39"/>
      <c r="BL588" s="39"/>
      <c r="BM588" s="39"/>
      <c r="BN588" s="39"/>
      <c r="BO588" s="39"/>
      <c r="BP588" s="39"/>
      <c r="BQ588" s="39"/>
      <c r="BR588" s="39"/>
      <c r="BS588" s="39"/>
    </row>
    <row r="589" spans="1:71" ht="15.75" customHeight="1" x14ac:dyDescent="0.25">
      <c r="A589" s="30"/>
      <c r="B589" s="31"/>
      <c r="C589" s="31"/>
      <c r="D589" s="37"/>
      <c r="E589" s="39"/>
      <c r="F589" s="31"/>
      <c r="G589" s="92"/>
      <c r="H589" s="39"/>
      <c r="I589" s="93"/>
      <c r="J589" s="39"/>
      <c r="K589" s="39"/>
      <c r="L589" s="41"/>
      <c r="M589" s="41"/>
      <c r="N589" s="41"/>
      <c r="O589" s="31"/>
      <c r="P589" s="39"/>
      <c r="Q589" s="39"/>
      <c r="R589" s="39"/>
      <c r="S589" s="39"/>
      <c r="T589" s="94"/>
      <c r="U589" s="39"/>
      <c r="V589" s="95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  <c r="AY589" s="39"/>
      <c r="AZ589" s="39"/>
      <c r="BA589" s="39"/>
      <c r="BB589" s="39"/>
      <c r="BC589" s="39"/>
      <c r="BD589" s="39"/>
      <c r="BE589" s="39"/>
      <c r="BF589" s="39"/>
      <c r="BG589" s="39"/>
      <c r="BH589" s="39"/>
      <c r="BI589" s="39"/>
      <c r="BJ589" s="39"/>
      <c r="BK589" s="39"/>
      <c r="BL589" s="39"/>
      <c r="BM589" s="39"/>
      <c r="BN589" s="39"/>
      <c r="BO589" s="39"/>
      <c r="BP589" s="39"/>
      <c r="BQ589" s="39"/>
      <c r="BR589" s="39"/>
      <c r="BS589" s="39"/>
    </row>
    <row r="590" spans="1:71" ht="15.75" customHeight="1" x14ac:dyDescent="0.25">
      <c r="A590" s="30"/>
      <c r="B590" s="31"/>
      <c r="C590" s="31"/>
      <c r="D590" s="37"/>
      <c r="E590" s="39"/>
      <c r="F590" s="31"/>
      <c r="G590" s="92"/>
      <c r="H590" s="39"/>
      <c r="I590" s="93"/>
      <c r="J590" s="39"/>
      <c r="K590" s="39"/>
      <c r="L590" s="41"/>
      <c r="M590" s="41"/>
      <c r="N590" s="41"/>
      <c r="O590" s="31"/>
      <c r="P590" s="39"/>
      <c r="Q590" s="39"/>
      <c r="R590" s="39"/>
      <c r="S590" s="39"/>
      <c r="T590" s="94"/>
      <c r="U590" s="39"/>
      <c r="V590" s="95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  <c r="AW590" s="39"/>
      <c r="AX590" s="39"/>
      <c r="AY590" s="39"/>
      <c r="AZ590" s="39"/>
      <c r="BA590" s="39"/>
      <c r="BB590" s="39"/>
      <c r="BC590" s="39"/>
      <c r="BD590" s="39"/>
      <c r="BE590" s="39"/>
      <c r="BF590" s="39"/>
      <c r="BG590" s="39"/>
      <c r="BH590" s="39"/>
      <c r="BI590" s="39"/>
      <c r="BJ590" s="39"/>
      <c r="BK590" s="39"/>
      <c r="BL590" s="39"/>
      <c r="BM590" s="39"/>
      <c r="BN590" s="39"/>
      <c r="BO590" s="39"/>
      <c r="BP590" s="39"/>
      <c r="BQ590" s="39"/>
      <c r="BR590" s="39"/>
      <c r="BS590" s="39"/>
    </row>
    <row r="591" spans="1:71" ht="15.75" customHeight="1" x14ac:dyDescent="0.25">
      <c r="A591" s="30"/>
      <c r="B591" s="31"/>
      <c r="C591" s="31"/>
      <c r="D591" s="37"/>
      <c r="E591" s="39"/>
      <c r="F591" s="31"/>
      <c r="G591" s="92"/>
      <c r="H591" s="39"/>
      <c r="I591" s="93"/>
      <c r="J591" s="39"/>
      <c r="K591" s="39"/>
      <c r="L591" s="41"/>
      <c r="M591" s="41"/>
      <c r="N591" s="41"/>
      <c r="O591" s="31"/>
      <c r="P591" s="39"/>
      <c r="Q591" s="39"/>
      <c r="R591" s="39"/>
      <c r="S591" s="39"/>
      <c r="T591" s="94"/>
      <c r="U591" s="39"/>
      <c r="V591" s="95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  <c r="AY591" s="39"/>
      <c r="AZ591" s="39"/>
      <c r="BA591" s="39"/>
      <c r="BB591" s="39"/>
      <c r="BC591" s="39"/>
      <c r="BD591" s="39"/>
      <c r="BE591" s="39"/>
      <c r="BF591" s="39"/>
      <c r="BG591" s="39"/>
      <c r="BH591" s="39"/>
      <c r="BI591" s="39"/>
      <c r="BJ591" s="39"/>
      <c r="BK591" s="39"/>
      <c r="BL591" s="39"/>
      <c r="BM591" s="39"/>
      <c r="BN591" s="39"/>
      <c r="BO591" s="39"/>
      <c r="BP591" s="39"/>
      <c r="BQ591" s="39"/>
      <c r="BR591" s="39"/>
      <c r="BS591" s="39"/>
    </row>
    <row r="592" spans="1:71" ht="15.75" customHeight="1" x14ac:dyDescent="0.25">
      <c r="A592" s="30"/>
      <c r="B592" s="31"/>
      <c r="C592" s="31"/>
      <c r="D592" s="37"/>
      <c r="E592" s="39"/>
      <c r="F592" s="31"/>
      <c r="G592" s="92"/>
      <c r="H592" s="39"/>
      <c r="I592" s="93"/>
      <c r="J592" s="39"/>
      <c r="K592" s="39"/>
      <c r="L592" s="41"/>
      <c r="M592" s="41"/>
      <c r="N592" s="41"/>
      <c r="O592" s="31"/>
      <c r="P592" s="39"/>
      <c r="Q592" s="39"/>
      <c r="R592" s="39"/>
      <c r="S592" s="39"/>
      <c r="T592" s="94"/>
      <c r="U592" s="39"/>
      <c r="V592" s="95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  <c r="AY592" s="39"/>
      <c r="AZ592" s="39"/>
      <c r="BA592" s="39"/>
      <c r="BB592" s="39"/>
      <c r="BC592" s="39"/>
      <c r="BD592" s="39"/>
      <c r="BE592" s="39"/>
      <c r="BF592" s="39"/>
      <c r="BG592" s="39"/>
      <c r="BH592" s="39"/>
      <c r="BI592" s="39"/>
      <c r="BJ592" s="39"/>
      <c r="BK592" s="39"/>
      <c r="BL592" s="39"/>
      <c r="BM592" s="39"/>
      <c r="BN592" s="39"/>
      <c r="BO592" s="39"/>
      <c r="BP592" s="39"/>
      <c r="BQ592" s="39"/>
      <c r="BR592" s="39"/>
      <c r="BS592" s="39"/>
    </row>
    <row r="593" spans="1:71" ht="15.75" customHeight="1" x14ac:dyDescent="0.25">
      <c r="A593" s="30"/>
      <c r="B593" s="31"/>
      <c r="C593" s="31"/>
      <c r="D593" s="37"/>
      <c r="E593" s="39"/>
      <c r="F593" s="31"/>
      <c r="G593" s="92"/>
      <c r="H593" s="39"/>
      <c r="I593" s="93"/>
      <c r="J593" s="39"/>
      <c r="K593" s="39"/>
      <c r="L593" s="41"/>
      <c r="M593" s="41"/>
      <c r="N593" s="41"/>
      <c r="O593" s="31"/>
      <c r="P593" s="39"/>
      <c r="Q593" s="39"/>
      <c r="R593" s="39"/>
      <c r="S593" s="39"/>
      <c r="T593" s="94"/>
      <c r="U593" s="39"/>
      <c r="V593" s="95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  <c r="AY593" s="39"/>
      <c r="AZ593" s="39"/>
      <c r="BA593" s="39"/>
      <c r="BB593" s="39"/>
      <c r="BC593" s="39"/>
      <c r="BD593" s="39"/>
      <c r="BE593" s="39"/>
      <c r="BF593" s="39"/>
      <c r="BG593" s="39"/>
      <c r="BH593" s="39"/>
      <c r="BI593" s="39"/>
      <c r="BJ593" s="39"/>
      <c r="BK593" s="39"/>
      <c r="BL593" s="39"/>
      <c r="BM593" s="39"/>
      <c r="BN593" s="39"/>
      <c r="BO593" s="39"/>
      <c r="BP593" s="39"/>
      <c r="BQ593" s="39"/>
      <c r="BR593" s="39"/>
      <c r="BS593" s="39"/>
    </row>
    <row r="594" spans="1:71" ht="15.75" customHeight="1" x14ac:dyDescent="0.25">
      <c r="A594" s="30"/>
      <c r="B594" s="31"/>
      <c r="C594" s="31"/>
      <c r="D594" s="37"/>
      <c r="E594" s="39"/>
      <c r="F594" s="31"/>
      <c r="G594" s="92"/>
      <c r="H594" s="39"/>
      <c r="I594" s="93"/>
      <c r="J594" s="39"/>
      <c r="K594" s="39"/>
      <c r="L594" s="41"/>
      <c r="M594" s="41"/>
      <c r="N594" s="41"/>
      <c r="O594" s="31"/>
      <c r="P594" s="39"/>
      <c r="Q594" s="39"/>
      <c r="R594" s="39"/>
      <c r="S594" s="39"/>
      <c r="T594" s="94"/>
      <c r="U594" s="39"/>
      <c r="V594" s="95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  <c r="AY594" s="39"/>
      <c r="AZ594" s="39"/>
      <c r="BA594" s="39"/>
      <c r="BB594" s="39"/>
      <c r="BC594" s="39"/>
      <c r="BD594" s="39"/>
      <c r="BE594" s="39"/>
      <c r="BF594" s="39"/>
      <c r="BG594" s="39"/>
      <c r="BH594" s="39"/>
      <c r="BI594" s="39"/>
      <c r="BJ594" s="39"/>
      <c r="BK594" s="39"/>
      <c r="BL594" s="39"/>
      <c r="BM594" s="39"/>
      <c r="BN594" s="39"/>
      <c r="BO594" s="39"/>
      <c r="BP594" s="39"/>
      <c r="BQ594" s="39"/>
      <c r="BR594" s="39"/>
      <c r="BS594" s="39"/>
    </row>
    <row r="595" spans="1:71" ht="15.75" customHeight="1" x14ac:dyDescent="0.25">
      <c r="A595" s="30"/>
      <c r="B595" s="31"/>
      <c r="C595" s="31"/>
      <c r="D595" s="37"/>
      <c r="E595" s="39"/>
      <c r="F595" s="31"/>
      <c r="G595" s="92"/>
      <c r="H595" s="39"/>
      <c r="I595" s="93"/>
      <c r="J595" s="39"/>
      <c r="K595" s="39"/>
      <c r="L595" s="41"/>
      <c r="M595" s="41"/>
      <c r="N595" s="41"/>
      <c r="O595" s="31"/>
      <c r="P595" s="39"/>
      <c r="Q595" s="39"/>
      <c r="R595" s="39"/>
      <c r="S595" s="39"/>
      <c r="T595" s="94"/>
      <c r="U595" s="39"/>
      <c r="V595" s="95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39"/>
      <c r="AX595" s="39"/>
      <c r="AY595" s="39"/>
      <c r="AZ595" s="39"/>
      <c r="BA595" s="39"/>
      <c r="BB595" s="39"/>
      <c r="BC595" s="39"/>
      <c r="BD595" s="39"/>
      <c r="BE595" s="39"/>
      <c r="BF595" s="39"/>
      <c r="BG595" s="39"/>
      <c r="BH595" s="39"/>
      <c r="BI595" s="39"/>
      <c r="BJ595" s="39"/>
      <c r="BK595" s="39"/>
      <c r="BL595" s="39"/>
      <c r="BM595" s="39"/>
      <c r="BN595" s="39"/>
      <c r="BO595" s="39"/>
      <c r="BP595" s="39"/>
      <c r="BQ595" s="39"/>
      <c r="BR595" s="39"/>
      <c r="BS595" s="39"/>
    </row>
    <row r="596" spans="1:71" ht="15.75" customHeight="1" x14ac:dyDescent="0.25">
      <c r="A596" s="30"/>
      <c r="B596" s="31"/>
      <c r="C596" s="31"/>
      <c r="D596" s="37"/>
      <c r="E596" s="39"/>
      <c r="F596" s="31"/>
      <c r="G596" s="92"/>
      <c r="H596" s="39"/>
      <c r="I596" s="93"/>
      <c r="J596" s="39"/>
      <c r="K596" s="39"/>
      <c r="L596" s="41"/>
      <c r="M596" s="41"/>
      <c r="N596" s="41"/>
      <c r="O596" s="31"/>
      <c r="P596" s="39"/>
      <c r="Q596" s="39"/>
      <c r="R596" s="39"/>
      <c r="S596" s="39"/>
      <c r="T596" s="94"/>
      <c r="U596" s="39"/>
      <c r="V596" s="95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  <c r="AT596" s="39"/>
      <c r="AU596" s="39"/>
      <c r="AV596" s="39"/>
      <c r="AW596" s="39"/>
      <c r="AX596" s="39"/>
      <c r="AY596" s="39"/>
      <c r="AZ596" s="39"/>
      <c r="BA596" s="39"/>
      <c r="BB596" s="39"/>
      <c r="BC596" s="39"/>
      <c r="BD596" s="39"/>
      <c r="BE596" s="39"/>
      <c r="BF596" s="39"/>
      <c r="BG596" s="39"/>
      <c r="BH596" s="39"/>
      <c r="BI596" s="39"/>
      <c r="BJ596" s="39"/>
      <c r="BK596" s="39"/>
      <c r="BL596" s="39"/>
      <c r="BM596" s="39"/>
      <c r="BN596" s="39"/>
      <c r="BO596" s="39"/>
      <c r="BP596" s="39"/>
      <c r="BQ596" s="39"/>
      <c r="BR596" s="39"/>
      <c r="BS596" s="39"/>
    </row>
    <row r="597" spans="1:71" ht="15.75" customHeight="1" x14ac:dyDescent="0.25">
      <c r="A597" s="30"/>
      <c r="B597" s="31"/>
      <c r="C597" s="31"/>
      <c r="D597" s="37"/>
      <c r="E597" s="39"/>
      <c r="F597" s="31"/>
      <c r="G597" s="92"/>
      <c r="H597" s="39"/>
      <c r="I597" s="93"/>
      <c r="J597" s="39"/>
      <c r="K597" s="39"/>
      <c r="L597" s="41"/>
      <c r="M597" s="41"/>
      <c r="N597" s="41"/>
      <c r="O597" s="31"/>
      <c r="P597" s="39"/>
      <c r="Q597" s="39"/>
      <c r="R597" s="39"/>
      <c r="S597" s="39"/>
      <c r="T597" s="94"/>
      <c r="U597" s="39"/>
      <c r="V597" s="95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  <c r="AT597" s="39"/>
      <c r="AU597" s="39"/>
      <c r="AV597" s="39"/>
      <c r="AW597" s="39"/>
      <c r="AX597" s="39"/>
      <c r="AY597" s="39"/>
      <c r="AZ597" s="39"/>
      <c r="BA597" s="39"/>
      <c r="BB597" s="39"/>
      <c r="BC597" s="39"/>
      <c r="BD597" s="39"/>
      <c r="BE597" s="39"/>
      <c r="BF597" s="39"/>
      <c r="BG597" s="39"/>
      <c r="BH597" s="39"/>
      <c r="BI597" s="39"/>
      <c r="BJ597" s="39"/>
      <c r="BK597" s="39"/>
      <c r="BL597" s="39"/>
      <c r="BM597" s="39"/>
      <c r="BN597" s="39"/>
      <c r="BO597" s="39"/>
      <c r="BP597" s="39"/>
      <c r="BQ597" s="39"/>
      <c r="BR597" s="39"/>
      <c r="BS597" s="39"/>
    </row>
    <row r="598" spans="1:71" ht="15.75" customHeight="1" x14ac:dyDescent="0.25">
      <c r="A598" s="30"/>
      <c r="B598" s="31"/>
      <c r="C598" s="31"/>
      <c r="D598" s="37"/>
      <c r="E598" s="39"/>
      <c r="F598" s="31"/>
      <c r="G598" s="92"/>
      <c r="H598" s="39"/>
      <c r="I598" s="93"/>
      <c r="J598" s="39"/>
      <c r="K598" s="39"/>
      <c r="L598" s="41"/>
      <c r="M598" s="41"/>
      <c r="N598" s="41"/>
      <c r="O598" s="31"/>
      <c r="P598" s="39"/>
      <c r="Q598" s="39"/>
      <c r="R598" s="39"/>
      <c r="S598" s="39"/>
      <c r="T598" s="94"/>
      <c r="U598" s="39"/>
      <c r="V598" s="95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  <c r="AM598" s="39"/>
      <c r="AN598" s="39"/>
      <c r="AO598" s="39"/>
      <c r="AP598" s="39"/>
      <c r="AQ598" s="39"/>
      <c r="AR598" s="39"/>
      <c r="AS598" s="39"/>
      <c r="AT598" s="39"/>
      <c r="AU598" s="39"/>
      <c r="AV598" s="39"/>
      <c r="AW598" s="39"/>
      <c r="AX598" s="39"/>
      <c r="AY598" s="39"/>
      <c r="AZ598" s="39"/>
      <c r="BA598" s="39"/>
      <c r="BB598" s="39"/>
      <c r="BC598" s="39"/>
      <c r="BD598" s="39"/>
      <c r="BE598" s="39"/>
      <c r="BF598" s="39"/>
      <c r="BG598" s="39"/>
      <c r="BH598" s="39"/>
      <c r="BI598" s="39"/>
      <c r="BJ598" s="39"/>
      <c r="BK598" s="39"/>
      <c r="BL598" s="39"/>
      <c r="BM598" s="39"/>
      <c r="BN598" s="39"/>
      <c r="BO598" s="39"/>
      <c r="BP598" s="39"/>
      <c r="BQ598" s="39"/>
      <c r="BR598" s="39"/>
      <c r="BS598" s="39"/>
    </row>
    <row r="599" spans="1:71" ht="15.75" customHeight="1" x14ac:dyDescent="0.25">
      <c r="A599" s="30"/>
      <c r="B599" s="31"/>
      <c r="C599" s="31"/>
      <c r="D599" s="37"/>
      <c r="E599" s="39"/>
      <c r="F599" s="31"/>
      <c r="G599" s="92"/>
      <c r="H599" s="39"/>
      <c r="I599" s="93"/>
      <c r="J599" s="39"/>
      <c r="K599" s="39"/>
      <c r="L599" s="41"/>
      <c r="M599" s="41"/>
      <c r="N599" s="41"/>
      <c r="O599" s="31"/>
      <c r="P599" s="39"/>
      <c r="Q599" s="39"/>
      <c r="R599" s="39"/>
      <c r="S599" s="39"/>
      <c r="T599" s="94"/>
      <c r="U599" s="39"/>
      <c r="V599" s="95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39"/>
      <c r="AM599" s="39"/>
      <c r="AN599" s="39"/>
      <c r="AO599" s="39"/>
      <c r="AP599" s="39"/>
      <c r="AQ599" s="39"/>
      <c r="AR599" s="39"/>
      <c r="AS599" s="39"/>
      <c r="AT599" s="39"/>
      <c r="AU599" s="39"/>
      <c r="AV599" s="39"/>
      <c r="AW599" s="39"/>
      <c r="AX599" s="39"/>
      <c r="AY599" s="39"/>
      <c r="AZ599" s="39"/>
      <c r="BA599" s="39"/>
      <c r="BB599" s="39"/>
      <c r="BC599" s="39"/>
      <c r="BD599" s="39"/>
      <c r="BE599" s="39"/>
      <c r="BF599" s="39"/>
      <c r="BG599" s="39"/>
      <c r="BH599" s="39"/>
      <c r="BI599" s="39"/>
      <c r="BJ599" s="39"/>
      <c r="BK599" s="39"/>
      <c r="BL599" s="39"/>
      <c r="BM599" s="39"/>
      <c r="BN599" s="39"/>
      <c r="BO599" s="39"/>
      <c r="BP599" s="39"/>
      <c r="BQ599" s="39"/>
      <c r="BR599" s="39"/>
      <c r="BS599" s="39"/>
    </row>
    <row r="600" spans="1:71" ht="15.75" customHeight="1" x14ac:dyDescent="0.25">
      <c r="A600" s="30"/>
      <c r="B600" s="31"/>
      <c r="C600" s="31"/>
      <c r="D600" s="37"/>
      <c r="E600" s="39"/>
      <c r="F600" s="31"/>
      <c r="G600" s="92"/>
      <c r="H600" s="39"/>
      <c r="I600" s="93"/>
      <c r="J600" s="39"/>
      <c r="K600" s="39"/>
      <c r="L600" s="41"/>
      <c r="M600" s="41"/>
      <c r="N600" s="41"/>
      <c r="O600" s="31"/>
      <c r="P600" s="39"/>
      <c r="Q600" s="39"/>
      <c r="R600" s="39"/>
      <c r="S600" s="39"/>
      <c r="T600" s="94"/>
      <c r="U600" s="39"/>
      <c r="V600" s="95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  <c r="AY600" s="39"/>
      <c r="AZ600" s="39"/>
      <c r="BA600" s="39"/>
      <c r="BB600" s="39"/>
      <c r="BC600" s="39"/>
      <c r="BD600" s="39"/>
      <c r="BE600" s="39"/>
      <c r="BF600" s="39"/>
      <c r="BG600" s="39"/>
      <c r="BH600" s="39"/>
      <c r="BI600" s="39"/>
      <c r="BJ600" s="39"/>
      <c r="BK600" s="39"/>
      <c r="BL600" s="39"/>
      <c r="BM600" s="39"/>
      <c r="BN600" s="39"/>
      <c r="BO600" s="39"/>
      <c r="BP600" s="39"/>
      <c r="BQ600" s="39"/>
      <c r="BR600" s="39"/>
      <c r="BS600" s="39"/>
    </row>
    <row r="601" spans="1:71" ht="15.75" customHeight="1" x14ac:dyDescent="0.25">
      <c r="A601" s="30"/>
      <c r="B601" s="31"/>
      <c r="C601" s="31"/>
      <c r="D601" s="37"/>
      <c r="E601" s="39"/>
      <c r="F601" s="31"/>
      <c r="G601" s="92"/>
      <c r="H601" s="39"/>
      <c r="I601" s="93"/>
      <c r="J601" s="39"/>
      <c r="K601" s="39"/>
      <c r="L601" s="41"/>
      <c r="M601" s="41"/>
      <c r="N601" s="41"/>
      <c r="O601" s="31"/>
      <c r="P601" s="39"/>
      <c r="Q601" s="39"/>
      <c r="R601" s="39"/>
      <c r="S601" s="39"/>
      <c r="T601" s="94"/>
      <c r="U601" s="39"/>
      <c r="V601" s="95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39"/>
      <c r="AM601" s="39"/>
      <c r="AN601" s="39"/>
      <c r="AO601" s="39"/>
      <c r="AP601" s="39"/>
      <c r="AQ601" s="39"/>
      <c r="AR601" s="39"/>
      <c r="AS601" s="39"/>
      <c r="AT601" s="39"/>
      <c r="AU601" s="39"/>
      <c r="AV601" s="39"/>
      <c r="AW601" s="39"/>
      <c r="AX601" s="39"/>
      <c r="AY601" s="39"/>
      <c r="AZ601" s="39"/>
      <c r="BA601" s="39"/>
      <c r="BB601" s="39"/>
      <c r="BC601" s="39"/>
      <c r="BD601" s="39"/>
      <c r="BE601" s="39"/>
      <c r="BF601" s="39"/>
      <c r="BG601" s="39"/>
      <c r="BH601" s="39"/>
      <c r="BI601" s="39"/>
      <c r="BJ601" s="39"/>
      <c r="BK601" s="39"/>
      <c r="BL601" s="39"/>
      <c r="BM601" s="39"/>
      <c r="BN601" s="39"/>
      <c r="BO601" s="39"/>
      <c r="BP601" s="39"/>
      <c r="BQ601" s="39"/>
      <c r="BR601" s="39"/>
      <c r="BS601" s="39"/>
    </row>
    <row r="602" spans="1:71" ht="15.75" customHeight="1" x14ac:dyDescent="0.25">
      <c r="A602" s="30"/>
      <c r="B602" s="31"/>
      <c r="C602" s="31"/>
      <c r="D602" s="37"/>
      <c r="E602" s="39"/>
      <c r="F602" s="31"/>
      <c r="G602" s="92"/>
      <c r="H602" s="39"/>
      <c r="I602" s="93"/>
      <c r="J602" s="39"/>
      <c r="K602" s="39"/>
      <c r="L602" s="41"/>
      <c r="M602" s="41"/>
      <c r="N602" s="41"/>
      <c r="O602" s="31"/>
      <c r="P602" s="39"/>
      <c r="Q602" s="39"/>
      <c r="R602" s="39"/>
      <c r="S602" s="39"/>
      <c r="T602" s="94"/>
      <c r="U602" s="39"/>
      <c r="V602" s="95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  <c r="AT602" s="39"/>
      <c r="AU602" s="39"/>
      <c r="AV602" s="39"/>
      <c r="AW602" s="39"/>
      <c r="AX602" s="39"/>
      <c r="AY602" s="39"/>
      <c r="AZ602" s="39"/>
      <c r="BA602" s="39"/>
      <c r="BB602" s="39"/>
      <c r="BC602" s="39"/>
      <c r="BD602" s="39"/>
      <c r="BE602" s="39"/>
      <c r="BF602" s="39"/>
      <c r="BG602" s="39"/>
      <c r="BH602" s="39"/>
      <c r="BI602" s="39"/>
      <c r="BJ602" s="39"/>
      <c r="BK602" s="39"/>
      <c r="BL602" s="39"/>
      <c r="BM602" s="39"/>
      <c r="BN602" s="39"/>
      <c r="BO602" s="39"/>
      <c r="BP602" s="39"/>
      <c r="BQ602" s="39"/>
      <c r="BR602" s="39"/>
      <c r="BS602" s="39"/>
    </row>
    <row r="603" spans="1:71" ht="15.75" customHeight="1" x14ac:dyDescent="0.25">
      <c r="A603" s="30"/>
      <c r="B603" s="31"/>
      <c r="C603" s="31"/>
      <c r="D603" s="37"/>
      <c r="E603" s="39"/>
      <c r="F603" s="31"/>
      <c r="G603" s="92"/>
      <c r="H603" s="39"/>
      <c r="I603" s="93"/>
      <c r="J603" s="39"/>
      <c r="K603" s="39"/>
      <c r="L603" s="41"/>
      <c r="M603" s="41"/>
      <c r="N603" s="41"/>
      <c r="O603" s="31"/>
      <c r="P603" s="39"/>
      <c r="Q603" s="39"/>
      <c r="R603" s="39"/>
      <c r="S603" s="39"/>
      <c r="T603" s="94"/>
      <c r="U603" s="39"/>
      <c r="V603" s="95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  <c r="AK603" s="39"/>
      <c r="AL603" s="39"/>
      <c r="AM603" s="39"/>
      <c r="AN603" s="39"/>
      <c r="AO603" s="39"/>
      <c r="AP603" s="39"/>
      <c r="AQ603" s="39"/>
      <c r="AR603" s="39"/>
      <c r="AS603" s="39"/>
      <c r="AT603" s="39"/>
      <c r="AU603" s="39"/>
      <c r="AV603" s="39"/>
      <c r="AW603" s="39"/>
      <c r="AX603" s="39"/>
      <c r="AY603" s="39"/>
      <c r="AZ603" s="39"/>
      <c r="BA603" s="39"/>
      <c r="BB603" s="39"/>
      <c r="BC603" s="39"/>
      <c r="BD603" s="39"/>
      <c r="BE603" s="39"/>
      <c r="BF603" s="39"/>
      <c r="BG603" s="39"/>
      <c r="BH603" s="39"/>
      <c r="BI603" s="39"/>
      <c r="BJ603" s="39"/>
      <c r="BK603" s="39"/>
      <c r="BL603" s="39"/>
      <c r="BM603" s="39"/>
      <c r="BN603" s="39"/>
      <c r="BO603" s="39"/>
      <c r="BP603" s="39"/>
      <c r="BQ603" s="39"/>
      <c r="BR603" s="39"/>
      <c r="BS603" s="39"/>
    </row>
    <row r="604" spans="1:71" ht="15.75" customHeight="1" x14ac:dyDescent="0.25">
      <c r="A604" s="30"/>
      <c r="B604" s="31"/>
      <c r="C604" s="31"/>
      <c r="D604" s="37"/>
      <c r="E604" s="39"/>
      <c r="F604" s="31"/>
      <c r="G604" s="92"/>
      <c r="H604" s="39"/>
      <c r="I604" s="93"/>
      <c r="J604" s="39"/>
      <c r="K604" s="39"/>
      <c r="L604" s="41"/>
      <c r="M604" s="41"/>
      <c r="N604" s="41"/>
      <c r="O604" s="31"/>
      <c r="P604" s="39"/>
      <c r="Q604" s="39"/>
      <c r="R604" s="39"/>
      <c r="S604" s="39"/>
      <c r="T604" s="94"/>
      <c r="U604" s="39"/>
      <c r="V604" s="95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  <c r="AW604" s="39"/>
      <c r="AX604" s="39"/>
      <c r="AY604" s="39"/>
      <c r="AZ604" s="39"/>
      <c r="BA604" s="39"/>
      <c r="BB604" s="39"/>
      <c r="BC604" s="39"/>
      <c r="BD604" s="39"/>
      <c r="BE604" s="39"/>
      <c r="BF604" s="39"/>
      <c r="BG604" s="39"/>
      <c r="BH604" s="39"/>
      <c r="BI604" s="39"/>
      <c r="BJ604" s="39"/>
      <c r="BK604" s="39"/>
      <c r="BL604" s="39"/>
      <c r="BM604" s="39"/>
      <c r="BN604" s="39"/>
      <c r="BO604" s="39"/>
      <c r="BP604" s="39"/>
      <c r="BQ604" s="39"/>
      <c r="BR604" s="39"/>
      <c r="BS604" s="39"/>
    </row>
    <row r="605" spans="1:71" ht="15.75" customHeight="1" x14ac:dyDescent="0.25">
      <c r="A605" s="30"/>
      <c r="B605" s="31"/>
      <c r="C605" s="31"/>
      <c r="D605" s="37"/>
      <c r="E605" s="39"/>
      <c r="F605" s="31"/>
      <c r="G605" s="92"/>
      <c r="H605" s="39"/>
      <c r="I605" s="93"/>
      <c r="J605" s="39"/>
      <c r="K605" s="39"/>
      <c r="L605" s="41"/>
      <c r="M605" s="41"/>
      <c r="N605" s="41"/>
      <c r="O605" s="31"/>
      <c r="P605" s="39"/>
      <c r="Q605" s="39"/>
      <c r="R605" s="39"/>
      <c r="S605" s="39"/>
      <c r="T605" s="94"/>
      <c r="U605" s="39"/>
      <c r="V605" s="95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  <c r="AT605" s="39"/>
      <c r="AU605" s="39"/>
      <c r="AV605" s="39"/>
      <c r="AW605" s="39"/>
      <c r="AX605" s="39"/>
      <c r="AY605" s="39"/>
      <c r="AZ605" s="39"/>
      <c r="BA605" s="39"/>
      <c r="BB605" s="39"/>
      <c r="BC605" s="39"/>
      <c r="BD605" s="39"/>
      <c r="BE605" s="39"/>
      <c r="BF605" s="39"/>
      <c r="BG605" s="39"/>
      <c r="BH605" s="39"/>
      <c r="BI605" s="39"/>
      <c r="BJ605" s="39"/>
      <c r="BK605" s="39"/>
      <c r="BL605" s="39"/>
      <c r="BM605" s="39"/>
      <c r="BN605" s="39"/>
      <c r="BO605" s="39"/>
      <c r="BP605" s="39"/>
      <c r="BQ605" s="39"/>
      <c r="BR605" s="39"/>
      <c r="BS605" s="39"/>
    </row>
    <row r="606" spans="1:71" ht="15.75" customHeight="1" x14ac:dyDescent="0.25">
      <c r="A606" s="30"/>
      <c r="B606" s="31"/>
      <c r="C606" s="31"/>
      <c r="D606" s="37"/>
      <c r="E606" s="39"/>
      <c r="F606" s="31"/>
      <c r="G606" s="92"/>
      <c r="H606" s="39"/>
      <c r="I606" s="93"/>
      <c r="J606" s="39"/>
      <c r="K606" s="39"/>
      <c r="L606" s="41"/>
      <c r="M606" s="41"/>
      <c r="N606" s="41"/>
      <c r="O606" s="31"/>
      <c r="P606" s="39"/>
      <c r="Q606" s="39"/>
      <c r="R606" s="39"/>
      <c r="S606" s="39"/>
      <c r="T606" s="94"/>
      <c r="U606" s="39"/>
      <c r="V606" s="95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/>
      <c r="AL606" s="39"/>
      <c r="AM606" s="39"/>
      <c r="AN606" s="39"/>
      <c r="AO606" s="39"/>
      <c r="AP606" s="39"/>
      <c r="AQ606" s="39"/>
      <c r="AR606" s="39"/>
      <c r="AS606" s="39"/>
      <c r="AT606" s="39"/>
      <c r="AU606" s="39"/>
      <c r="AV606" s="39"/>
      <c r="AW606" s="39"/>
      <c r="AX606" s="39"/>
      <c r="AY606" s="39"/>
      <c r="AZ606" s="39"/>
      <c r="BA606" s="39"/>
      <c r="BB606" s="39"/>
      <c r="BC606" s="39"/>
      <c r="BD606" s="39"/>
      <c r="BE606" s="39"/>
      <c r="BF606" s="39"/>
      <c r="BG606" s="39"/>
      <c r="BH606" s="39"/>
      <c r="BI606" s="39"/>
      <c r="BJ606" s="39"/>
      <c r="BK606" s="39"/>
      <c r="BL606" s="39"/>
      <c r="BM606" s="39"/>
      <c r="BN606" s="39"/>
      <c r="BO606" s="39"/>
      <c r="BP606" s="39"/>
      <c r="BQ606" s="39"/>
      <c r="BR606" s="39"/>
      <c r="BS606" s="39"/>
    </row>
    <row r="607" spans="1:71" ht="15.75" customHeight="1" x14ac:dyDescent="0.25">
      <c r="A607" s="30"/>
      <c r="B607" s="31"/>
      <c r="C607" s="31"/>
      <c r="D607" s="37"/>
      <c r="E607" s="39"/>
      <c r="F607" s="31"/>
      <c r="G607" s="92"/>
      <c r="H607" s="39"/>
      <c r="I607" s="93"/>
      <c r="J607" s="39"/>
      <c r="K607" s="39"/>
      <c r="L607" s="41"/>
      <c r="M607" s="41"/>
      <c r="N607" s="41"/>
      <c r="O607" s="31"/>
      <c r="P607" s="39"/>
      <c r="Q607" s="39"/>
      <c r="R607" s="39"/>
      <c r="S607" s="39"/>
      <c r="T607" s="94"/>
      <c r="U607" s="39"/>
      <c r="V607" s="95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  <c r="AK607" s="39"/>
      <c r="AL607" s="39"/>
      <c r="AM607" s="39"/>
      <c r="AN607" s="39"/>
      <c r="AO607" s="39"/>
      <c r="AP607" s="39"/>
      <c r="AQ607" s="39"/>
      <c r="AR607" s="39"/>
      <c r="AS607" s="39"/>
      <c r="AT607" s="39"/>
      <c r="AU607" s="39"/>
      <c r="AV607" s="39"/>
      <c r="AW607" s="39"/>
      <c r="AX607" s="39"/>
      <c r="AY607" s="39"/>
      <c r="AZ607" s="39"/>
      <c r="BA607" s="39"/>
      <c r="BB607" s="39"/>
      <c r="BC607" s="39"/>
      <c r="BD607" s="39"/>
      <c r="BE607" s="39"/>
      <c r="BF607" s="39"/>
      <c r="BG607" s="39"/>
      <c r="BH607" s="39"/>
      <c r="BI607" s="39"/>
      <c r="BJ607" s="39"/>
      <c r="BK607" s="39"/>
      <c r="BL607" s="39"/>
      <c r="BM607" s="39"/>
      <c r="BN607" s="39"/>
      <c r="BO607" s="39"/>
      <c r="BP607" s="39"/>
      <c r="BQ607" s="39"/>
      <c r="BR607" s="39"/>
      <c r="BS607" s="39"/>
    </row>
    <row r="608" spans="1:71" ht="15.75" customHeight="1" x14ac:dyDescent="0.25">
      <c r="A608" s="30"/>
      <c r="B608" s="31"/>
      <c r="C608" s="31"/>
      <c r="D608" s="37"/>
      <c r="E608" s="39"/>
      <c r="F608" s="31"/>
      <c r="G608" s="92"/>
      <c r="H608" s="39"/>
      <c r="I608" s="93"/>
      <c r="J608" s="39"/>
      <c r="K608" s="39"/>
      <c r="L608" s="41"/>
      <c r="M608" s="41"/>
      <c r="N608" s="41"/>
      <c r="O608" s="31"/>
      <c r="P608" s="39"/>
      <c r="Q608" s="39"/>
      <c r="R608" s="39"/>
      <c r="S608" s="39"/>
      <c r="T608" s="94"/>
      <c r="U608" s="39"/>
      <c r="V608" s="95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  <c r="AW608" s="39"/>
      <c r="AX608" s="39"/>
      <c r="AY608" s="39"/>
      <c r="AZ608" s="39"/>
      <c r="BA608" s="39"/>
      <c r="BB608" s="39"/>
      <c r="BC608" s="39"/>
      <c r="BD608" s="39"/>
      <c r="BE608" s="39"/>
      <c r="BF608" s="39"/>
      <c r="BG608" s="39"/>
      <c r="BH608" s="39"/>
      <c r="BI608" s="39"/>
      <c r="BJ608" s="39"/>
      <c r="BK608" s="39"/>
      <c r="BL608" s="39"/>
      <c r="BM608" s="39"/>
      <c r="BN608" s="39"/>
      <c r="BO608" s="39"/>
      <c r="BP608" s="39"/>
      <c r="BQ608" s="39"/>
      <c r="BR608" s="39"/>
      <c r="BS608" s="39"/>
    </row>
    <row r="609" spans="1:71" ht="15.75" customHeight="1" x14ac:dyDescent="0.25">
      <c r="A609" s="30"/>
      <c r="B609" s="31"/>
      <c r="C609" s="31"/>
      <c r="D609" s="37"/>
      <c r="E609" s="39"/>
      <c r="F609" s="31"/>
      <c r="G609" s="92"/>
      <c r="H609" s="39"/>
      <c r="I609" s="93"/>
      <c r="J609" s="39"/>
      <c r="K609" s="39"/>
      <c r="L609" s="41"/>
      <c r="M609" s="41"/>
      <c r="N609" s="41"/>
      <c r="O609" s="31"/>
      <c r="P609" s="39"/>
      <c r="Q609" s="39"/>
      <c r="R609" s="39"/>
      <c r="S609" s="39"/>
      <c r="T609" s="94"/>
      <c r="U609" s="39"/>
      <c r="V609" s="95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39"/>
      <c r="AM609" s="39"/>
      <c r="AN609" s="39"/>
      <c r="AO609" s="39"/>
      <c r="AP609" s="39"/>
      <c r="AQ609" s="39"/>
      <c r="AR609" s="39"/>
      <c r="AS609" s="39"/>
      <c r="AT609" s="39"/>
      <c r="AU609" s="39"/>
      <c r="AV609" s="39"/>
      <c r="AW609" s="39"/>
      <c r="AX609" s="39"/>
      <c r="AY609" s="39"/>
      <c r="AZ609" s="39"/>
      <c r="BA609" s="39"/>
      <c r="BB609" s="39"/>
      <c r="BC609" s="39"/>
      <c r="BD609" s="39"/>
      <c r="BE609" s="39"/>
      <c r="BF609" s="39"/>
      <c r="BG609" s="39"/>
      <c r="BH609" s="39"/>
      <c r="BI609" s="39"/>
      <c r="BJ609" s="39"/>
      <c r="BK609" s="39"/>
      <c r="BL609" s="39"/>
      <c r="BM609" s="39"/>
      <c r="BN609" s="39"/>
      <c r="BO609" s="39"/>
      <c r="BP609" s="39"/>
      <c r="BQ609" s="39"/>
      <c r="BR609" s="39"/>
      <c r="BS609" s="39"/>
    </row>
    <row r="610" spans="1:71" ht="15.75" customHeight="1" x14ac:dyDescent="0.25">
      <c r="A610" s="30"/>
      <c r="B610" s="31"/>
      <c r="C610" s="31"/>
      <c r="D610" s="37"/>
      <c r="E610" s="39"/>
      <c r="F610" s="31"/>
      <c r="G610" s="92"/>
      <c r="H610" s="39"/>
      <c r="I610" s="93"/>
      <c r="J610" s="39"/>
      <c r="K610" s="39"/>
      <c r="L610" s="41"/>
      <c r="M610" s="41"/>
      <c r="N610" s="41"/>
      <c r="O610" s="31"/>
      <c r="P610" s="39"/>
      <c r="Q610" s="39"/>
      <c r="R610" s="39"/>
      <c r="S610" s="39"/>
      <c r="T610" s="94"/>
      <c r="U610" s="39"/>
      <c r="V610" s="95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  <c r="AK610" s="39"/>
      <c r="AL610" s="39"/>
      <c r="AM610" s="39"/>
      <c r="AN610" s="39"/>
      <c r="AO610" s="39"/>
      <c r="AP610" s="39"/>
      <c r="AQ610" s="39"/>
      <c r="AR610" s="39"/>
      <c r="AS610" s="39"/>
      <c r="AT610" s="39"/>
      <c r="AU610" s="39"/>
      <c r="AV610" s="39"/>
      <c r="AW610" s="39"/>
      <c r="AX610" s="39"/>
      <c r="AY610" s="39"/>
      <c r="AZ610" s="39"/>
      <c r="BA610" s="39"/>
      <c r="BB610" s="39"/>
      <c r="BC610" s="39"/>
      <c r="BD610" s="39"/>
      <c r="BE610" s="39"/>
      <c r="BF610" s="39"/>
      <c r="BG610" s="39"/>
      <c r="BH610" s="39"/>
      <c r="BI610" s="39"/>
      <c r="BJ610" s="39"/>
      <c r="BK610" s="39"/>
      <c r="BL610" s="39"/>
      <c r="BM610" s="39"/>
      <c r="BN610" s="39"/>
      <c r="BO610" s="39"/>
      <c r="BP610" s="39"/>
      <c r="BQ610" s="39"/>
      <c r="BR610" s="39"/>
      <c r="BS610" s="39"/>
    </row>
    <row r="611" spans="1:71" ht="15.75" customHeight="1" x14ac:dyDescent="0.25">
      <c r="A611" s="30"/>
      <c r="B611" s="31"/>
      <c r="C611" s="31"/>
      <c r="D611" s="37"/>
      <c r="E611" s="39"/>
      <c r="F611" s="31"/>
      <c r="G611" s="92"/>
      <c r="H611" s="39"/>
      <c r="I611" s="93"/>
      <c r="J611" s="39"/>
      <c r="K611" s="39"/>
      <c r="L611" s="41"/>
      <c r="M611" s="41"/>
      <c r="N611" s="41"/>
      <c r="O611" s="31"/>
      <c r="P611" s="39"/>
      <c r="Q611" s="39"/>
      <c r="R611" s="39"/>
      <c r="S611" s="39"/>
      <c r="T611" s="94"/>
      <c r="U611" s="39"/>
      <c r="V611" s="95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39"/>
      <c r="AM611" s="39"/>
      <c r="AN611" s="39"/>
      <c r="AO611" s="39"/>
      <c r="AP611" s="39"/>
      <c r="AQ611" s="39"/>
      <c r="AR611" s="39"/>
      <c r="AS611" s="39"/>
      <c r="AT611" s="39"/>
      <c r="AU611" s="39"/>
      <c r="AV611" s="39"/>
      <c r="AW611" s="39"/>
      <c r="AX611" s="39"/>
      <c r="AY611" s="39"/>
      <c r="AZ611" s="39"/>
      <c r="BA611" s="39"/>
      <c r="BB611" s="39"/>
      <c r="BC611" s="39"/>
      <c r="BD611" s="39"/>
      <c r="BE611" s="39"/>
      <c r="BF611" s="39"/>
      <c r="BG611" s="39"/>
      <c r="BH611" s="39"/>
      <c r="BI611" s="39"/>
      <c r="BJ611" s="39"/>
      <c r="BK611" s="39"/>
      <c r="BL611" s="39"/>
      <c r="BM611" s="39"/>
      <c r="BN611" s="39"/>
      <c r="BO611" s="39"/>
      <c r="BP611" s="39"/>
      <c r="BQ611" s="39"/>
      <c r="BR611" s="39"/>
      <c r="BS611" s="39"/>
    </row>
    <row r="612" spans="1:71" ht="15.75" customHeight="1" x14ac:dyDescent="0.25">
      <c r="A612" s="30"/>
      <c r="B612" s="31"/>
      <c r="C612" s="31"/>
      <c r="D612" s="37"/>
      <c r="E612" s="39"/>
      <c r="F612" s="31"/>
      <c r="G612" s="92"/>
      <c r="H612" s="39"/>
      <c r="I612" s="93"/>
      <c r="J612" s="39"/>
      <c r="K612" s="39"/>
      <c r="L612" s="41"/>
      <c r="M612" s="41"/>
      <c r="N612" s="41"/>
      <c r="O612" s="31"/>
      <c r="P612" s="39"/>
      <c r="Q612" s="39"/>
      <c r="R612" s="39"/>
      <c r="S612" s="39"/>
      <c r="T612" s="94"/>
      <c r="U612" s="39"/>
      <c r="V612" s="95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  <c r="AY612" s="39"/>
      <c r="AZ612" s="39"/>
      <c r="BA612" s="39"/>
      <c r="BB612" s="39"/>
      <c r="BC612" s="39"/>
      <c r="BD612" s="39"/>
      <c r="BE612" s="39"/>
      <c r="BF612" s="39"/>
      <c r="BG612" s="39"/>
      <c r="BH612" s="39"/>
      <c r="BI612" s="39"/>
      <c r="BJ612" s="39"/>
      <c r="BK612" s="39"/>
      <c r="BL612" s="39"/>
      <c r="BM612" s="39"/>
      <c r="BN612" s="39"/>
      <c r="BO612" s="39"/>
      <c r="BP612" s="39"/>
      <c r="BQ612" s="39"/>
      <c r="BR612" s="39"/>
      <c r="BS612" s="39"/>
    </row>
    <row r="613" spans="1:71" ht="15.75" customHeight="1" x14ac:dyDescent="0.25">
      <c r="A613" s="30"/>
      <c r="B613" s="31"/>
      <c r="C613" s="31"/>
      <c r="D613" s="37"/>
      <c r="E613" s="39"/>
      <c r="F613" s="31"/>
      <c r="G613" s="92"/>
      <c r="H613" s="39"/>
      <c r="I613" s="93"/>
      <c r="J613" s="39"/>
      <c r="K613" s="39"/>
      <c r="L613" s="41"/>
      <c r="M613" s="41"/>
      <c r="N613" s="41"/>
      <c r="O613" s="31"/>
      <c r="P613" s="39"/>
      <c r="Q613" s="39"/>
      <c r="R613" s="39"/>
      <c r="S613" s="39"/>
      <c r="T613" s="94"/>
      <c r="U613" s="39"/>
      <c r="V613" s="95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  <c r="AY613" s="39"/>
      <c r="AZ613" s="39"/>
      <c r="BA613" s="39"/>
      <c r="BB613" s="39"/>
      <c r="BC613" s="39"/>
      <c r="BD613" s="39"/>
      <c r="BE613" s="39"/>
      <c r="BF613" s="39"/>
      <c r="BG613" s="39"/>
      <c r="BH613" s="39"/>
      <c r="BI613" s="39"/>
      <c r="BJ613" s="39"/>
      <c r="BK613" s="39"/>
      <c r="BL613" s="39"/>
      <c r="BM613" s="39"/>
      <c r="BN613" s="39"/>
      <c r="BO613" s="39"/>
      <c r="BP613" s="39"/>
      <c r="BQ613" s="39"/>
      <c r="BR613" s="39"/>
      <c r="BS613" s="39"/>
    </row>
    <row r="614" spans="1:71" ht="15.75" customHeight="1" x14ac:dyDescent="0.25">
      <c r="A614" s="30"/>
      <c r="B614" s="31"/>
      <c r="C614" s="31"/>
      <c r="D614" s="37"/>
      <c r="E614" s="39"/>
      <c r="F614" s="31"/>
      <c r="G614" s="92"/>
      <c r="H614" s="39"/>
      <c r="I614" s="93"/>
      <c r="J614" s="39"/>
      <c r="K614" s="39"/>
      <c r="L614" s="41"/>
      <c r="M614" s="41"/>
      <c r="N614" s="41"/>
      <c r="O614" s="31"/>
      <c r="P614" s="39"/>
      <c r="Q614" s="39"/>
      <c r="R614" s="39"/>
      <c r="S614" s="39"/>
      <c r="T614" s="94"/>
      <c r="U614" s="39"/>
      <c r="V614" s="95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  <c r="AK614" s="39"/>
      <c r="AL614" s="39"/>
      <c r="AM614" s="39"/>
      <c r="AN614" s="39"/>
      <c r="AO614" s="39"/>
      <c r="AP614" s="39"/>
      <c r="AQ614" s="39"/>
      <c r="AR614" s="39"/>
      <c r="AS614" s="39"/>
      <c r="AT614" s="39"/>
      <c r="AU614" s="39"/>
      <c r="AV614" s="39"/>
      <c r="AW614" s="39"/>
      <c r="AX614" s="39"/>
      <c r="AY614" s="39"/>
      <c r="AZ614" s="39"/>
      <c r="BA614" s="39"/>
      <c r="BB614" s="39"/>
      <c r="BC614" s="39"/>
      <c r="BD614" s="39"/>
      <c r="BE614" s="39"/>
      <c r="BF614" s="39"/>
      <c r="BG614" s="39"/>
      <c r="BH614" s="39"/>
      <c r="BI614" s="39"/>
      <c r="BJ614" s="39"/>
      <c r="BK614" s="39"/>
      <c r="BL614" s="39"/>
      <c r="BM614" s="39"/>
      <c r="BN614" s="39"/>
      <c r="BO614" s="39"/>
      <c r="BP614" s="39"/>
      <c r="BQ614" s="39"/>
      <c r="BR614" s="39"/>
      <c r="BS614" s="39"/>
    </row>
    <row r="615" spans="1:71" ht="15.75" customHeight="1" x14ac:dyDescent="0.25">
      <c r="A615" s="30"/>
      <c r="B615" s="31"/>
      <c r="C615" s="31"/>
      <c r="D615" s="37"/>
      <c r="E615" s="39"/>
      <c r="F615" s="31"/>
      <c r="G615" s="92"/>
      <c r="H615" s="39"/>
      <c r="I615" s="93"/>
      <c r="J615" s="39"/>
      <c r="K615" s="39"/>
      <c r="L615" s="41"/>
      <c r="M615" s="41"/>
      <c r="N615" s="41"/>
      <c r="O615" s="31"/>
      <c r="P615" s="39"/>
      <c r="Q615" s="39"/>
      <c r="R615" s="39"/>
      <c r="S615" s="39"/>
      <c r="T615" s="94"/>
      <c r="U615" s="39"/>
      <c r="V615" s="95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  <c r="AY615" s="39"/>
      <c r="AZ615" s="39"/>
      <c r="BA615" s="39"/>
      <c r="BB615" s="39"/>
      <c r="BC615" s="39"/>
      <c r="BD615" s="39"/>
      <c r="BE615" s="39"/>
      <c r="BF615" s="39"/>
      <c r="BG615" s="39"/>
      <c r="BH615" s="39"/>
      <c r="BI615" s="39"/>
      <c r="BJ615" s="39"/>
      <c r="BK615" s="39"/>
      <c r="BL615" s="39"/>
      <c r="BM615" s="39"/>
      <c r="BN615" s="39"/>
      <c r="BO615" s="39"/>
      <c r="BP615" s="39"/>
      <c r="BQ615" s="39"/>
      <c r="BR615" s="39"/>
      <c r="BS615" s="39"/>
    </row>
    <row r="616" spans="1:71" ht="15.75" customHeight="1" x14ac:dyDescent="0.25">
      <c r="A616" s="30"/>
      <c r="B616" s="31"/>
      <c r="C616" s="31"/>
      <c r="D616" s="37"/>
      <c r="E616" s="39"/>
      <c r="F616" s="31"/>
      <c r="G616" s="92"/>
      <c r="H616" s="39"/>
      <c r="I616" s="93"/>
      <c r="J616" s="39"/>
      <c r="K616" s="39"/>
      <c r="L616" s="41"/>
      <c r="M616" s="41"/>
      <c r="N616" s="41"/>
      <c r="O616" s="31"/>
      <c r="P616" s="39"/>
      <c r="Q616" s="39"/>
      <c r="R616" s="39"/>
      <c r="S616" s="39"/>
      <c r="T616" s="94"/>
      <c r="U616" s="39"/>
      <c r="V616" s="95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39"/>
      <c r="AM616" s="39"/>
      <c r="AN616" s="39"/>
      <c r="AO616" s="39"/>
      <c r="AP616" s="39"/>
      <c r="AQ616" s="39"/>
      <c r="AR616" s="39"/>
      <c r="AS616" s="39"/>
      <c r="AT616" s="39"/>
      <c r="AU616" s="39"/>
      <c r="AV616" s="39"/>
      <c r="AW616" s="39"/>
      <c r="AX616" s="39"/>
      <c r="AY616" s="39"/>
      <c r="AZ616" s="39"/>
      <c r="BA616" s="39"/>
      <c r="BB616" s="39"/>
      <c r="BC616" s="39"/>
      <c r="BD616" s="39"/>
      <c r="BE616" s="39"/>
      <c r="BF616" s="39"/>
      <c r="BG616" s="39"/>
      <c r="BH616" s="39"/>
      <c r="BI616" s="39"/>
      <c r="BJ616" s="39"/>
      <c r="BK616" s="39"/>
      <c r="BL616" s="39"/>
      <c r="BM616" s="39"/>
      <c r="BN616" s="39"/>
      <c r="BO616" s="39"/>
      <c r="BP616" s="39"/>
      <c r="BQ616" s="39"/>
      <c r="BR616" s="39"/>
      <c r="BS616" s="39"/>
    </row>
    <row r="617" spans="1:71" ht="15.75" customHeight="1" x14ac:dyDescent="0.25">
      <c r="A617" s="30"/>
      <c r="B617" s="31"/>
      <c r="C617" s="31"/>
      <c r="D617" s="37"/>
      <c r="E617" s="39"/>
      <c r="F617" s="31"/>
      <c r="G617" s="92"/>
      <c r="H617" s="39"/>
      <c r="I617" s="93"/>
      <c r="J617" s="39"/>
      <c r="K617" s="39"/>
      <c r="L617" s="41"/>
      <c r="M617" s="41"/>
      <c r="N617" s="41"/>
      <c r="O617" s="31"/>
      <c r="P617" s="39"/>
      <c r="Q617" s="39"/>
      <c r="R617" s="39"/>
      <c r="S617" s="39"/>
      <c r="T617" s="94"/>
      <c r="U617" s="39"/>
      <c r="V617" s="95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  <c r="AK617" s="39"/>
      <c r="AL617" s="39"/>
      <c r="AM617" s="39"/>
      <c r="AN617" s="39"/>
      <c r="AO617" s="39"/>
      <c r="AP617" s="39"/>
      <c r="AQ617" s="39"/>
      <c r="AR617" s="39"/>
      <c r="AS617" s="39"/>
      <c r="AT617" s="39"/>
      <c r="AU617" s="39"/>
      <c r="AV617" s="39"/>
      <c r="AW617" s="39"/>
      <c r="AX617" s="39"/>
      <c r="AY617" s="39"/>
      <c r="AZ617" s="39"/>
      <c r="BA617" s="39"/>
      <c r="BB617" s="39"/>
      <c r="BC617" s="39"/>
      <c r="BD617" s="39"/>
      <c r="BE617" s="39"/>
      <c r="BF617" s="39"/>
      <c r="BG617" s="39"/>
      <c r="BH617" s="39"/>
      <c r="BI617" s="39"/>
      <c r="BJ617" s="39"/>
      <c r="BK617" s="39"/>
      <c r="BL617" s="39"/>
      <c r="BM617" s="39"/>
      <c r="BN617" s="39"/>
      <c r="BO617" s="39"/>
      <c r="BP617" s="39"/>
      <c r="BQ617" s="39"/>
      <c r="BR617" s="39"/>
      <c r="BS617" s="39"/>
    </row>
    <row r="618" spans="1:71" ht="15.75" customHeight="1" x14ac:dyDescent="0.25">
      <c r="A618" s="30"/>
      <c r="B618" s="31"/>
      <c r="C618" s="31"/>
      <c r="D618" s="37"/>
      <c r="E618" s="39"/>
      <c r="F618" s="31"/>
      <c r="G618" s="92"/>
      <c r="H618" s="39"/>
      <c r="I618" s="93"/>
      <c r="J618" s="39"/>
      <c r="K618" s="39"/>
      <c r="L618" s="41"/>
      <c r="M618" s="41"/>
      <c r="N618" s="41"/>
      <c r="O618" s="31"/>
      <c r="P618" s="39"/>
      <c r="Q618" s="39"/>
      <c r="R618" s="39"/>
      <c r="S618" s="39"/>
      <c r="T618" s="94"/>
      <c r="U618" s="39"/>
      <c r="V618" s="95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39"/>
      <c r="AX618" s="39"/>
      <c r="AY618" s="39"/>
      <c r="AZ618" s="39"/>
      <c r="BA618" s="39"/>
      <c r="BB618" s="39"/>
      <c r="BC618" s="39"/>
      <c r="BD618" s="39"/>
      <c r="BE618" s="39"/>
      <c r="BF618" s="39"/>
      <c r="BG618" s="39"/>
      <c r="BH618" s="39"/>
      <c r="BI618" s="39"/>
      <c r="BJ618" s="39"/>
      <c r="BK618" s="39"/>
      <c r="BL618" s="39"/>
      <c r="BM618" s="39"/>
      <c r="BN618" s="39"/>
      <c r="BO618" s="39"/>
      <c r="BP618" s="39"/>
      <c r="BQ618" s="39"/>
      <c r="BR618" s="39"/>
      <c r="BS618" s="39"/>
    </row>
    <row r="619" spans="1:71" ht="15.75" customHeight="1" x14ac:dyDescent="0.25">
      <c r="A619" s="30"/>
      <c r="B619" s="31"/>
      <c r="C619" s="31"/>
      <c r="D619" s="37"/>
      <c r="E619" s="39"/>
      <c r="F619" s="31"/>
      <c r="G619" s="92"/>
      <c r="H619" s="39"/>
      <c r="I619" s="93"/>
      <c r="J619" s="39"/>
      <c r="K619" s="39"/>
      <c r="L619" s="41"/>
      <c r="M619" s="41"/>
      <c r="N619" s="41"/>
      <c r="O619" s="31"/>
      <c r="P619" s="39"/>
      <c r="Q619" s="39"/>
      <c r="R619" s="39"/>
      <c r="S619" s="39"/>
      <c r="T619" s="94"/>
      <c r="U619" s="39"/>
      <c r="V619" s="95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  <c r="AY619" s="39"/>
      <c r="AZ619" s="39"/>
      <c r="BA619" s="39"/>
      <c r="BB619" s="39"/>
      <c r="BC619" s="39"/>
      <c r="BD619" s="39"/>
      <c r="BE619" s="39"/>
      <c r="BF619" s="39"/>
      <c r="BG619" s="39"/>
      <c r="BH619" s="39"/>
      <c r="BI619" s="39"/>
      <c r="BJ619" s="39"/>
      <c r="BK619" s="39"/>
      <c r="BL619" s="39"/>
      <c r="BM619" s="39"/>
      <c r="BN619" s="39"/>
      <c r="BO619" s="39"/>
      <c r="BP619" s="39"/>
      <c r="BQ619" s="39"/>
      <c r="BR619" s="39"/>
      <c r="BS619" s="39"/>
    </row>
    <row r="620" spans="1:71" ht="15.75" customHeight="1" x14ac:dyDescent="0.25">
      <c r="A620" s="30"/>
      <c r="B620" s="31"/>
      <c r="C620" s="31"/>
      <c r="D620" s="37"/>
      <c r="E620" s="39"/>
      <c r="F620" s="31"/>
      <c r="G620" s="92"/>
      <c r="H620" s="39"/>
      <c r="I620" s="93"/>
      <c r="J620" s="39"/>
      <c r="K620" s="39"/>
      <c r="L620" s="41"/>
      <c r="M620" s="41"/>
      <c r="N620" s="41"/>
      <c r="O620" s="31"/>
      <c r="P620" s="39"/>
      <c r="Q620" s="39"/>
      <c r="R620" s="39"/>
      <c r="S620" s="39"/>
      <c r="T620" s="94"/>
      <c r="U620" s="39"/>
      <c r="V620" s="95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39"/>
      <c r="AX620" s="39"/>
      <c r="AY620" s="39"/>
      <c r="AZ620" s="39"/>
      <c r="BA620" s="39"/>
      <c r="BB620" s="39"/>
      <c r="BC620" s="39"/>
      <c r="BD620" s="39"/>
      <c r="BE620" s="39"/>
      <c r="BF620" s="39"/>
      <c r="BG620" s="39"/>
      <c r="BH620" s="39"/>
      <c r="BI620" s="39"/>
      <c r="BJ620" s="39"/>
      <c r="BK620" s="39"/>
      <c r="BL620" s="39"/>
      <c r="BM620" s="39"/>
      <c r="BN620" s="39"/>
      <c r="BO620" s="39"/>
      <c r="BP620" s="39"/>
      <c r="BQ620" s="39"/>
      <c r="BR620" s="39"/>
      <c r="BS620" s="39"/>
    </row>
    <row r="621" spans="1:71" ht="15.75" customHeight="1" x14ac:dyDescent="0.25">
      <c r="A621" s="30"/>
      <c r="B621" s="31"/>
      <c r="C621" s="31"/>
      <c r="D621" s="37"/>
      <c r="E621" s="39"/>
      <c r="F621" s="31"/>
      <c r="G621" s="92"/>
      <c r="H621" s="39"/>
      <c r="I621" s="93"/>
      <c r="J621" s="39"/>
      <c r="K621" s="39"/>
      <c r="L621" s="41"/>
      <c r="M621" s="41"/>
      <c r="N621" s="41"/>
      <c r="O621" s="31"/>
      <c r="P621" s="39"/>
      <c r="Q621" s="39"/>
      <c r="R621" s="39"/>
      <c r="S621" s="39"/>
      <c r="T621" s="94"/>
      <c r="U621" s="39"/>
      <c r="V621" s="95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39"/>
      <c r="AX621" s="39"/>
      <c r="AY621" s="39"/>
      <c r="AZ621" s="39"/>
      <c r="BA621" s="39"/>
      <c r="BB621" s="39"/>
      <c r="BC621" s="39"/>
      <c r="BD621" s="39"/>
      <c r="BE621" s="39"/>
      <c r="BF621" s="39"/>
      <c r="BG621" s="39"/>
      <c r="BH621" s="39"/>
      <c r="BI621" s="39"/>
      <c r="BJ621" s="39"/>
      <c r="BK621" s="39"/>
      <c r="BL621" s="39"/>
      <c r="BM621" s="39"/>
      <c r="BN621" s="39"/>
      <c r="BO621" s="39"/>
      <c r="BP621" s="39"/>
      <c r="BQ621" s="39"/>
      <c r="BR621" s="39"/>
      <c r="BS621" s="39"/>
    </row>
    <row r="622" spans="1:71" ht="15.75" customHeight="1" x14ac:dyDescent="0.25">
      <c r="A622" s="30"/>
      <c r="B622" s="31"/>
      <c r="C622" s="31"/>
      <c r="D622" s="37"/>
      <c r="E622" s="39"/>
      <c r="F622" s="31"/>
      <c r="G622" s="92"/>
      <c r="H622" s="39"/>
      <c r="I622" s="93"/>
      <c r="J622" s="39"/>
      <c r="K622" s="39"/>
      <c r="L622" s="41"/>
      <c r="M622" s="41"/>
      <c r="N622" s="41"/>
      <c r="O622" s="31"/>
      <c r="P622" s="39"/>
      <c r="Q622" s="39"/>
      <c r="R622" s="39"/>
      <c r="S622" s="39"/>
      <c r="T622" s="94"/>
      <c r="U622" s="39"/>
      <c r="V622" s="95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  <c r="AW622" s="39"/>
      <c r="AX622" s="39"/>
      <c r="AY622" s="39"/>
      <c r="AZ622" s="39"/>
      <c r="BA622" s="39"/>
      <c r="BB622" s="39"/>
      <c r="BC622" s="39"/>
      <c r="BD622" s="39"/>
      <c r="BE622" s="39"/>
      <c r="BF622" s="39"/>
      <c r="BG622" s="39"/>
      <c r="BH622" s="39"/>
      <c r="BI622" s="39"/>
      <c r="BJ622" s="39"/>
      <c r="BK622" s="39"/>
      <c r="BL622" s="39"/>
      <c r="BM622" s="39"/>
      <c r="BN622" s="39"/>
      <c r="BO622" s="39"/>
      <c r="BP622" s="39"/>
      <c r="BQ622" s="39"/>
      <c r="BR622" s="39"/>
      <c r="BS622" s="39"/>
    </row>
    <row r="623" spans="1:71" ht="15.75" customHeight="1" x14ac:dyDescent="0.25">
      <c r="A623" s="30"/>
      <c r="B623" s="31"/>
      <c r="C623" s="31"/>
      <c r="D623" s="37"/>
      <c r="E623" s="39"/>
      <c r="F623" s="31"/>
      <c r="G623" s="92"/>
      <c r="H623" s="39"/>
      <c r="I623" s="93"/>
      <c r="J623" s="39"/>
      <c r="K623" s="39"/>
      <c r="L623" s="41"/>
      <c r="M623" s="41"/>
      <c r="N623" s="41"/>
      <c r="O623" s="31"/>
      <c r="P623" s="39"/>
      <c r="Q623" s="39"/>
      <c r="R623" s="39"/>
      <c r="S623" s="39"/>
      <c r="T623" s="94"/>
      <c r="U623" s="39"/>
      <c r="V623" s="95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  <c r="AM623" s="39"/>
      <c r="AN623" s="39"/>
      <c r="AO623" s="39"/>
      <c r="AP623" s="39"/>
      <c r="AQ623" s="39"/>
      <c r="AR623" s="39"/>
      <c r="AS623" s="39"/>
      <c r="AT623" s="39"/>
      <c r="AU623" s="39"/>
      <c r="AV623" s="39"/>
      <c r="AW623" s="39"/>
      <c r="AX623" s="39"/>
      <c r="AY623" s="39"/>
      <c r="AZ623" s="39"/>
      <c r="BA623" s="39"/>
      <c r="BB623" s="39"/>
      <c r="BC623" s="39"/>
      <c r="BD623" s="39"/>
      <c r="BE623" s="39"/>
      <c r="BF623" s="39"/>
      <c r="BG623" s="39"/>
      <c r="BH623" s="39"/>
      <c r="BI623" s="39"/>
      <c r="BJ623" s="39"/>
      <c r="BK623" s="39"/>
      <c r="BL623" s="39"/>
      <c r="BM623" s="39"/>
      <c r="BN623" s="39"/>
      <c r="BO623" s="39"/>
      <c r="BP623" s="39"/>
      <c r="BQ623" s="39"/>
      <c r="BR623" s="39"/>
      <c r="BS623" s="39"/>
    </row>
    <row r="624" spans="1:71" ht="15.75" customHeight="1" x14ac:dyDescent="0.25">
      <c r="A624" s="30"/>
      <c r="B624" s="31"/>
      <c r="C624" s="31"/>
      <c r="D624" s="37"/>
      <c r="E624" s="39"/>
      <c r="F624" s="31"/>
      <c r="G624" s="92"/>
      <c r="H624" s="39"/>
      <c r="I624" s="93"/>
      <c r="J624" s="39"/>
      <c r="K624" s="39"/>
      <c r="L624" s="41"/>
      <c r="M624" s="41"/>
      <c r="N624" s="41"/>
      <c r="O624" s="31"/>
      <c r="P624" s="39"/>
      <c r="Q624" s="39"/>
      <c r="R624" s="39"/>
      <c r="S624" s="39"/>
      <c r="T624" s="94"/>
      <c r="U624" s="39"/>
      <c r="V624" s="95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  <c r="AM624" s="39"/>
      <c r="AN624" s="39"/>
      <c r="AO624" s="39"/>
      <c r="AP624" s="39"/>
      <c r="AQ624" s="39"/>
      <c r="AR624" s="39"/>
      <c r="AS624" s="39"/>
      <c r="AT624" s="39"/>
      <c r="AU624" s="39"/>
      <c r="AV624" s="39"/>
      <c r="AW624" s="39"/>
      <c r="AX624" s="39"/>
      <c r="AY624" s="39"/>
      <c r="AZ624" s="39"/>
      <c r="BA624" s="39"/>
      <c r="BB624" s="39"/>
      <c r="BC624" s="39"/>
      <c r="BD624" s="39"/>
      <c r="BE624" s="39"/>
      <c r="BF624" s="39"/>
      <c r="BG624" s="39"/>
      <c r="BH624" s="39"/>
      <c r="BI624" s="39"/>
      <c r="BJ624" s="39"/>
      <c r="BK624" s="39"/>
      <c r="BL624" s="39"/>
      <c r="BM624" s="39"/>
      <c r="BN624" s="39"/>
      <c r="BO624" s="39"/>
      <c r="BP624" s="39"/>
      <c r="BQ624" s="39"/>
      <c r="BR624" s="39"/>
      <c r="BS624" s="39"/>
    </row>
    <row r="625" spans="1:71" ht="15.75" customHeight="1" x14ac:dyDescent="0.25">
      <c r="A625" s="30"/>
      <c r="B625" s="31"/>
      <c r="C625" s="31"/>
      <c r="D625" s="37"/>
      <c r="E625" s="39"/>
      <c r="F625" s="31"/>
      <c r="G625" s="92"/>
      <c r="H625" s="39"/>
      <c r="I625" s="93"/>
      <c r="J625" s="39"/>
      <c r="K625" s="39"/>
      <c r="L625" s="41"/>
      <c r="M625" s="41"/>
      <c r="N625" s="41"/>
      <c r="O625" s="31"/>
      <c r="P625" s="39"/>
      <c r="Q625" s="39"/>
      <c r="R625" s="39"/>
      <c r="S625" s="39"/>
      <c r="T625" s="94"/>
      <c r="U625" s="39"/>
      <c r="V625" s="95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  <c r="AM625" s="39"/>
      <c r="AN625" s="39"/>
      <c r="AO625" s="39"/>
      <c r="AP625" s="39"/>
      <c r="AQ625" s="39"/>
      <c r="AR625" s="39"/>
      <c r="AS625" s="39"/>
      <c r="AT625" s="39"/>
      <c r="AU625" s="39"/>
      <c r="AV625" s="39"/>
      <c r="AW625" s="39"/>
      <c r="AX625" s="39"/>
      <c r="AY625" s="39"/>
      <c r="AZ625" s="39"/>
      <c r="BA625" s="39"/>
      <c r="BB625" s="39"/>
      <c r="BC625" s="39"/>
      <c r="BD625" s="39"/>
      <c r="BE625" s="39"/>
      <c r="BF625" s="39"/>
      <c r="BG625" s="39"/>
      <c r="BH625" s="39"/>
      <c r="BI625" s="39"/>
      <c r="BJ625" s="39"/>
      <c r="BK625" s="39"/>
      <c r="BL625" s="39"/>
      <c r="BM625" s="39"/>
      <c r="BN625" s="39"/>
      <c r="BO625" s="39"/>
      <c r="BP625" s="39"/>
      <c r="BQ625" s="39"/>
      <c r="BR625" s="39"/>
      <c r="BS625" s="39"/>
    </row>
    <row r="626" spans="1:71" ht="15.75" customHeight="1" x14ac:dyDescent="0.25">
      <c r="A626" s="30"/>
      <c r="B626" s="31"/>
      <c r="C626" s="31"/>
      <c r="D626" s="37"/>
      <c r="E626" s="39"/>
      <c r="F626" s="31"/>
      <c r="G626" s="92"/>
      <c r="H626" s="39"/>
      <c r="I626" s="93"/>
      <c r="J626" s="39"/>
      <c r="K626" s="39"/>
      <c r="L626" s="41"/>
      <c r="M626" s="41"/>
      <c r="N626" s="41"/>
      <c r="O626" s="31"/>
      <c r="P626" s="39"/>
      <c r="Q626" s="39"/>
      <c r="R626" s="39"/>
      <c r="S626" s="39"/>
      <c r="T626" s="94"/>
      <c r="U626" s="39"/>
      <c r="V626" s="95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39"/>
      <c r="AM626" s="39"/>
      <c r="AN626" s="39"/>
      <c r="AO626" s="39"/>
      <c r="AP626" s="39"/>
      <c r="AQ626" s="39"/>
      <c r="AR626" s="39"/>
      <c r="AS626" s="39"/>
      <c r="AT626" s="39"/>
      <c r="AU626" s="39"/>
      <c r="AV626" s="39"/>
      <c r="AW626" s="39"/>
      <c r="AX626" s="39"/>
      <c r="AY626" s="39"/>
      <c r="AZ626" s="39"/>
      <c r="BA626" s="39"/>
      <c r="BB626" s="39"/>
      <c r="BC626" s="39"/>
      <c r="BD626" s="39"/>
      <c r="BE626" s="39"/>
      <c r="BF626" s="39"/>
      <c r="BG626" s="39"/>
      <c r="BH626" s="39"/>
      <c r="BI626" s="39"/>
      <c r="BJ626" s="39"/>
      <c r="BK626" s="39"/>
      <c r="BL626" s="39"/>
      <c r="BM626" s="39"/>
      <c r="BN626" s="39"/>
      <c r="BO626" s="39"/>
      <c r="BP626" s="39"/>
      <c r="BQ626" s="39"/>
      <c r="BR626" s="39"/>
      <c r="BS626" s="39"/>
    </row>
    <row r="627" spans="1:71" ht="15.75" customHeight="1" x14ac:dyDescent="0.25">
      <c r="A627" s="30"/>
      <c r="B627" s="31"/>
      <c r="C627" s="31"/>
      <c r="D627" s="37"/>
      <c r="E627" s="39"/>
      <c r="F627" s="31"/>
      <c r="G627" s="92"/>
      <c r="H627" s="39"/>
      <c r="I627" s="93"/>
      <c r="J627" s="39"/>
      <c r="K627" s="39"/>
      <c r="L627" s="41"/>
      <c r="M627" s="41"/>
      <c r="N627" s="41"/>
      <c r="O627" s="31"/>
      <c r="P627" s="39"/>
      <c r="Q627" s="39"/>
      <c r="R627" s="39"/>
      <c r="S627" s="39"/>
      <c r="T627" s="94"/>
      <c r="U627" s="39"/>
      <c r="V627" s="95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  <c r="AK627" s="39"/>
      <c r="AL627" s="39"/>
      <c r="AM627" s="39"/>
      <c r="AN627" s="39"/>
      <c r="AO627" s="39"/>
      <c r="AP627" s="39"/>
      <c r="AQ627" s="39"/>
      <c r="AR627" s="39"/>
      <c r="AS627" s="39"/>
      <c r="AT627" s="39"/>
      <c r="AU627" s="39"/>
      <c r="AV627" s="39"/>
      <c r="AW627" s="39"/>
      <c r="AX627" s="39"/>
      <c r="AY627" s="39"/>
      <c r="AZ627" s="39"/>
      <c r="BA627" s="39"/>
      <c r="BB627" s="39"/>
      <c r="BC627" s="39"/>
      <c r="BD627" s="39"/>
      <c r="BE627" s="39"/>
      <c r="BF627" s="39"/>
      <c r="BG627" s="39"/>
      <c r="BH627" s="39"/>
      <c r="BI627" s="39"/>
      <c r="BJ627" s="39"/>
      <c r="BK627" s="39"/>
      <c r="BL627" s="39"/>
      <c r="BM627" s="39"/>
      <c r="BN627" s="39"/>
      <c r="BO627" s="39"/>
      <c r="BP627" s="39"/>
      <c r="BQ627" s="39"/>
      <c r="BR627" s="39"/>
      <c r="BS627" s="39"/>
    </row>
    <row r="628" spans="1:71" ht="15.75" customHeight="1" x14ac:dyDescent="0.25">
      <c r="A628" s="30"/>
      <c r="B628" s="31"/>
      <c r="C628" s="31"/>
      <c r="D628" s="37"/>
      <c r="E628" s="39"/>
      <c r="F628" s="31"/>
      <c r="G628" s="92"/>
      <c r="H628" s="39"/>
      <c r="I628" s="93"/>
      <c r="J628" s="39"/>
      <c r="K628" s="39"/>
      <c r="L628" s="41"/>
      <c r="M628" s="41"/>
      <c r="N628" s="41"/>
      <c r="O628" s="31"/>
      <c r="P628" s="39"/>
      <c r="Q628" s="39"/>
      <c r="R628" s="39"/>
      <c r="S628" s="39"/>
      <c r="T628" s="94"/>
      <c r="U628" s="39"/>
      <c r="V628" s="95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  <c r="AT628" s="39"/>
      <c r="AU628" s="39"/>
      <c r="AV628" s="39"/>
      <c r="AW628" s="39"/>
      <c r="AX628" s="39"/>
      <c r="AY628" s="39"/>
      <c r="AZ628" s="39"/>
      <c r="BA628" s="39"/>
      <c r="BB628" s="39"/>
      <c r="BC628" s="39"/>
      <c r="BD628" s="39"/>
      <c r="BE628" s="39"/>
      <c r="BF628" s="39"/>
      <c r="BG628" s="39"/>
      <c r="BH628" s="39"/>
      <c r="BI628" s="39"/>
      <c r="BJ628" s="39"/>
      <c r="BK628" s="39"/>
      <c r="BL628" s="39"/>
      <c r="BM628" s="39"/>
      <c r="BN628" s="39"/>
      <c r="BO628" s="39"/>
      <c r="BP628" s="39"/>
      <c r="BQ628" s="39"/>
      <c r="BR628" s="39"/>
      <c r="BS628" s="39"/>
    </row>
    <row r="629" spans="1:71" ht="15.75" customHeight="1" x14ac:dyDescent="0.25">
      <c r="A629" s="30"/>
      <c r="B629" s="31"/>
      <c r="C629" s="31"/>
      <c r="D629" s="37"/>
      <c r="E629" s="39"/>
      <c r="F629" s="31"/>
      <c r="G629" s="92"/>
      <c r="H629" s="39"/>
      <c r="I629" s="93"/>
      <c r="J629" s="39"/>
      <c r="K629" s="39"/>
      <c r="L629" s="41"/>
      <c r="M629" s="41"/>
      <c r="N629" s="41"/>
      <c r="O629" s="31"/>
      <c r="P629" s="39"/>
      <c r="Q629" s="39"/>
      <c r="R629" s="39"/>
      <c r="S629" s="39"/>
      <c r="T629" s="94"/>
      <c r="U629" s="39"/>
      <c r="V629" s="95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  <c r="AK629" s="39"/>
      <c r="AL629" s="39"/>
      <c r="AM629" s="39"/>
      <c r="AN629" s="39"/>
      <c r="AO629" s="39"/>
      <c r="AP629" s="39"/>
      <c r="AQ629" s="39"/>
      <c r="AR629" s="39"/>
      <c r="AS629" s="39"/>
      <c r="AT629" s="39"/>
      <c r="AU629" s="39"/>
      <c r="AV629" s="39"/>
      <c r="AW629" s="39"/>
      <c r="AX629" s="39"/>
      <c r="AY629" s="39"/>
      <c r="AZ629" s="39"/>
      <c r="BA629" s="39"/>
      <c r="BB629" s="39"/>
      <c r="BC629" s="39"/>
      <c r="BD629" s="39"/>
      <c r="BE629" s="39"/>
      <c r="BF629" s="39"/>
      <c r="BG629" s="39"/>
      <c r="BH629" s="39"/>
      <c r="BI629" s="39"/>
      <c r="BJ629" s="39"/>
      <c r="BK629" s="39"/>
      <c r="BL629" s="39"/>
      <c r="BM629" s="39"/>
      <c r="BN629" s="39"/>
      <c r="BO629" s="39"/>
      <c r="BP629" s="39"/>
      <c r="BQ629" s="39"/>
      <c r="BR629" s="39"/>
      <c r="BS629" s="39"/>
    </row>
    <row r="630" spans="1:71" ht="15.75" customHeight="1" x14ac:dyDescent="0.25">
      <c r="A630" s="30"/>
      <c r="B630" s="31"/>
      <c r="C630" s="31"/>
      <c r="D630" s="37"/>
      <c r="E630" s="39"/>
      <c r="F630" s="31"/>
      <c r="G630" s="92"/>
      <c r="H630" s="39"/>
      <c r="I630" s="93"/>
      <c r="J630" s="39"/>
      <c r="K630" s="39"/>
      <c r="L630" s="41"/>
      <c r="M630" s="41"/>
      <c r="N630" s="41"/>
      <c r="O630" s="31"/>
      <c r="P630" s="39"/>
      <c r="Q630" s="39"/>
      <c r="R630" s="39"/>
      <c r="S630" s="39"/>
      <c r="T630" s="94"/>
      <c r="U630" s="39"/>
      <c r="V630" s="95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39"/>
      <c r="AM630" s="39"/>
      <c r="AN630" s="39"/>
      <c r="AO630" s="39"/>
      <c r="AP630" s="39"/>
      <c r="AQ630" s="39"/>
      <c r="AR630" s="39"/>
      <c r="AS630" s="39"/>
      <c r="AT630" s="39"/>
      <c r="AU630" s="39"/>
      <c r="AV630" s="39"/>
      <c r="AW630" s="39"/>
      <c r="AX630" s="39"/>
      <c r="AY630" s="39"/>
      <c r="AZ630" s="39"/>
      <c r="BA630" s="39"/>
      <c r="BB630" s="39"/>
      <c r="BC630" s="39"/>
      <c r="BD630" s="39"/>
      <c r="BE630" s="39"/>
      <c r="BF630" s="39"/>
      <c r="BG630" s="39"/>
      <c r="BH630" s="39"/>
      <c r="BI630" s="39"/>
      <c r="BJ630" s="39"/>
      <c r="BK630" s="39"/>
      <c r="BL630" s="39"/>
      <c r="BM630" s="39"/>
      <c r="BN630" s="39"/>
      <c r="BO630" s="39"/>
      <c r="BP630" s="39"/>
      <c r="BQ630" s="39"/>
      <c r="BR630" s="39"/>
      <c r="BS630" s="39"/>
    </row>
    <row r="631" spans="1:71" ht="15.75" customHeight="1" x14ac:dyDescent="0.25">
      <c r="A631" s="30"/>
      <c r="B631" s="31"/>
      <c r="C631" s="31"/>
      <c r="D631" s="37"/>
      <c r="E631" s="39"/>
      <c r="F631" s="31"/>
      <c r="G631" s="92"/>
      <c r="H631" s="39"/>
      <c r="I631" s="93"/>
      <c r="J631" s="39"/>
      <c r="K631" s="39"/>
      <c r="L631" s="41"/>
      <c r="M631" s="41"/>
      <c r="N631" s="41"/>
      <c r="O631" s="31"/>
      <c r="P631" s="39"/>
      <c r="Q631" s="39"/>
      <c r="R631" s="39"/>
      <c r="S631" s="39"/>
      <c r="T631" s="94"/>
      <c r="U631" s="39"/>
      <c r="V631" s="95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  <c r="AK631" s="39"/>
      <c r="AL631" s="39"/>
      <c r="AM631" s="39"/>
      <c r="AN631" s="39"/>
      <c r="AO631" s="39"/>
      <c r="AP631" s="39"/>
      <c r="AQ631" s="39"/>
      <c r="AR631" s="39"/>
      <c r="AS631" s="39"/>
      <c r="AT631" s="39"/>
      <c r="AU631" s="39"/>
      <c r="AV631" s="39"/>
      <c r="AW631" s="39"/>
      <c r="AX631" s="39"/>
      <c r="AY631" s="39"/>
      <c r="AZ631" s="39"/>
      <c r="BA631" s="39"/>
      <c r="BB631" s="39"/>
      <c r="BC631" s="39"/>
      <c r="BD631" s="39"/>
      <c r="BE631" s="39"/>
      <c r="BF631" s="39"/>
      <c r="BG631" s="39"/>
      <c r="BH631" s="39"/>
      <c r="BI631" s="39"/>
      <c r="BJ631" s="39"/>
      <c r="BK631" s="39"/>
      <c r="BL631" s="39"/>
      <c r="BM631" s="39"/>
      <c r="BN631" s="39"/>
      <c r="BO631" s="39"/>
      <c r="BP631" s="39"/>
      <c r="BQ631" s="39"/>
      <c r="BR631" s="39"/>
      <c r="BS631" s="39"/>
    </row>
    <row r="632" spans="1:71" ht="15.75" customHeight="1" x14ac:dyDescent="0.25">
      <c r="A632" s="30"/>
      <c r="B632" s="31"/>
      <c r="C632" s="31"/>
      <c r="D632" s="37"/>
      <c r="E632" s="39"/>
      <c r="F632" s="31"/>
      <c r="G632" s="92"/>
      <c r="H632" s="39"/>
      <c r="I632" s="93"/>
      <c r="J632" s="39"/>
      <c r="K632" s="39"/>
      <c r="L632" s="41"/>
      <c r="M632" s="41"/>
      <c r="N632" s="41"/>
      <c r="O632" s="31"/>
      <c r="P632" s="39"/>
      <c r="Q632" s="39"/>
      <c r="R632" s="39"/>
      <c r="S632" s="39"/>
      <c r="T632" s="94"/>
      <c r="U632" s="39"/>
      <c r="V632" s="95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  <c r="AT632" s="39"/>
      <c r="AU632" s="39"/>
      <c r="AV632" s="39"/>
      <c r="AW632" s="39"/>
      <c r="AX632" s="39"/>
      <c r="AY632" s="39"/>
      <c r="AZ632" s="39"/>
      <c r="BA632" s="39"/>
      <c r="BB632" s="39"/>
      <c r="BC632" s="39"/>
      <c r="BD632" s="39"/>
      <c r="BE632" s="39"/>
      <c r="BF632" s="39"/>
      <c r="BG632" s="39"/>
      <c r="BH632" s="39"/>
      <c r="BI632" s="39"/>
      <c r="BJ632" s="39"/>
      <c r="BK632" s="39"/>
      <c r="BL632" s="39"/>
      <c r="BM632" s="39"/>
      <c r="BN632" s="39"/>
      <c r="BO632" s="39"/>
      <c r="BP632" s="39"/>
      <c r="BQ632" s="39"/>
      <c r="BR632" s="39"/>
      <c r="BS632" s="39"/>
    </row>
    <row r="633" spans="1:71" ht="15.75" customHeight="1" x14ac:dyDescent="0.25">
      <c r="A633" s="30"/>
      <c r="B633" s="31"/>
      <c r="C633" s="31"/>
      <c r="D633" s="37"/>
      <c r="E633" s="39"/>
      <c r="F633" s="31"/>
      <c r="G633" s="92"/>
      <c r="H633" s="39"/>
      <c r="I633" s="93"/>
      <c r="J633" s="39"/>
      <c r="K633" s="39"/>
      <c r="L633" s="41"/>
      <c r="M633" s="41"/>
      <c r="N633" s="41"/>
      <c r="O633" s="31"/>
      <c r="P633" s="39"/>
      <c r="Q633" s="39"/>
      <c r="R633" s="39"/>
      <c r="S633" s="39"/>
      <c r="T633" s="94"/>
      <c r="U633" s="39"/>
      <c r="V633" s="95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  <c r="AY633" s="39"/>
      <c r="AZ633" s="39"/>
      <c r="BA633" s="39"/>
      <c r="BB633" s="39"/>
      <c r="BC633" s="39"/>
      <c r="BD633" s="39"/>
      <c r="BE633" s="39"/>
      <c r="BF633" s="39"/>
      <c r="BG633" s="39"/>
      <c r="BH633" s="39"/>
      <c r="BI633" s="39"/>
      <c r="BJ633" s="39"/>
      <c r="BK633" s="39"/>
      <c r="BL633" s="39"/>
      <c r="BM633" s="39"/>
      <c r="BN633" s="39"/>
      <c r="BO633" s="39"/>
      <c r="BP633" s="39"/>
      <c r="BQ633" s="39"/>
      <c r="BR633" s="39"/>
      <c r="BS633" s="39"/>
    </row>
    <row r="634" spans="1:71" ht="15.75" customHeight="1" x14ac:dyDescent="0.25">
      <c r="A634" s="30"/>
      <c r="B634" s="31"/>
      <c r="C634" s="31"/>
      <c r="D634" s="37"/>
      <c r="E634" s="39"/>
      <c r="F634" s="31"/>
      <c r="G634" s="92"/>
      <c r="H634" s="39"/>
      <c r="I634" s="93"/>
      <c r="J634" s="39"/>
      <c r="K634" s="39"/>
      <c r="L634" s="41"/>
      <c r="M634" s="41"/>
      <c r="N634" s="41"/>
      <c r="O634" s="31"/>
      <c r="P634" s="39"/>
      <c r="Q634" s="39"/>
      <c r="R634" s="39"/>
      <c r="S634" s="39"/>
      <c r="T634" s="94"/>
      <c r="U634" s="39"/>
      <c r="V634" s="95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  <c r="AK634" s="39"/>
      <c r="AL634" s="39"/>
      <c r="AM634" s="39"/>
      <c r="AN634" s="39"/>
      <c r="AO634" s="39"/>
      <c r="AP634" s="39"/>
      <c r="AQ634" s="39"/>
      <c r="AR634" s="39"/>
      <c r="AS634" s="39"/>
      <c r="AT634" s="39"/>
      <c r="AU634" s="39"/>
      <c r="AV634" s="39"/>
      <c r="AW634" s="39"/>
      <c r="AX634" s="39"/>
      <c r="AY634" s="39"/>
      <c r="AZ634" s="39"/>
      <c r="BA634" s="39"/>
      <c r="BB634" s="39"/>
      <c r="BC634" s="39"/>
      <c r="BD634" s="39"/>
      <c r="BE634" s="39"/>
      <c r="BF634" s="39"/>
      <c r="BG634" s="39"/>
      <c r="BH634" s="39"/>
      <c r="BI634" s="39"/>
      <c r="BJ634" s="39"/>
      <c r="BK634" s="39"/>
      <c r="BL634" s="39"/>
      <c r="BM634" s="39"/>
      <c r="BN634" s="39"/>
      <c r="BO634" s="39"/>
      <c r="BP634" s="39"/>
      <c r="BQ634" s="39"/>
      <c r="BR634" s="39"/>
      <c r="BS634" s="39"/>
    </row>
    <row r="635" spans="1:71" ht="15.75" customHeight="1" x14ac:dyDescent="0.25">
      <c r="A635" s="30"/>
      <c r="B635" s="31"/>
      <c r="C635" s="31"/>
      <c r="D635" s="37"/>
      <c r="E635" s="39"/>
      <c r="F635" s="31"/>
      <c r="G635" s="92"/>
      <c r="H635" s="39"/>
      <c r="I635" s="93"/>
      <c r="J635" s="39"/>
      <c r="K635" s="39"/>
      <c r="L635" s="41"/>
      <c r="M635" s="41"/>
      <c r="N635" s="41"/>
      <c r="O635" s="31"/>
      <c r="P635" s="39"/>
      <c r="Q635" s="39"/>
      <c r="R635" s="39"/>
      <c r="S635" s="39"/>
      <c r="T635" s="94"/>
      <c r="U635" s="39"/>
      <c r="V635" s="95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  <c r="AK635" s="39"/>
      <c r="AL635" s="39"/>
      <c r="AM635" s="39"/>
      <c r="AN635" s="39"/>
      <c r="AO635" s="39"/>
      <c r="AP635" s="39"/>
      <c r="AQ635" s="39"/>
      <c r="AR635" s="39"/>
      <c r="AS635" s="39"/>
      <c r="AT635" s="39"/>
      <c r="AU635" s="39"/>
      <c r="AV635" s="39"/>
      <c r="AW635" s="39"/>
      <c r="AX635" s="39"/>
      <c r="AY635" s="39"/>
      <c r="AZ635" s="39"/>
      <c r="BA635" s="39"/>
      <c r="BB635" s="39"/>
      <c r="BC635" s="39"/>
      <c r="BD635" s="39"/>
      <c r="BE635" s="39"/>
      <c r="BF635" s="39"/>
      <c r="BG635" s="39"/>
      <c r="BH635" s="39"/>
      <c r="BI635" s="39"/>
      <c r="BJ635" s="39"/>
      <c r="BK635" s="39"/>
      <c r="BL635" s="39"/>
      <c r="BM635" s="39"/>
      <c r="BN635" s="39"/>
      <c r="BO635" s="39"/>
      <c r="BP635" s="39"/>
      <c r="BQ635" s="39"/>
      <c r="BR635" s="39"/>
      <c r="BS635" s="39"/>
    </row>
    <row r="636" spans="1:71" ht="15.75" customHeight="1" x14ac:dyDescent="0.25">
      <c r="A636" s="30"/>
      <c r="B636" s="31"/>
      <c r="C636" s="31"/>
      <c r="D636" s="37"/>
      <c r="E636" s="39"/>
      <c r="F636" s="31"/>
      <c r="G636" s="92"/>
      <c r="H636" s="39"/>
      <c r="I636" s="93"/>
      <c r="J636" s="39"/>
      <c r="K636" s="39"/>
      <c r="L636" s="41"/>
      <c r="M636" s="41"/>
      <c r="N636" s="41"/>
      <c r="O636" s="31"/>
      <c r="P636" s="39"/>
      <c r="Q636" s="39"/>
      <c r="R636" s="39"/>
      <c r="S636" s="39"/>
      <c r="T636" s="94"/>
      <c r="U636" s="39"/>
      <c r="V636" s="95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  <c r="AK636" s="39"/>
      <c r="AL636" s="39"/>
      <c r="AM636" s="39"/>
      <c r="AN636" s="39"/>
      <c r="AO636" s="39"/>
      <c r="AP636" s="39"/>
      <c r="AQ636" s="39"/>
      <c r="AR636" s="39"/>
      <c r="AS636" s="39"/>
      <c r="AT636" s="39"/>
      <c r="AU636" s="39"/>
      <c r="AV636" s="39"/>
      <c r="AW636" s="39"/>
      <c r="AX636" s="39"/>
      <c r="AY636" s="39"/>
      <c r="AZ636" s="39"/>
      <c r="BA636" s="39"/>
      <c r="BB636" s="39"/>
      <c r="BC636" s="39"/>
      <c r="BD636" s="39"/>
      <c r="BE636" s="39"/>
      <c r="BF636" s="39"/>
      <c r="BG636" s="39"/>
      <c r="BH636" s="39"/>
      <c r="BI636" s="39"/>
      <c r="BJ636" s="39"/>
      <c r="BK636" s="39"/>
      <c r="BL636" s="39"/>
      <c r="BM636" s="39"/>
      <c r="BN636" s="39"/>
      <c r="BO636" s="39"/>
      <c r="BP636" s="39"/>
      <c r="BQ636" s="39"/>
      <c r="BR636" s="39"/>
      <c r="BS636" s="39"/>
    </row>
    <row r="637" spans="1:71" ht="15.75" customHeight="1" x14ac:dyDescent="0.25">
      <c r="A637" s="30"/>
      <c r="B637" s="31"/>
      <c r="C637" s="31"/>
      <c r="D637" s="37"/>
      <c r="E637" s="39"/>
      <c r="F637" s="31"/>
      <c r="G637" s="92"/>
      <c r="H637" s="39"/>
      <c r="I637" s="93"/>
      <c r="J637" s="39"/>
      <c r="K637" s="39"/>
      <c r="L637" s="41"/>
      <c r="M637" s="41"/>
      <c r="N637" s="41"/>
      <c r="O637" s="31"/>
      <c r="P637" s="39"/>
      <c r="Q637" s="39"/>
      <c r="R637" s="39"/>
      <c r="S637" s="39"/>
      <c r="T637" s="94"/>
      <c r="U637" s="39"/>
      <c r="V637" s="95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  <c r="AK637" s="39"/>
      <c r="AL637" s="39"/>
      <c r="AM637" s="39"/>
      <c r="AN637" s="39"/>
      <c r="AO637" s="39"/>
      <c r="AP637" s="39"/>
      <c r="AQ637" s="39"/>
      <c r="AR637" s="39"/>
      <c r="AS637" s="39"/>
      <c r="AT637" s="39"/>
      <c r="AU637" s="39"/>
      <c r="AV637" s="39"/>
      <c r="AW637" s="39"/>
      <c r="AX637" s="39"/>
      <c r="AY637" s="39"/>
      <c r="AZ637" s="39"/>
      <c r="BA637" s="39"/>
      <c r="BB637" s="39"/>
      <c r="BC637" s="39"/>
      <c r="BD637" s="39"/>
      <c r="BE637" s="39"/>
      <c r="BF637" s="39"/>
      <c r="BG637" s="39"/>
      <c r="BH637" s="39"/>
      <c r="BI637" s="39"/>
      <c r="BJ637" s="39"/>
      <c r="BK637" s="39"/>
      <c r="BL637" s="39"/>
      <c r="BM637" s="39"/>
      <c r="BN637" s="39"/>
      <c r="BO637" s="39"/>
      <c r="BP637" s="39"/>
      <c r="BQ637" s="39"/>
      <c r="BR637" s="39"/>
      <c r="BS637" s="39"/>
    </row>
    <row r="638" spans="1:71" ht="15.75" customHeight="1" x14ac:dyDescent="0.25">
      <c r="A638" s="30"/>
      <c r="B638" s="31"/>
      <c r="C638" s="31"/>
      <c r="D638" s="37"/>
      <c r="E638" s="39"/>
      <c r="F638" s="31"/>
      <c r="G638" s="92"/>
      <c r="H638" s="39"/>
      <c r="I638" s="93"/>
      <c r="J638" s="39"/>
      <c r="K638" s="39"/>
      <c r="L638" s="41"/>
      <c r="M638" s="41"/>
      <c r="N638" s="41"/>
      <c r="O638" s="31"/>
      <c r="P638" s="39"/>
      <c r="Q638" s="39"/>
      <c r="R638" s="39"/>
      <c r="S638" s="39"/>
      <c r="T638" s="94"/>
      <c r="U638" s="39"/>
      <c r="V638" s="95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  <c r="AK638" s="39"/>
      <c r="AL638" s="39"/>
      <c r="AM638" s="39"/>
      <c r="AN638" s="39"/>
      <c r="AO638" s="39"/>
      <c r="AP638" s="39"/>
      <c r="AQ638" s="39"/>
      <c r="AR638" s="39"/>
      <c r="AS638" s="39"/>
      <c r="AT638" s="39"/>
      <c r="AU638" s="39"/>
      <c r="AV638" s="39"/>
      <c r="AW638" s="39"/>
      <c r="AX638" s="39"/>
      <c r="AY638" s="39"/>
      <c r="AZ638" s="39"/>
      <c r="BA638" s="39"/>
      <c r="BB638" s="39"/>
      <c r="BC638" s="39"/>
      <c r="BD638" s="39"/>
      <c r="BE638" s="39"/>
      <c r="BF638" s="39"/>
      <c r="BG638" s="39"/>
      <c r="BH638" s="39"/>
      <c r="BI638" s="39"/>
      <c r="BJ638" s="39"/>
      <c r="BK638" s="39"/>
      <c r="BL638" s="39"/>
      <c r="BM638" s="39"/>
      <c r="BN638" s="39"/>
      <c r="BO638" s="39"/>
      <c r="BP638" s="39"/>
      <c r="BQ638" s="39"/>
      <c r="BR638" s="39"/>
      <c r="BS638" s="39"/>
    </row>
    <row r="639" spans="1:71" ht="15.75" customHeight="1" x14ac:dyDescent="0.25">
      <c r="A639" s="30"/>
      <c r="B639" s="31"/>
      <c r="C639" s="31"/>
      <c r="D639" s="37"/>
      <c r="E639" s="39"/>
      <c r="F639" s="31"/>
      <c r="G639" s="92"/>
      <c r="H639" s="39"/>
      <c r="I639" s="93"/>
      <c r="J639" s="39"/>
      <c r="K639" s="39"/>
      <c r="L639" s="41"/>
      <c r="M639" s="41"/>
      <c r="N639" s="41"/>
      <c r="O639" s="31"/>
      <c r="P639" s="39"/>
      <c r="Q639" s="39"/>
      <c r="R639" s="39"/>
      <c r="S639" s="39"/>
      <c r="T639" s="94"/>
      <c r="U639" s="39"/>
      <c r="V639" s="95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  <c r="AY639" s="39"/>
      <c r="AZ639" s="39"/>
      <c r="BA639" s="39"/>
      <c r="BB639" s="39"/>
      <c r="BC639" s="39"/>
      <c r="BD639" s="39"/>
      <c r="BE639" s="39"/>
      <c r="BF639" s="39"/>
      <c r="BG639" s="39"/>
      <c r="BH639" s="39"/>
      <c r="BI639" s="39"/>
      <c r="BJ639" s="39"/>
      <c r="BK639" s="39"/>
      <c r="BL639" s="39"/>
      <c r="BM639" s="39"/>
      <c r="BN639" s="39"/>
      <c r="BO639" s="39"/>
      <c r="BP639" s="39"/>
      <c r="BQ639" s="39"/>
      <c r="BR639" s="39"/>
      <c r="BS639" s="39"/>
    </row>
    <row r="640" spans="1:71" ht="15.75" customHeight="1" x14ac:dyDescent="0.25">
      <c r="A640" s="30"/>
      <c r="B640" s="31"/>
      <c r="C640" s="31"/>
      <c r="D640" s="37"/>
      <c r="E640" s="39"/>
      <c r="F640" s="31"/>
      <c r="G640" s="92"/>
      <c r="H640" s="39"/>
      <c r="I640" s="93"/>
      <c r="J640" s="39"/>
      <c r="K640" s="39"/>
      <c r="L640" s="41"/>
      <c r="M640" s="41"/>
      <c r="N640" s="41"/>
      <c r="O640" s="31"/>
      <c r="P640" s="39"/>
      <c r="Q640" s="39"/>
      <c r="R640" s="39"/>
      <c r="S640" s="39"/>
      <c r="T640" s="94"/>
      <c r="U640" s="39"/>
      <c r="V640" s="95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  <c r="AK640" s="39"/>
      <c r="AL640" s="39"/>
      <c r="AM640" s="39"/>
      <c r="AN640" s="39"/>
      <c r="AO640" s="39"/>
      <c r="AP640" s="39"/>
      <c r="AQ640" s="39"/>
      <c r="AR640" s="39"/>
      <c r="AS640" s="39"/>
      <c r="AT640" s="39"/>
      <c r="AU640" s="39"/>
      <c r="AV640" s="39"/>
      <c r="AW640" s="39"/>
      <c r="AX640" s="39"/>
      <c r="AY640" s="39"/>
      <c r="AZ640" s="39"/>
      <c r="BA640" s="39"/>
      <c r="BB640" s="39"/>
      <c r="BC640" s="39"/>
      <c r="BD640" s="39"/>
      <c r="BE640" s="39"/>
      <c r="BF640" s="39"/>
      <c r="BG640" s="39"/>
      <c r="BH640" s="39"/>
      <c r="BI640" s="39"/>
      <c r="BJ640" s="39"/>
      <c r="BK640" s="39"/>
      <c r="BL640" s="39"/>
      <c r="BM640" s="39"/>
      <c r="BN640" s="39"/>
      <c r="BO640" s="39"/>
      <c r="BP640" s="39"/>
      <c r="BQ640" s="39"/>
      <c r="BR640" s="39"/>
      <c r="BS640" s="39"/>
    </row>
    <row r="641" spans="1:71" ht="15.75" customHeight="1" x14ac:dyDescent="0.25">
      <c r="A641" s="30"/>
      <c r="B641" s="31"/>
      <c r="C641" s="31"/>
      <c r="D641" s="37"/>
      <c r="E641" s="39"/>
      <c r="F641" s="31"/>
      <c r="G641" s="92"/>
      <c r="H641" s="39"/>
      <c r="I641" s="93"/>
      <c r="J641" s="39"/>
      <c r="K641" s="39"/>
      <c r="L641" s="41"/>
      <c r="M641" s="41"/>
      <c r="N641" s="41"/>
      <c r="O641" s="31"/>
      <c r="P641" s="39"/>
      <c r="Q641" s="39"/>
      <c r="R641" s="39"/>
      <c r="S641" s="39"/>
      <c r="T641" s="94"/>
      <c r="U641" s="39"/>
      <c r="V641" s="95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  <c r="AM641" s="39"/>
      <c r="AN641" s="39"/>
      <c r="AO641" s="39"/>
      <c r="AP641" s="39"/>
      <c r="AQ641" s="39"/>
      <c r="AR641" s="39"/>
      <c r="AS641" s="39"/>
      <c r="AT641" s="39"/>
      <c r="AU641" s="39"/>
      <c r="AV641" s="39"/>
      <c r="AW641" s="39"/>
      <c r="AX641" s="39"/>
      <c r="AY641" s="39"/>
      <c r="AZ641" s="39"/>
      <c r="BA641" s="39"/>
      <c r="BB641" s="39"/>
      <c r="BC641" s="39"/>
      <c r="BD641" s="39"/>
      <c r="BE641" s="39"/>
      <c r="BF641" s="39"/>
      <c r="BG641" s="39"/>
      <c r="BH641" s="39"/>
      <c r="BI641" s="39"/>
      <c r="BJ641" s="39"/>
      <c r="BK641" s="39"/>
      <c r="BL641" s="39"/>
      <c r="BM641" s="39"/>
      <c r="BN641" s="39"/>
      <c r="BO641" s="39"/>
      <c r="BP641" s="39"/>
      <c r="BQ641" s="39"/>
      <c r="BR641" s="39"/>
      <c r="BS641" s="39"/>
    </row>
    <row r="642" spans="1:71" ht="15.75" customHeight="1" x14ac:dyDescent="0.25">
      <c r="A642" s="30"/>
      <c r="B642" s="31"/>
      <c r="C642" s="31"/>
      <c r="D642" s="37"/>
      <c r="E642" s="39"/>
      <c r="F642" s="31"/>
      <c r="G642" s="92"/>
      <c r="H642" s="39"/>
      <c r="I642" s="93"/>
      <c r="J642" s="39"/>
      <c r="K642" s="39"/>
      <c r="L642" s="41"/>
      <c r="M642" s="41"/>
      <c r="N642" s="41"/>
      <c r="O642" s="31"/>
      <c r="P642" s="39"/>
      <c r="Q642" s="39"/>
      <c r="R642" s="39"/>
      <c r="S642" s="39"/>
      <c r="T642" s="94"/>
      <c r="U642" s="39"/>
      <c r="V642" s="95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  <c r="AY642" s="39"/>
      <c r="AZ642" s="39"/>
      <c r="BA642" s="39"/>
      <c r="BB642" s="39"/>
      <c r="BC642" s="39"/>
      <c r="BD642" s="39"/>
      <c r="BE642" s="39"/>
      <c r="BF642" s="39"/>
      <c r="BG642" s="39"/>
      <c r="BH642" s="39"/>
      <c r="BI642" s="39"/>
      <c r="BJ642" s="39"/>
      <c r="BK642" s="39"/>
      <c r="BL642" s="39"/>
      <c r="BM642" s="39"/>
      <c r="BN642" s="39"/>
      <c r="BO642" s="39"/>
      <c r="BP642" s="39"/>
      <c r="BQ642" s="39"/>
      <c r="BR642" s="39"/>
      <c r="BS642" s="39"/>
    </row>
    <row r="643" spans="1:71" ht="15.75" customHeight="1" x14ac:dyDescent="0.25">
      <c r="A643" s="30"/>
      <c r="B643" s="31"/>
      <c r="C643" s="31"/>
      <c r="D643" s="37"/>
      <c r="E643" s="39"/>
      <c r="F643" s="31"/>
      <c r="G643" s="92"/>
      <c r="H643" s="39"/>
      <c r="I643" s="93"/>
      <c r="J643" s="39"/>
      <c r="K643" s="39"/>
      <c r="L643" s="41"/>
      <c r="M643" s="41"/>
      <c r="N643" s="41"/>
      <c r="O643" s="31"/>
      <c r="P643" s="39"/>
      <c r="Q643" s="39"/>
      <c r="R643" s="39"/>
      <c r="S643" s="39"/>
      <c r="T643" s="94"/>
      <c r="U643" s="39"/>
      <c r="V643" s="95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  <c r="AW643" s="39"/>
      <c r="AX643" s="39"/>
      <c r="AY643" s="39"/>
      <c r="AZ643" s="39"/>
      <c r="BA643" s="39"/>
      <c r="BB643" s="39"/>
      <c r="BC643" s="39"/>
      <c r="BD643" s="39"/>
      <c r="BE643" s="39"/>
      <c r="BF643" s="39"/>
      <c r="BG643" s="39"/>
      <c r="BH643" s="39"/>
      <c r="BI643" s="39"/>
      <c r="BJ643" s="39"/>
      <c r="BK643" s="39"/>
      <c r="BL643" s="39"/>
      <c r="BM643" s="39"/>
      <c r="BN643" s="39"/>
      <c r="BO643" s="39"/>
      <c r="BP643" s="39"/>
      <c r="BQ643" s="39"/>
      <c r="BR643" s="39"/>
      <c r="BS643" s="39"/>
    </row>
    <row r="644" spans="1:71" ht="15.75" customHeight="1" x14ac:dyDescent="0.25">
      <c r="A644" s="30"/>
      <c r="B644" s="31"/>
      <c r="C644" s="31"/>
      <c r="D644" s="37"/>
      <c r="E644" s="39"/>
      <c r="F644" s="31"/>
      <c r="G644" s="92"/>
      <c r="H644" s="39"/>
      <c r="I644" s="93"/>
      <c r="J644" s="39"/>
      <c r="K644" s="39"/>
      <c r="L644" s="41"/>
      <c r="M644" s="41"/>
      <c r="N644" s="41"/>
      <c r="O644" s="31"/>
      <c r="P644" s="39"/>
      <c r="Q644" s="39"/>
      <c r="R644" s="39"/>
      <c r="S644" s="39"/>
      <c r="T644" s="94"/>
      <c r="U644" s="39"/>
      <c r="V644" s="95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  <c r="AY644" s="39"/>
      <c r="AZ644" s="39"/>
      <c r="BA644" s="39"/>
      <c r="BB644" s="39"/>
      <c r="BC644" s="39"/>
      <c r="BD644" s="39"/>
      <c r="BE644" s="39"/>
      <c r="BF644" s="39"/>
      <c r="BG644" s="39"/>
      <c r="BH644" s="39"/>
      <c r="BI644" s="39"/>
      <c r="BJ644" s="39"/>
      <c r="BK644" s="39"/>
      <c r="BL644" s="39"/>
      <c r="BM644" s="39"/>
      <c r="BN644" s="39"/>
      <c r="BO644" s="39"/>
      <c r="BP644" s="39"/>
      <c r="BQ644" s="39"/>
      <c r="BR644" s="39"/>
      <c r="BS644" s="39"/>
    </row>
    <row r="645" spans="1:71" ht="15.75" customHeight="1" x14ac:dyDescent="0.25">
      <c r="A645" s="30"/>
      <c r="B645" s="31"/>
      <c r="C645" s="31"/>
      <c r="D645" s="37"/>
      <c r="E645" s="39"/>
      <c r="F645" s="31"/>
      <c r="G645" s="92"/>
      <c r="H645" s="39"/>
      <c r="I645" s="93"/>
      <c r="J645" s="39"/>
      <c r="K645" s="39"/>
      <c r="L645" s="41"/>
      <c r="M645" s="41"/>
      <c r="N645" s="41"/>
      <c r="O645" s="31"/>
      <c r="P645" s="39"/>
      <c r="Q645" s="39"/>
      <c r="R645" s="39"/>
      <c r="S645" s="39"/>
      <c r="T645" s="94"/>
      <c r="U645" s="39"/>
      <c r="V645" s="95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  <c r="AY645" s="39"/>
      <c r="AZ645" s="39"/>
      <c r="BA645" s="39"/>
      <c r="BB645" s="39"/>
      <c r="BC645" s="39"/>
      <c r="BD645" s="39"/>
      <c r="BE645" s="39"/>
      <c r="BF645" s="39"/>
      <c r="BG645" s="39"/>
      <c r="BH645" s="39"/>
      <c r="BI645" s="39"/>
      <c r="BJ645" s="39"/>
      <c r="BK645" s="39"/>
      <c r="BL645" s="39"/>
      <c r="BM645" s="39"/>
      <c r="BN645" s="39"/>
      <c r="BO645" s="39"/>
      <c r="BP645" s="39"/>
      <c r="BQ645" s="39"/>
      <c r="BR645" s="39"/>
      <c r="BS645" s="39"/>
    </row>
    <row r="646" spans="1:71" ht="15.75" customHeight="1" x14ac:dyDescent="0.25">
      <c r="A646" s="30"/>
      <c r="B646" s="31"/>
      <c r="C646" s="31"/>
      <c r="D646" s="37"/>
      <c r="E646" s="39"/>
      <c r="F646" s="31"/>
      <c r="G646" s="92"/>
      <c r="H646" s="39"/>
      <c r="I646" s="93"/>
      <c r="J646" s="39"/>
      <c r="K646" s="39"/>
      <c r="L646" s="41"/>
      <c r="M646" s="41"/>
      <c r="N646" s="41"/>
      <c r="O646" s="31"/>
      <c r="P646" s="39"/>
      <c r="Q646" s="39"/>
      <c r="R646" s="39"/>
      <c r="S646" s="39"/>
      <c r="T646" s="94"/>
      <c r="U646" s="39"/>
      <c r="V646" s="95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39"/>
      <c r="AX646" s="39"/>
      <c r="AY646" s="39"/>
      <c r="AZ646" s="39"/>
      <c r="BA646" s="39"/>
      <c r="BB646" s="39"/>
      <c r="BC646" s="39"/>
      <c r="BD646" s="39"/>
      <c r="BE646" s="39"/>
      <c r="BF646" s="39"/>
      <c r="BG646" s="39"/>
      <c r="BH646" s="39"/>
      <c r="BI646" s="39"/>
      <c r="BJ646" s="39"/>
      <c r="BK646" s="39"/>
      <c r="BL646" s="39"/>
      <c r="BM646" s="39"/>
      <c r="BN646" s="39"/>
      <c r="BO646" s="39"/>
      <c r="BP646" s="39"/>
      <c r="BQ646" s="39"/>
      <c r="BR646" s="39"/>
      <c r="BS646" s="39"/>
    </row>
    <row r="647" spans="1:71" ht="15.75" customHeight="1" x14ac:dyDescent="0.25">
      <c r="A647" s="30"/>
      <c r="B647" s="31"/>
      <c r="C647" s="31"/>
      <c r="D647" s="37"/>
      <c r="E647" s="39"/>
      <c r="F647" s="31"/>
      <c r="G647" s="92"/>
      <c r="H647" s="39"/>
      <c r="I647" s="93"/>
      <c r="J647" s="39"/>
      <c r="K647" s="39"/>
      <c r="L647" s="41"/>
      <c r="M647" s="41"/>
      <c r="N647" s="41"/>
      <c r="O647" s="31"/>
      <c r="P647" s="39"/>
      <c r="Q647" s="39"/>
      <c r="R647" s="39"/>
      <c r="S647" s="39"/>
      <c r="T647" s="94"/>
      <c r="U647" s="39"/>
      <c r="V647" s="95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39"/>
      <c r="AX647" s="39"/>
      <c r="AY647" s="39"/>
      <c r="AZ647" s="39"/>
      <c r="BA647" s="39"/>
      <c r="BB647" s="39"/>
      <c r="BC647" s="39"/>
      <c r="BD647" s="39"/>
      <c r="BE647" s="39"/>
      <c r="BF647" s="39"/>
      <c r="BG647" s="39"/>
      <c r="BH647" s="39"/>
      <c r="BI647" s="39"/>
      <c r="BJ647" s="39"/>
      <c r="BK647" s="39"/>
      <c r="BL647" s="39"/>
      <c r="BM647" s="39"/>
      <c r="BN647" s="39"/>
      <c r="BO647" s="39"/>
      <c r="BP647" s="39"/>
      <c r="BQ647" s="39"/>
      <c r="BR647" s="39"/>
      <c r="BS647" s="39"/>
    </row>
    <row r="648" spans="1:71" ht="15.75" customHeight="1" x14ac:dyDescent="0.25">
      <c r="A648" s="30"/>
      <c r="B648" s="31"/>
      <c r="C648" s="31"/>
      <c r="D648" s="37"/>
      <c r="E648" s="39"/>
      <c r="F648" s="31"/>
      <c r="G648" s="92"/>
      <c r="H648" s="39"/>
      <c r="I648" s="93"/>
      <c r="J648" s="39"/>
      <c r="K648" s="39"/>
      <c r="L648" s="41"/>
      <c r="M648" s="41"/>
      <c r="N648" s="41"/>
      <c r="O648" s="31"/>
      <c r="P648" s="39"/>
      <c r="Q648" s="39"/>
      <c r="R648" s="39"/>
      <c r="S648" s="39"/>
      <c r="T648" s="94"/>
      <c r="U648" s="39"/>
      <c r="V648" s="95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39"/>
      <c r="AX648" s="39"/>
      <c r="AY648" s="39"/>
      <c r="AZ648" s="39"/>
      <c r="BA648" s="39"/>
      <c r="BB648" s="39"/>
      <c r="BC648" s="39"/>
      <c r="BD648" s="39"/>
      <c r="BE648" s="39"/>
      <c r="BF648" s="39"/>
      <c r="BG648" s="39"/>
      <c r="BH648" s="39"/>
      <c r="BI648" s="39"/>
      <c r="BJ648" s="39"/>
      <c r="BK648" s="39"/>
      <c r="BL648" s="39"/>
      <c r="BM648" s="39"/>
      <c r="BN648" s="39"/>
      <c r="BO648" s="39"/>
      <c r="BP648" s="39"/>
      <c r="BQ648" s="39"/>
      <c r="BR648" s="39"/>
      <c r="BS648" s="39"/>
    </row>
    <row r="649" spans="1:71" ht="15.75" customHeight="1" x14ac:dyDescent="0.25">
      <c r="A649" s="30"/>
      <c r="B649" s="31"/>
      <c r="C649" s="31"/>
      <c r="D649" s="37"/>
      <c r="E649" s="39"/>
      <c r="F649" s="31"/>
      <c r="G649" s="92"/>
      <c r="H649" s="39"/>
      <c r="I649" s="93"/>
      <c r="J649" s="39"/>
      <c r="K649" s="39"/>
      <c r="L649" s="41"/>
      <c r="M649" s="41"/>
      <c r="N649" s="41"/>
      <c r="O649" s="31"/>
      <c r="P649" s="39"/>
      <c r="Q649" s="39"/>
      <c r="R649" s="39"/>
      <c r="S649" s="39"/>
      <c r="T649" s="94"/>
      <c r="U649" s="39"/>
      <c r="V649" s="95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39"/>
      <c r="AX649" s="39"/>
      <c r="AY649" s="39"/>
      <c r="AZ649" s="39"/>
      <c r="BA649" s="39"/>
      <c r="BB649" s="39"/>
      <c r="BC649" s="39"/>
      <c r="BD649" s="39"/>
      <c r="BE649" s="39"/>
      <c r="BF649" s="39"/>
      <c r="BG649" s="39"/>
      <c r="BH649" s="39"/>
      <c r="BI649" s="39"/>
      <c r="BJ649" s="39"/>
      <c r="BK649" s="39"/>
      <c r="BL649" s="39"/>
      <c r="BM649" s="39"/>
      <c r="BN649" s="39"/>
      <c r="BO649" s="39"/>
      <c r="BP649" s="39"/>
      <c r="BQ649" s="39"/>
      <c r="BR649" s="39"/>
      <c r="BS649" s="39"/>
    </row>
    <row r="650" spans="1:71" ht="15.75" customHeight="1" x14ac:dyDescent="0.25">
      <c r="A650" s="30"/>
      <c r="B650" s="31"/>
      <c r="C650" s="31"/>
      <c r="D650" s="37"/>
      <c r="E650" s="39"/>
      <c r="F650" s="31"/>
      <c r="G650" s="92"/>
      <c r="H650" s="39"/>
      <c r="I650" s="93"/>
      <c r="J650" s="39"/>
      <c r="K650" s="39"/>
      <c r="L650" s="41"/>
      <c r="M650" s="41"/>
      <c r="N650" s="41"/>
      <c r="O650" s="31"/>
      <c r="P650" s="39"/>
      <c r="Q650" s="39"/>
      <c r="R650" s="39"/>
      <c r="S650" s="39"/>
      <c r="T650" s="94"/>
      <c r="U650" s="39"/>
      <c r="V650" s="95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39"/>
      <c r="AX650" s="39"/>
      <c r="AY650" s="39"/>
      <c r="AZ650" s="39"/>
      <c r="BA650" s="39"/>
      <c r="BB650" s="39"/>
      <c r="BC650" s="39"/>
      <c r="BD650" s="39"/>
      <c r="BE650" s="39"/>
      <c r="BF650" s="39"/>
      <c r="BG650" s="39"/>
      <c r="BH650" s="39"/>
      <c r="BI650" s="39"/>
      <c r="BJ650" s="39"/>
      <c r="BK650" s="39"/>
      <c r="BL650" s="39"/>
      <c r="BM650" s="39"/>
      <c r="BN650" s="39"/>
      <c r="BO650" s="39"/>
      <c r="BP650" s="39"/>
      <c r="BQ650" s="39"/>
      <c r="BR650" s="39"/>
      <c r="BS650" s="39"/>
    </row>
    <row r="651" spans="1:71" ht="15.75" customHeight="1" x14ac:dyDescent="0.25">
      <c r="A651" s="30"/>
      <c r="B651" s="31"/>
      <c r="C651" s="31"/>
      <c r="D651" s="37"/>
      <c r="E651" s="39"/>
      <c r="F651" s="31"/>
      <c r="G651" s="92"/>
      <c r="H651" s="39"/>
      <c r="I651" s="93"/>
      <c r="J651" s="39"/>
      <c r="K651" s="39"/>
      <c r="L651" s="41"/>
      <c r="M651" s="41"/>
      <c r="N651" s="41"/>
      <c r="O651" s="31"/>
      <c r="P651" s="39"/>
      <c r="Q651" s="39"/>
      <c r="R651" s="39"/>
      <c r="S651" s="39"/>
      <c r="T651" s="94"/>
      <c r="U651" s="39"/>
      <c r="V651" s="95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  <c r="AK651" s="39"/>
      <c r="AL651" s="39"/>
      <c r="AM651" s="39"/>
      <c r="AN651" s="39"/>
      <c r="AO651" s="39"/>
      <c r="AP651" s="39"/>
      <c r="AQ651" s="39"/>
      <c r="AR651" s="39"/>
      <c r="AS651" s="39"/>
      <c r="AT651" s="39"/>
      <c r="AU651" s="39"/>
      <c r="AV651" s="39"/>
      <c r="AW651" s="39"/>
      <c r="AX651" s="39"/>
      <c r="AY651" s="39"/>
      <c r="AZ651" s="39"/>
      <c r="BA651" s="39"/>
      <c r="BB651" s="39"/>
      <c r="BC651" s="39"/>
      <c r="BD651" s="39"/>
      <c r="BE651" s="39"/>
      <c r="BF651" s="39"/>
      <c r="BG651" s="39"/>
      <c r="BH651" s="39"/>
      <c r="BI651" s="39"/>
      <c r="BJ651" s="39"/>
      <c r="BK651" s="39"/>
      <c r="BL651" s="39"/>
      <c r="BM651" s="39"/>
      <c r="BN651" s="39"/>
      <c r="BO651" s="39"/>
      <c r="BP651" s="39"/>
      <c r="BQ651" s="39"/>
      <c r="BR651" s="39"/>
      <c r="BS651" s="39"/>
    </row>
    <row r="652" spans="1:71" ht="15.75" customHeight="1" x14ac:dyDescent="0.25">
      <c r="A652" s="30"/>
      <c r="B652" s="31"/>
      <c r="C652" s="31"/>
      <c r="D652" s="37"/>
      <c r="E652" s="39"/>
      <c r="F652" s="31"/>
      <c r="G652" s="92"/>
      <c r="H652" s="39"/>
      <c r="I652" s="93"/>
      <c r="J652" s="39"/>
      <c r="K652" s="39"/>
      <c r="L652" s="41"/>
      <c r="M652" s="41"/>
      <c r="N652" s="41"/>
      <c r="O652" s="31"/>
      <c r="P652" s="39"/>
      <c r="Q652" s="39"/>
      <c r="R652" s="39"/>
      <c r="S652" s="39"/>
      <c r="T652" s="94"/>
      <c r="U652" s="39"/>
      <c r="V652" s="95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  <c r="AK652" s="39"/>
      <c r="AL652" s="39"/>
      <c r="AM652" s="39"/>
      <c r="AN652" s="39"/>
      <c r="AO652" s="39"/>
      <c r="AP652" s="39"/>
      <c r="AQ652" s="39"/>
      <c r="AR652" s="39"/>
      <c r="AS652" s="39"/>
      <c r="AT652" s="39"/>
      <c r="AU652" s="39"/>
      <c r="AV652" s="39"/>
      <c r="AW652" s="39"/>
      <c r="AX652" s="39"/>
      <c r="AY652" s="39"/>
      <c r="AZ652" s="39"/>
      <c r="BA652" s="39"/>
      <c r="BB652" s="39"/>
      <c r="BC652" s="39"/>
      <c r="BD652" s="39"/>
      <c r="BE652" s="39"/>
      <c r="BF652" s="39"/>
      <c r="BG652" s="39"/>
      <c r="BH652" s="39"/>
      <c r="BI652" s="39"/>
      <c r="BJ652" s="39"/>
      <c r="BK652" s="39"/>
      <c r="BL652" s="39"/>
      <c r="BM652" s="39"/>
      <c r="BN652" s="39"/>
      <c r="BO652" s="39"/>
      <c r="BP652" s="39"/>
      <c r="BQ652" s="39"/>
      <c r="BR652" s="39"/>
      <c r="BS652" s="39"/>
    </row>
    <row r="653" spans="1:71" ht="15.75" customHeight="1" x14ac:dyDescent="0.25">
      <c r="A653" s="30"/>
      <c r="B653" s="31"/>
      <c r="C653" s="31"/>
      <c r="D653" s="37"/>
      <c r="E653" s="39"/>
      <c r="F653" s="31"/>
      <c r="G653" s="92"/>
      <c r="H653" s="39"/>
      <c r="I653" s="93"/>
      <c r="J653" s="39"/>
      <c r="K653" s="39"/>
      <c r="L653" s="41"/>
      <c r="M653" s="41"/>
      <c r="N653" s="41"/>
      <c r="O653" s="31"/>
      <c r="P653" s="39"/>
      <c r="Q653" s="39"/>
      <c r="R653" s="39"/>
      <c r="S653" s="39"/>
      <c r="T653" s="94"/>
      <c r="U653" s="39"/>
      <c r="V653" s="95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  <c r="AT653" s="39"/>
      <c r="AU653" s="39"/>
      <c r="AV653" s="39"/>
      <c r="AW653" s="39"/>
      <c r="AX653" s="39"/>
      <c r="AY653" s="39"/>
      <c r="AZ653" s="39"/>
      <c r="BA653" s="39"/>
      <c r="BB653" s="39"/>
      <c r="BC653" s="39"/>
      <c r="BD653" s="39"/>
      <c r="BE653" s="39"/>
      <c r="BF653" s="39"/>
      <c r="BG653" s="39"/>
      <c r="BH653" s="39"/>
      <c r="BI653" s="39"/>
      <c r="BJ653" s="39"/>
      <c r="BK653" s="39"/>
      <c r="BL653" s="39"/>
      <c r="BM653" s="39"/>
      <c r="BN653" s="39"/>
      <c r="BO653" s="39"/>
      <c r="BP653" s="39"/>
      <c r="BQ653" s="39"/>
      <c r="BR653" s="39"/>
      <c r="BS653" s="39"/>
    </row>
    <row r="654" spans="1:71" ht="15.75" customHeight="1" x14ac:dyDescent="0.25">
      <c r="A654" s="30"/>
      <c r="B654" s="31"/>
      <c r="C654" s="31"/>
      <c r="D654" s="37"/>
      <c r="E654" s="39"/>
      <c r="F654" s="31"/>
      <c r="G654" s="92"/>
      <c r="H654" s="39"/>
      <c r="I654" s="93"/>
      <c r="J654" s="39"/>
      <c r="K654" s="39"/>
      <c r="L654" s="41"/>
      <c r="M654" s="41"/>
      <c r="N654" s="41"/>
      <c r="O654" s="31"/>
      <c r="P654" s="39"/>
      <c r="Q654" s="39"/>
      <c r="R654" s="39"/>
      <c r="S654" s="39"/>
      <c r="T654" s="94"/>
      <c r="U654" s="39"/>
      <c r="V654" s="95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  <c r="AK654" s="39"/>
      <c r="AL654" s="39"/>
      <c r="AM654" s="39"/>
      <c r="AN654" s="39"/>
      <c r="AO654" s="39"/>
      <c r="AP654" s="39"/>
      <c r="AQ654" s="39"/>
      <c r="AR654" s="39"/>
      <c r="AS654" s="39"/>
      <c r="AT654" s="39"/>
      <c r="AU654" s="39"/>
      <c r="AV654" s="39"/>
      <c r="AW654" s="39"/>
      <c r="AX654" s="39"/>
      <c r="AY654" s="39"/>
      <c r="AZ654" s="39"/>
      <c r="BA654" s="39"/>
      <c r="BB654" s="39"/>
      <c r="BC654" s="39"/>
      <c r="BD654" s="39"/>
      <c r="BE654" s="39"/>
      <c r="BF654" s="39"/>
      <c r="BG654" s="39"/>
      <c r="BH654" s="39"/>
      <c r="BI654" s="39"/>
      <c r="BJ654" s="39"/>
      <c r="BK654" s="39"/>
      <c r="BL654" s="39"/>
      <c r="BM654" s="39"/>
      <c r="BN654" s="39"/>
      <c r="BO654" s="39"/>
      <c r="BP654" s="39"/>
      <c r="BQ654" s="39"/>
      <c r="BR654" s="39"/>
      <c r="BS654" s="39"/>
    </row>
    <row r="655" spans="1:71" ht="15.75" customHeight="1" x14ac:dyDescent="0.25">
      <c r="A655" s="30"/>
      <c r="B655" s="31"/>
      <c r="C655" s="31"/>
      <c r="D655" s="37"/>
      <c r="E655" s="39"/>
      <c r="F655" s="31"/>
      <c r="G655" s="92"/>
      <c r="H655" s="39"/>
      <c r="I655" s="93"/>
      <c r="J655" s="39"/>
      <c r="K655" s="39"/>
      <c r="L655" s="41"/>
      <c r="M655" s="41"/>
      <c r="N655" s="41"/>
      <c r="O655" s="31"/>
      <c r="P655" s="39"/>
      <c r="Q655" s="39"/>
      <c r="R655" s="39"/>
      <c r="S655" s="39"/>
      <c r="T655" s="94"/>
      <c r="U655" s="39"/>
      <c r="V655" s="95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  <c r="AK655" s="39"/>
      <c r="AL655" s="39"/>
      <c r="AM655" s="39"/>
      <c r="AN655" s="39"/>
      <c r="AO655" s="39"/>
      <c r="AP655" s="39"/>
      <c r="AQ655" s="39"/>
      <c r="AR655" s="39"/>
      <c r="AS655" s="39"/>
      <c r="AT655" s="39"/>
      <c r="AU655" s="39"/>
      <c r="AV655" s="39"/>
      <c r="AW655" s="39"/>
      <c r="AX655" s="39"/>
      <c r="AY655" s="39"/>
      <c r="AZ655" s="39"/>
      <c r="BA655" s="39"/>
      <c r="BB655" s="39"/>
      <c r="BC655" s="39"/>
      <c r="BD655" s="39"/>
      <c r="BE655" s="39"/>
      <c r="BF655" s="39"/>
      <c r="BG655" s="39"/>
      <c r="BH655" s="39"/>
      <c r="BI655" s="39"/>
      <c r="BJ655" s="39"/>
      <c r="BK655" s="39"/>
      <c r="BL655" s="39"/>
      <c r="BM655" s="39"/>
      <c r="BN655" s="39"/>
      <c r="BO655" s="39"/>
      <c r="BP655" s="39"/>
      <c r="BQ655" s="39"/>
      <c r="BR655" s="39"/>
      <c r="BS655" s="39"/>
    </row>
    <row r="656" spans="1:71" ht="15.75" customHeight="1" x14ac:dyDescent="0.25">
      <c r="A656" s="30"/>
      <c r="B656" s="31"/>
      <c r="C656" s="31"/>
      <c r="D656" s="37"/>
      <c r="E656" s="39"/>
      <c r="F656" s="31"/>
      <c r="G656" s="92"/>
      <c r="H656" s="39"/>
      <c r="I656" s="93"/>
      <c r="J656" s="39"/>
      <c r="K656" s="39"/>
      <c r="L656" s="41"/>
      <c r="M656" s="41"/>
      <c r="N656" s="41"/>
      <c r="O656" s="31"/>
      <c r="P656" s="39"/>
      <c r="Q656" s="39"/>
      <c r="R656" s="39"/>
      <c r="S656" s="39"/>
      <c r="T656" s="94"/>
      <c r="U656" s="39"/>
      <c r="V656" s="95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  <c r="AT656" s="39"/>
      <c r="AU656" s="39"/>
      <c r="AV656" s="39"/>
      <c r="AW656" s="39"/>
      <c r="AX656" s="39"/>
      <c r="AY656" s="39"/>
      <c r="AZ656" s="39"/>
      <c r="BA656" s="39"/>
      <c r="BB656" s="39"/>
      <c r="BC656" s="39"/>
      <c r="BD656" s="39"/>
      <c r="BE656" s="39"/>
      <c r="BF656" s="39"/>
      <c r="BG656" s="39"/>
      <c r="BH656" s="39"/>
      <c r="BI656" s="39"/>
      <c r="BJ656" s="39"/>
      <c r="BK656" s="39"/>
      <c r="BL656" s="39"/>
      <c r="BM656" s="39"/>
      <c r="BN656" s="39"/>
      <c r="BO656" s="39"/>
      <c r="BP656" s="39"/>
      <c r="BQ656" s="39"/>
      <c r="BR656" s="39"/>
      <c r="BS656" s="39"/>
    </row>
    <row r="657" spans="1:71" ht="15.75" customHeight="1" x14ac:dyDescent="0.25">
      <c r="A657" s="30"/>
      <c r="B657" s="31"/>
      <c r="C657" s="31"/>
      <c r="D657" s="37"/>
      <c r="E657" s="39"/>
      <c r="F657" s="31"/>
      <c r="G657" s="92"/>
      <c r="H657" s="39"/>
      <c r="I657" s="93"/>
      <c r="J657" s="39"/>
      <c r="K657" s="39"/>
      <c r="L657" s="41"/>
      <c r="M657" s="41"/>
      <c r="N657" s="41"/>
      <c r="O657" s="31"/>
      <c r="P657" s="39"/>
      <c r="Q657" s="39"/>
      <c r="R657" s="39"/>
      <c r="S657" s="39"/>
      <c r="T657" s="94"/>
      <c r="U657" s="39"/>
      <c r="V657" s="95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39"/>
      <c r="AX657" s="39"/>
      <c r="AY657" s="39"/>
      <c r="AZ657" s="39"/>
      <c r="BA657" s="39"/>
      <c r="BB657" s="39"/>
      <c r="BC657" s="39"/>
      <c r="BD657" s="39"/>
      <c r="BE657" s="39"/>
      <c r="BF657" s="39"/>
      <c r="BG657" s="39"/>
      <c r="BH657" s="39"/>
      <c r="BI657" s="39"/>
      <c r="BJ657" s="39"/>
      <c r="BK657" s="39"/>
      <c r="BL657" s="39"/>
      <c r="BM657" s="39"/>
      <c r="BN657" s="39"/>
      <c r="BO657" s="39"/>
      <c r="BP657" s="39"/>
      <c r="BQ657" s="39"/>
      <c r="BR657" s="39"/>
      <c r="BS657" s="39"/>
    </row>
    <row r="658" spans="1:71" ht="15.75" customHeight="1" x14ac:dyDescent="0.25">
      <c r="A658" s="30"/>
      <c r="B658" s="31"/>
      <c r="C658" s="31"/>
      <c r="D658" s="37"/>
      <c r="E658" s="39"/>
      <c r="F658" s="31"/>
      <c r="G658" s="92"/>
      <c r="H658" s="39"/>
      <c r="I658" s="93"/>
      <c r="J658" s="39"/>
      <c r="K658" s="39"/>
      <c r="L658" s="41"/>
      <c r="M658" s="41"/>
      <c r="N658" s="41"/>
      <c r="O658" s="31"/>
      <c r="P658" s="39"/>
      <c r="Q658" s="39"/>
      <c r="R658" s="39"/>
      <c r="S658" s="39"/>
      <c r="T658" s="94"/>
      <c r="U658" s="39"/>
      <c r="V658" s="95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  <c r="AK658" s="39"/>
      <c r="AL658" s="39"/>
      <c r="AM658" s="39"/>
      <c r="AN658" s="39"/>
      <c r="AO658" s="39"/>
      <c r="AP658" s="39"/>
      <c r="AQ658" s="39"/>
      <c r="AR658" s="39"/>
      <c r="AS658" s="39"/>
      <c r="AT658" s="39"/>
      <c r="AU658" s="39"/>
      <c r="AV658" s="39"/>
      <c r="AW658" s="39"/>
      <c r="AX658" s="39"/>
      <c r="AY658" s="39"/>
      <c r="AZ658" s="39"/>
      <c r="BA658" s="39"/>
      <c r="BB658" s="39"/>
      <c r="BC658" s="39"/>
      <c r="BD658" s="39"/>
      <c r="BE658" s="39"/>
      <c r="BF658" s="39"/>
      <c r="BG658" s="39"/>
      <c r="BH658" s="39"/>
      <c r="BI658" s="39"/>
      <c r="BJ658" s="39"/>
      <c r="BK658" s="39"/>
      <c r="BL658" s="39"/>
      <c r="BM658" s="39"/>
      <c r="BN658" s="39"/>
      <c r="BO658" s="39"/>
      <c r="BP658" s="39"/>
      <c r="BQ658" s="39"/>
      <c r="BR658" s="39"/>
      <c r="BS658" s="39"/>
    </row>
    <row r="659" spans="1:71" ht="15.75" customHeight="1" x14ac:dyDescent="0.25">
      <c r="A659" s="30"/>
      <c r="B659" s="31"/>
      <c r="C659" s="31"/>
      <c r="D659" s="37"/>
      <c r="E659" s="39"/>
      <c r="F659" s="31"/>
      <c r="G659" s="92"/>
      <c r="H659" s="39"/>
      <c r="I659" s="93"/>
      <c r="J659" s="39"/>
      <c r="K659" s="39"/>
      <c r="L659" s="41"/>
      <c r="M659" s="41"/>
      <c r="N659" s="41"/>
      <c r="O659" s="31"/>
      <c r="P659" s="39"/>
      <c r="Q659" s="39"/>
      <c r="R659" s="39"/>
      <c r="S659" s="39"/>
      <c r="T659" s="94"/>
      <c r="U659" s="39"/>
      <c r="V659" s="95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  <c r="AT659" s="39"/>
      <c r="AU659" s="39"/>
      <c r="AV659" s="39"/>
      <c r="AW659" s="39"/>
      <c r="AX659" s="39"/>
      <c r="AY659" s="39"/>
      <c r="AZ659" s="39"/>
      <c r="BA659" s="39"/>
      <c r="BB659" s="39"/>
      <c r="BC659" s="39"/>
      <c r="BD659" s="39"/>
      <c r="BE659" s="39"/>
      <c r="BF659" s="39"/>
      <c r="BG659" s="39"/>
      <c r="BH659" s="39"/>
      <c r="BI659" s="39"/>
      <c r="BJ659" s="39"/>
      <c r="BK659" s="39"/>
      <c r="BL659" s="39"/>
      <c r="BM659" s="39"/>
      <c r="BN659" s="39"/>
      <c r="BO659" s="39"/>
      <c r="BP659" s="39"/>
      <c r="BQ659" s="39"/>
      <c r="BR659" s="39"/>
      <c r="BS659" s="39"/>
    </row>
    <row r="660" spans="1:71" ht="15.75" customHeight="1" x14ac:dyDescent="0.25">
      <c r="A660" s="30"/>
      <c r="B660" s="31"/>
      <c r="C660" s="31"/>
      <c r="D660" s="37"/>
      <c r="E660" s="39"/>
      <c r="F660" s="31"/>
      <c r="G660" s="92"/>
      <c r="H660" s="39"/>
      <c r="I660" s="93"/>
      <c r="J660" s="39"/>
      <c r="K660" s="39"/>
      <c r="L660" s="41"/>
      <c r="M660" s="41"/>
      <c r="N660" s="41"/>
      <c r="O660" s="31"/>
      <c r="P660" s="39"/>
      <c r="Q660" s="39"/>
      <c r="R660" s="39"/>
      <c r="S660" s="39"/>
      <c r="T660" s="94"/>
      <c r="U660" s="39"/>
      <c r="V660" s="95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  <c r="AY660" s="39"/>
      <c r="AZ660" s="39"/>
      <c r="BA660" s="39"/>
      <c r="BB660" s="39"/>
      <c r="BC660" s="39"/>
      <c r="BD660" s="39"/>
      <c r="BE660" s="39"/>
      <c r="BF660" s="39"/>
      <c r="BG660" s="39"/>
      <c r="BH660" s="39"/>
      <c r="BI660" s="39"/>
      <c r="BJ660" s="39"/>
      <c r="BK660" s="39"/>
      <c r="BL660" s="39"/>
      <c r="BM660" s="39"/>
      <c r="BN660" s="39"/>
      <c r="BO660" s="39"/>
      <c r="BP660" s="39"/>
      <c r="BQ660" s="39"/>
      <c r="BR660" s="39"/>
      <c r="BS660" s="39"/>
    </row>
    <row r="661" spans="1:71" ht="15.75" customHeight="1" x14ac:dyDescent="0.25">
      <c r="A661" s="30"/>
      <c r="B661" s="31"/>
      <c r="C661" s="31"/>
      <c r="D661" s="37"/>
      <c r="E661" s="39"/>
      <c r="F661" s="31"/>
      <c r="G661" s="92"/>
      <c r="H661" s="39"/>
      <c r="I661" s="93"/>
      <c r="J661" s="39"/>
      <c r="K661" s="39"/>
      <c r="L661" s="41"/>
      <c r="M661" s="41"/>
      <c r="N661" s="41"/>
      <c r="O661" s="31"/>
      <c r="P661" s="39"/>
      <c r="Q661" s="39"/>
      <c r="R661" s="39"/>
      <c r="S661" s="39"/>
      <c r="T661" s="94"/>
      <c r="U661" s="39"/>
      <c r="V661" s="95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39"/>
      <c r="AX661" s="39"/>
      <c r="AY661" s="39"/>
      <c r="AZ661" s="39"/>
      <c r="BA661" s="39"/>
      <c r="BB661" s="39"/>
      <c r="BC661" s="39"/>
      <c r="BD661" s="39"/>
      <c r="BE661" s="39"/>
      <c r="BF661" s="39"/>
      <c r="BG661" s="39"/>
      <c r="BH661" s="39"/>
      <c r="BI661" s="39"/>
      <c r="BJ661" s="39"/>
      <c r="BK661" s="39"/>
      <c r="BL661" s="39"/>
      <c r="BM661" s="39"/>
      <c r="BN661" s="39"/>
      <c r="BO661" s="39"/>
      <c r="BP661" s="39"/>
      <c r="BQ661" s="39"/>
      <c r="BR661" s="39"/>
      <c r="BS661" s="39"/>
    </row>
    <row r="662" spans="1:71" ht="15.75" customHeight="1" x14ac:dyDescent="0.25">
      <c r="A662" s="30"/>
      <c r="B662" s="31"/>
      <c r="C662" s="31"/>
      <c r="D662" s="37"/>
      <c r="E662" s="39"/>
      <c r="F662" s="31"/>
      <c r="G662" s="92"/>
      <c r="H662" s="39"/>
      <c r="I662" s="93"/>
      <c r="J662" s="39"/>
      <c r="K662" s="39"/>
      <c r="L662" s="41"/>
      <c r="M662" s="41"/>
      <c r="N662" s="41"/>
      <c r="O662" s="31"/>
      <c r="P662" s="39"/>
      <c r="Q662" s="39"/>
      <c r="R662" s="39"/>
      <c r="S662" s="39"/>
      <c r="T662" s="94"/>
      <c r="U662" s="39"/>
      <c r="V662" s="95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39"/>
      <c r="AX662" s="39"/>
      <c r="AY662" s="39"/>
      <c r="AZ662" s="39"/>
      <c r="BA662" s="39"/>
      <c r="BB662" s="39"/>
      <c r="BC662" s="39"/>
      <c r="BD662" s="39"/>
      <c r="BE662" s="39"/>
      <c r="BF662" s="39"/>
      <c r="BG662" s="39"/>
      <c r="BH662" s="39"/>
      <c r="BI662" s="39"/>
      <c r="BJ662" s="39"/>
      <c r="BK662" s="39"/>
      <c r="BL662" s="39"/>
      <c r="BM662" s="39"/>
      <c r="BN662" s="39"/>
      <c r="BO662" s="39"/>
      <c r="BP662" s="39"/>
      <c r="BQ662" s="39"/>
      <c r="BR662" s="39"/>
      <c r="BS662" s="39"/>
    </row>
    <row r="663" spans="1:71" ht="15.75" customHeight="1" x14ac:dyDescent="0.25">
      <c r="A663" s="30"/>
      <c r="B663" s="31"/>
      <c r="C663" s="31"/>
      <c r="D663" s="37"/>
      <c r="E663" s="39"/>
      <c r="F663" s="31"/>
      <c r="G663" s="92"/>
      <c r="H663" s="39"/>
      <c r="I663" s="93"/>
      <c r="J663" s="39"/>
      <c r="K663" s="39"/>
      <c r="L663" s="41"/>
      <c r="M663" s="41"/>
      <c r="N663" s="41"/>
      <c r="O663" s="31"/>
      <c r="P663" s="39"/>
      <c r="Q663" s="39"/>
      <c r="R663" s="39"/>
      <c r="S663" s="39"/>
      <c r="T663" s="94"/>
      <c r="U663" s="39"/>
      <c r="V663" s="95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  <c r="AY663" s="39"/>
      <c r="AZ663" s="39"/>
      <c r="BA663" s="39"/>
      <c r="BB663" s="39"/>
      <c r="BC663" s="39"/>
      <c r="BD663" s="39"/>
      <c r="BE663" s="39"/>
      <c r="BF663" s="39"/>
      <c r="BG663" s="39"/>
      <c r="BH663" s="39"/>
      <c r="BI663" s="39"/>
      <c r="BJ663" s="39"/>
      <c r="BK663" s="39"/>
      <c r="BL663" s="39"/>
      <c r="BM663" s="39"/>
      <c r="BN663" s="39"/>
      <c r="BO663" s="39"/>
      <c r="BP663" s="39"/>
      <c r="BQ663" s="39"/>
      <c r="BR663" s="39"/>
      <c r="BS663" s="39"/>
    </row>
    <row r="664" spans="1:71" ht="15.75" customHeight="1" x14ac:dyDescent="0.25">
      <c r="A664" s="30"/>
      <c r="B664" s="31"/>
      <c r="C664" s="31"/>
      <c r="D664" s="37"/>
      <c r="E664" s="39"/>
      <c r="F664" s="31"/>
      <c r="G664" s="92"/>
      <c r="H664" s="39"/>
      <c r="I664" s="93"/>
      <c r="J664" s="39"/>
      <c r="K664" s="39"/>
      <c r="L664" s="41"/>
      <c r="M664" s="41"/>
      <c r="N664" s="41"/>
      <c r="O664" s="31"/>
      <c r="P664" s="39"/>
      <c r="Q664" s="39"/>
      <c r="R664" s="39"/>
      <c r="S664" s="39"/>
      <c r="T664" s="94"/>
      <c r="U664" s="39"/>
      <c r="V664" s="95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  <c r="AK664" s="39"/>
      <c r="AL664" s="39"/>
      <c r="AM664" s="39"/>
      <c r="AN664" s="39"/>
      <c r="AO664" s="39"/>
      <c r="AP664" s="39"/>
      <c r="AQ664" s="39"/>
      <c r="AR664" s="39"/>
      <c r="AS664" s="39"/>
      <c r="AT664" s="39"/>
      <c r="AU664" s="39"/>
      <c r="AV664" s="39"/>
      <c r="AW664" s="39"/>
      <c r="AX664" s="39"/>
      <c r="AY664" s="39"/>
      <c r="AZ664" s="39"/>
      <c r="BA664" s="39"/>
      <c r="BB664" s="39"/>
      <c r="BC664" s="39"/>
      <c r="BD664" s="39"/>
      <c r="BE664" s="39"/>
      <c r="BF664" s="39"/>
      <c r="BG664" s="39"/>
      <c r="BH664" s="39"/>
      <c r="BI664" s="39"/>
      <c r="BJ664" s="39"/>
      <c r="BK664" s="39"/>
      <c r="BL664" s="39"/>
      <c r="BM664" s="39"/>
      <c r="BN664" s="39"/>
      <c r="BO664" s="39"/>
      <c r="BP664" s="39"/>
      <c r="BQ664" s="39"/>
      <c r="BR664" s="39"/>
      <c r="BS664" s="39"/>
    </row>
    <row r="665" spans="1:71" ht="15.75" customHeight="1" x14ac:dyDescent="0.25">
      <c r="A665" s="30"/>
      <c r="B665" s="31"/>
      <c r="C665" s="31"/>
      <c r="D665" s="37"/>
      <c r="E665" s="39"/>
      <c r="F665" s="31"/>
      <c r="G665" s="92"/>
      <c r="H665" s="39"/>
      <c r="I665" s="93"/>
      <c r="J665" s="39"/>
      <c r="K665" s="39"/>
      <c r="L665" s="41"/>
      <c r="M665" s="41"/>
      <c r="N665" s="41"/>
      <c r="O665" s="31"/>
      <c r="P665" s="39"/>
      <c r="Q665" s="39"/>
      <c r="R665" s="39"/>
      <c r="S665" s="39"/>
      <c r="T665" s="94"/>
      <c r="U665" s="39"/>
      <c r="V665" s="95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  <c r="AW665" s="39"/>
      <c r="AX665" s="39"/>
      <c r="AY665" s="39"/>
      <c r="AZ665" s="39"/>
      <c r="BA665" s="39"/>
      <c r="BB665" s="39"/>
      <c r="BC665" s="39"/>
      <c r="BD665" s="39"/>
      <c r="BE665" s="39"/>
      <c r="BF665" s="39"/>
      <c r="BG665" s="39"/>
      <c r="BH665" s="39"/>
      <c r="BI665" s="39"/>
      <c r="BJ665" s="39"/>
      <c r="BK665" s="39"/>
      <c r="BL665" s="39"/>
      <c r="BM665" s="39"/>
      <c r="BN665" s="39"/>
      <c r="BO665" s="39"/>
      <c r="BP665" s="39"/>
      <c r="BQ665" s="39"/>
      <c r="BR665" s="39"/>
      <c r="BS665" s="39"/>
    </row>
    <row r="666" spans="1:71" ht="15.75" customHeight="1" x14ac:dyDescent="0.25">
      <c r="A666" s="30"/>
      <c r="B666" s="31"/>
      <c r="C666" s="31"/>
      <c r="D666" s="37"/>
      <c r="E666" s="39"/>
      <c r="F666" s="31"/>
      <c r="G666" s="92"/>
      <c r="H666" s="39"/>
      <c r="I666" s="93"/>
      <c r="J666" s="39"/>
      <c r="K666" s="39"/>
      <c r="L666" s="41"/>
      <c r="M666" s="41"/>
      <c r="N666" s="41"/>
      <c r="O666" s="31"/>
      <c r="P666" s="39"/>
      <c r="Q666" s="39"/>
      <c r="R666" s="39"/>
      <c r="S666" s="39"/>
      <c r="T666" s="94"/>
      <c r="U666" s="39"/>
      <c r="V666" s="95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  <c r="AK666" s="39"/>
      <c r="AL666" s="39"/>
      <c r="AM666" s="39"/>
      <c r="AN666" s="39"/>
      <c r="AO666" s="39"/>
      <c r="AP666" s="39"/>
      <c r="AQ666" s="39"/>
      <c r="AR666" s="39"/>
      <c r="AS666" s="39"/>
      <c r="AT666" s="39"/>
      <c r="AU666" s="39"/>
      <c r="AV666" s="39"/>
      <c r="AW666" s="39"/>
      <c r="AX666" s="39"/>
      <c r="AY666" s="39"/>
      <c r="AZ666" s="39"/>
      <c r="BA666" s="39"/>
      <c r="BB666" s="39"/>
      <c r="BC666" s="39"/>
      <c r="BD666" s="39"/>
      <c r="BE666" s="39"/>
      <c r="BF666" s="39"/>
      <c r="BG666" s="39"/>
      <c r="BH666" s="39"/>
      <c r="BI666" s="39"/>
      <c r="BJ666" s="39"/>
      <c r="BK666" s="39"/>
      <c r="BL666" s="39"/>
      <c r="BM666" s="39"/>
      <c r="BN666" s="39"/>
      <c r="BO666" s="39"/>
      <c r="BP666" s="39"/>
      <c r="BQ666" s="39"/>
      <c r="BR666" s="39"/>
      <c r="BS666" s="39"/>
    </row>
    <row r="667" spans="1:71" ht="15.75" customHeight="1" x14ac:dyDescent="0.25">
      <c r="A667" s="30"/>
      <c r="B667" s="31"/>
      <c r="C667" s="31"/>
      <c r="D667" s="37"/>
      <c r="E667" s="39"/>
      <c r="F667" s="31"/>
      <c r="G667" s="92"/>
      <c r="H667" s="39"/>
      <c r="I667" s="93"/>
      <c r="J667" s="39"/>
      <c r="K667" s="39"/>
      <c r="L667" s="41"/>
      <c r="M667" s="41"/>
      <c r="N667" s="41"/>
      <c r="O667" s="31"/>
      <c r="P667" s="39"/>
      <c r="Q667" s="39"/>
      <c r="R667" s="39"/>
      <c r="S667" s="39"/>
      <c r="T667" s="94"/>
      <c r="U667" s="39"/>
      <c r="V667" s="95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  <c r="AW667" s="39"/>
      <c r="AX667" s="39"/>
      <c r="AY667" s="39"/>
      <c r="AZ667" s="39"/>
      <c r="BA667" s="39"/>
      <c r="BB667" s="39"/>
      <c r="BC667" s="39"/>
      <c r="BD667" s="39"/>
      <c r="BE667" s="39"/>
      <c r="BF667" s="39"/>
      <c r="BG667" s="39"/>
      <c r="BH667" s="39"/>
      <c r="BI667" s="39"/>
      <c r="BJ667" s="39"/>
      <c r="BK667" s="39"/>
      <c r="BL667" s="39"/>
      <c r="BM667" s="39"/>
      <c r="BN667" s="39"/>
      <c r="BO667" s="39"/>
      <c r="BP667" s="39"/>
      <c r="BQ667" s="39"/>
      <c r="BR667" s="39"/>
      <c r="BS667" s="39"/>
    </row>
    <row r="668" spans="1:71" ht="15.75" customHeight="1" x14ac:dyDescent="0.25">
      <c r="A668" s="30"/>
      <c r="B668" s="31"/>
      <c r="C668" s="31"/>
      <c r="D668" s="37"/>
      <c r="E668" s="39"/>
      <c r="F668" s="31"/>
      <c r="G668" s="92"/>
      <c r="H668" s="39"/>
      <c r="I668" s="93"/>
      <c r="J668" s="39"/>
      <c r="K668" s="39"/>
      <c r="L668" s="41"/>
      <c r="M668" s="41"/>
      <c r="N668" s="41"/>
      <c r="O668" s="31"/>
      <c r="P668" s="39"/>
      <c r="Q668" s="39"/>
      <c r="R668" s="39"/>
      <c r="S668" s="39"/>
      <c r="T668" s="94"/>
      <c r="U668" s="39"/>
      <c r="V668" s="95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  <c r="AK668" s="39"/>
      <c r="AL668" s="39"/>
      <c r="AM668" s="39"/>
      <c r="AN668" s="39"/>
      <c r="AO668" s="39"/>
      <c r="AP668" s="39"/>
      <c r="AQ668" s="39"/>
      <c r="AR668" s="39"/>
      <c r="AS668" s="39"/>
      <c r="AT668" s="39"/>
      <c r="AU668" s="39"/>
      <c r="AV668" s="39"/>
      <c r="AW668" s="39"/>
      <c r="AX668" s="39"/>
      <c r="AY668" s="39"/>
      <c r="AZ668" s="39"/>
      <c r="BA668" s="39"/>
      <c r="BB668" s="39"/>
      <c r="BC668" s="39"/>
      <c r="BD668" s="39"/>
      <c r="BE668" s="39"/>
      <c r="BF668" s="39"/>
      <c r="BG668" s="39"/>
      <c r="BH668" s="39"/>
      <c r="BI668" s="39"/>
      <c r="BJ668" s="39"/>
      <c r="BK668" s="39"/>
      <c r="BL668" s="39"/>
      <c r="BM668" s="39"/>
      <c r="BN668" s="39"/>
      <c r="BO668" s="39"/>
      <c r="BP668" s="39"/>
      <c r="BQ668" s="39"/>
      <c r="BR668" s="39"/>
      <c r="BS668" s="39"/>
    </row>
    <row r="669" spans="1:71" ht="15.75" customHeight="1" x14ac:dyDescent="0.25">
      <c r="A669" s="30"/>
      <c r="B669" s="31"/>
      <c r="C669" s="31"/>
      <c r="D669" s="37"/>
      <c r="E669" s="39"/>
      <c r="F669" s="31"/>
      <c r="G669" s="92"/>
      <c r="H669" s="39"/>
      <c r="I669" s="93"/>
      <c r="J669" s="39"/>
      <c r="K669" s="39"/>
      <c r="L669" s="41"/>
      <c r="M669" s="41"/>
      <c r="N669" s="41"/>
      <c r="O669" s="31"/>
      <c r="P669" s="39"/>
      <c r="Q669" s="39"/>
      <c r="R669" s="39"/>
      <c r="S669" s="39"/>
      <c r="T669" s="94"/>
      <c r="U669" s="39"/>
      <c r="V669" s="95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  <c r="AW669" s="39"/>
      <c r="AX669" s="39"/>
      <c r="AY669" s="39"/>
      <c r="AZ669" s="39"/>
      <c r="BA669" s="39"/>
      <c r="BB669" s="39"/>
      <c r="BC669" s="39"/>
      <c r="BD669" s="39"/>
      <c r="BE669" s="39"/>
      <c r="BF669" s="39"/>
      <c r="BG669" s="39"/>
      <c r="BH669" s="39"/>
      <c r="BI669" s="39"/>
      <c r="BJ669" s="39"/>
      <c r="BK669" s="39"/>
      <c r="BL669" s="39"/>
      <c r="BM669" s="39"/>
      <c r="BN669" s="39"/>
      <c r="BO669" s="39"/>
      <c r="BP669" s="39"/>
      <c r="BQ669" s="39"/>
      <c r="BR669" s="39"/>
      <c r="BS669" s="39"/>
    </row>
    <row r="670" spans="1:71" ht="15.75" customHeight="1" x14ac:dyDescent="0.25">
      <c r="A670" s="30"/>
      <c r="B670" s="31"/>
      <c r="C670" s="31"/>
      <c r="D670" s="37"/>
      <c r="E670" s="39"/>
      <c r="F670" s="31"/>
      <c r="G670" s="92"/>
      <c r="H670" s="39"/>
      <c r="I670" s="93"/>
      <c r="J670" s="39"/>
      <c r="K670" s="39"/>
      <c r="L670" s="41"/>
      <c r="M670" s="41"/>
      <c r="N670" s="41"/>
      <c r="O670" s="31"/>
      <c r="P670" s="39"/>
      <c r="Q670" s="39"/>
      <c r="R670" s="39"/>
      <c r="S670" s="39"/>
      <c r="T670" s="94"/>
      <c r="U670" s="39"/>
      <c r="V670" s="95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  <c r="AK670" s="39"/>
      <c r="AL670" s="39"/>
      <c r="AM670" s="39"/>
      <c r="AN670" s="39"/>
      <c r="AO670" s="39"/>
      <c r="AP670" s="39"/>
      <c r="AQ670" s="39"/>
      <c r="AR670" s="39"/>
      <c r="AS670" s="39"/>
      <c r="AT670" s="39"/>
      <c r="AU670" s="39"/>
      <c r="AV670" s="39"/>
      <c r="AW670" s="39"/>
      <c r="AX670" s="39"/>
      <c r="AY670" s="39"/>
      <c r="AZ670" s="39"/>
      <c r="BA670" s="39"/>
      <c r="BB670" s="39"/>
      <c r="BC670" s="39"/>
      <c r="BD670" s="39"/>
      <c r="BE670" s="39"/>
      <c r="BF670" s="39"/>
      <c r="BG670" s="39"/>
      <c r="BH670" s="39"/>
      <c r="BI670" s="39"/>
      <c r="BJ670" s="39"/>
      <c r="BK670" s="39"/>
      <c r="BL670" s="39"/>
      <c r="BM670" s="39"/>
      <c r="BN670" s="39"/>
      <c r="BO670" s="39"/>
      <c r="BP670" s="39"/>
      <c r="BQ670" s="39"/>
      <c r="BR670" s="39"/>
      <c r="BS670" s="39"/>
    </row>
    <row r="671" spans="1:71" ht="15.75" customHeight="1" x14ac:dyDescent="0.25">
      <c r="A671" s="30"/>
      <c r="B671" s="31"/>
      <c r="C671" s="31"/>
      <c r="D671" s="37"/>
      <c r="E671" s="39"/>
      <c r="F671" s="31"/>
      <c r="G671" s="92"/>
      <c r="H671" s="39"/>
      <c r="I671" s="93"/>
      <c r="J671" s="39"/>
      <c r="K671" s="39"/>
      <c r="L671" s="41"/>
      <c r="M671" s="41"/>
      <c r="N671" s="41"/>
      <c r="O671" s="31"/>
      <c r="P671" s="39"/>
      <c r="Q671" s="39"/>
      <c r="R671" s="39"/>
      <c r="S671" s="39"/>
      <c r="T671" s="94"/>
      <c r="U671" s="39"/>
      <c r="V671" s="95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  <c r="AW671" s="39"/>
      <c r="AX671" s="39"/>
      <c r="AY671" s="39"/>
      <c r="AZ671" s="39"/>
      <c r="BA671" s="39"/>
      <c r="BB671" s="39"/>
      <c r="BC671" s="39"/>
      <c r="BD671" s="39"/>
      <c r="BE671" s="39"/>
      <c r="BF671" s="39"/>
      <c r="BG671" s="39"/>
      <c r="BH671" s="39"/>
      <c r="BI671" s="39"/>
      <c r="BJ671" s="39"/>
      <c r="BK671" s="39"/>
      <c r="BL671" s="39"/>
      <c r="BM671" s="39"/>
      <c r="BN671" s="39"/>
      <c r="BO671" s="39"/>
      <c r="BP671" s="39"/>
      <c r="BQ671" s="39"/>
      <c r="BR671" s="39"/>
      <c r="BS671" s="39"/>
    </row>
    <row r="672" spans="1:71" ht="15.75" customHeight="1" x14ac:dyDescent="0.25">
      <c r="A672" s="30"/>
      <c r="B672" s="31"/>
      <c r="C672" s="31"/>
      <c r="D672" s="37"/>
      <c r="E672" s="39"/>
      <c r="F672" s="31"/>
      <c r="G672" s="92"/>
      <c r="H672" s="39"/>
      <c r="I672" s="93"/>
      <c r="J672" s="39"/>
      <c r="K672" s="39"/>
      <c r="L672" s="41"/>
      <c r="M672" s="41"/>
      <c r="N672" s="41"/>
      <c r="O672" s="31"/>
      <c r="P672" s="39"/>
      <c r="Q672" s="39"/>
      <c r="R672" s="39"/>
      <c r="S672" s="39"/>
      <c r="T672" s="94"/>
      <c r="U672" s="39"/>
      <c r="V672" s="95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  <c r="AK672" s="39"/>
      <c r="AL672" s="39"/>
      <c r="AM672" s="39"/>
      <c r="AN672" s="39"/>
      <c r="AO672" s="39"/>
      <c r="AP672" s="39"/>
      <c r="AQ672" s="39"/>
      <c r="AR672" s="39"/>
      <c r="AS672" s="39"/>
      <c r="AT672" s="39"/>
      <c r="AU672" s="39"/>
      <c r="AV672" s="39"/>
      <c r="AW672" s="39"/>
      <c r="AX672" s="39"/>
      <c r="AY672" s="39"/>
      <c r="AZ672" s="39"/>
      <c r="BA672" s="39"/>
      <c r="BB672" s="39"/>
      <c r="BC672" s="39"/>
      <c r="BD672" s="39"/>
      <c r="BE672" s="39"/>
      <c r="BF672" s="39"/>
      <c r="BG672" s="39"/>
      <c r="BH672" s="39"/>
      <c r="BI672" s="39"/>
      <c r="BJ672" s="39"/>
      <c r="BK672" s="39"/>
      <c r="BL672" s="39"/>
      <c r="BM672" s="39"/>
      <c r="BN672" s="39"/>
      <c r="BO672" s="39"/>
      <c r="BP672" s="39"/>
      <c r="BQ672" s="39"/>
      <c r="BR672" s="39"/>
      <c r="BS672" s="39"/>
    </row>
    <row r="673" spans="1:71" ht="15.75" customHeight="1" x14ac:dyDescent="0.25">
      <c r="A673" s="30"/>
      <c r="B673" s="31"/>
      <c r="C673" s="31"/>
      <c r="D673" s="37"/>
      <c r="E673" s="39"/>
      <c r="F673" s="31"/>
      <c r="G673" s="92"/>
      <c r="H673" s="39"/>
      <c r="I673" s="93"/>
      <c r="J673" s="39"/>
      <c r="K673" s="39"/>
      <c r="L673" s="41"/>
      <c r="M673" s="41"/>
      <c r="N673" s="41"/>
      <c r="O673" s="31"/>
      <c r="P673" s="39"/>
      <c r="Q673" s="39"/>
      <c r="R673" s="39"/>
      <c r="S673" s="39"/>
      <c r="T673" s="94"/>
      <c r="U673" s="39"/>
      <c r="V673" s="95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  <c r="AW673" s="39"/>
      <c r="AX673" s="39"/>
      <c r="AY673" s="39"/>
      <c r="AZ673" s="39"/>
      <c r="BA673" s="39"/>
      <c r="BB673" s="39"/>
      <c r="BC673" s="39"/>
      <c r="BD673" s="39"/>
      <c r="BE673" s="39"/>
      <c r="BF673" s="39"/>
      <c r="BG673" s="39"/>
      <c r="BH673" s="39"/>
      <c r="BI673" s="39"/>
      <c r="BJ673" s="39"/>
      <c r="BK673" s="39"/>
      <c r="BL673" s="39"/>
      <c r="BM673" s="39"/>
      <c r="BN673" s="39"/>
      <c r="BO673" s="39"/>
      <c r="BP673" s="39"/>
      <c r="BQ673" s="39"/>
      <c r="BR673" s="39"/>
      <c r="BS673" s="39"/>
    </row>
    <row r="674" spans="1:71" ht="15.75" customHeight="1" x14ac:dyDescent="0.25">
      <c r="A674" s="30"/>
      <c r="B674" s="31"/>
      <c r="C674" s="31"/>
      <c r="D674" s="37"/>
      <c r="E674" s="39"/>
      <c r="F674" s="31"/>
      <c r="G674" s="92"/>
      <c r="H674" s="39"/>
      <c r="I674" s="93"/>
      <c r="J674" s="39"/>
      <c r="K674" s="39"/>
      <c r="L674" s="41"/>
      <c r="M674" s="41"/>
      <c r="N674" s="41"/>
      <c r="O674" s="31"/>
      <c r="P674" s="39"/>
      <c r="Q674" s="39"/>
      <c r="R674" s="39"/>
      <c r="S674" s="39"/>
      <c r="T674" s="94"/>
      <c r="U674" s="39"/>
      <c r="V674" s="95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  <c r="AJ674" s="39"/>
      <c r="AK674" s="39"/>
      <c r="AL674" s="39"/>
      <c r="AM674" s="39"/>
      <c r="AN674" s="39"/>
      <c r="AO674" s="39"/>
      <c r="AP674" s="39"/>
      <c r="AQ674" s="39"/>
      <c r="AR674" s="39"/>
      <c r="AS674" s="39"/>
      <c r="AT674" s="39"/>
      <c r="AU674" s="39"/>
      <c r="AV674" s="39"/>
      <c r="AW674" s="39"/>
      <c r="AX674" s="39"/>
      <c r="AY674" s="39"/>
      <c r="AZ674" s="39"/>
      <c r="BA674" s="39"/>
      <c r="BB674" s="39"/>
      <c r="BC674" s="39"/>
      <c r="BD674" s="39"/>
      <c r="BE674" s="39"/>
      <c r="BF674" s="39"/>
      <c r="BG674" s="39"/>
      <c r="BH674" s="39"/>
      <c r="BI674" s="39"/>
      <c r="BJ674" s="39"/>
      <c r="BK674" s="39"/>
      <c r="BL674" s="39"/>
      <c r="BM674" s="39"/>
      <c r="BN674" s="39"/>
      <c r="BO674" s="39"/>
      <c r="BP674" s="39"/>
      <c r="BQ674" s="39"/>
      <c r="BR674" s="39"/>
      <c r="BS674" s="39"/>
    </row>
    <row r="675" spans="1:71" ht="15.75" customHeight="1" x14ac:dyDescent="0.25">
      <c r="A675" s="30"/>
      <c r="B675" s="31"/>
      <c r="C675" s="31"/>
      <c r="D675" s="37"/>
      <c r="E675" s="39"/>
      <c r="F675" s="31"/>
      <c r="G675" s="92"/>
      <c r="H675" s="39"/>
      <c r="I675" s="93"/>
      <c r="J675" s="39"/>
      <c r="K675" s="39"/>
      <c r="L675" s="41"/>
      <c r="M675" s="41"/>
      <c r="N675" s="41"/>
      <c r="O675" s="31"/>
      <c r="P675" s="39"/>
      <c r="Q675" s="39"/>
      <c r="R675" s="39"/>
      <c r="S675" s="39"/>
      <c r="T675" s="94"/>
      <c r="U675" s="39"/>
      <c r="V675" s="95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  <c r="AK675" s="39"/>
      <c r="AL675" s="39"/>
      <c r="AM675" s="39"/>
      <c r="AN675" s="39"/>
      <c r="AO675" s="39"/>
      <c r="AP675" s="39"/>
      <c r="AQ675" s="39"/>
      <c r="AR675" s="39"/>
      <c r="AS675" s="39"/>
      <c r="AT675" s="39"/>
      <c r="AU675" s="39"/>
      <c r="AV675" s="39"/>
      <c r="AW675" s="39"/>
      <c r="AX675" s="39"/>
      <c r="AY675" s="39"/>
      <c r="AZ675" s="39"/>
      <c r="BA675" s="39"/>
      <c r="BB675" s="39"/>
      <c r="BC675" s="39"/>
      <c r="BD675" s="39"/>
      <c r="BE675" s="39"/>
      <c r="BF675" s="39"/>
      <c r="BG675" s="39"/>
      <c r="BH675" s="39"/>
      <c r="BI675" s="39"/>
      <c r="BJ675" s="39"/>
      <c r="BK675" s="39"/>
      <c r="BL675" s="39"/>
      <c r="BM675" s="39"/>
      <c r="BN675" s="39"/>
      <c r="BO675" s="39"/>
      <c r="BP675" s="39"/>
      <c r="BQ675" s="39"/>
      <c r="BR675" s="39"/>
      <c r="BS675" s="39"/>
    </row>
    <row r="676" spans="1:71" ht="15.75" customHeight="1" x14ac:dyDescent="0.25">
      <c r="A676" s="30"/>
      <c r="B676" s="31"/>
      <c r="C676" s="31"/>
      <c r="D676" s="37"/>
      <c r="E676" s="39"/>
      <c r="F676" s="31"/>
      <c r="G676" s="92"/>
      <c r="H676" s="39"/>
      <c r="I676" s="93"/>
      <c r="J676" s="39"/>
      <c r="K676" s="39"/>
      <c r="L676" s="41"/>
      <c r="M676" s="41"/>
      <c r="N676" s="41"/>
      <c r="O676" s="31"/>
      <c r="P676" s="39"/>
      <c r="Q676" s="39"/>
      <c r="R676" s="39"/>
      <c r="S676" s="39"/>
      <c r="T676" s="94"/>
      <c r="U676" s="39"/>
      <c r="V676" s="95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  <c r="AJ676" s="39"/>
      <c r="AK676" s="39"/>
      <c r="AL676" s="39"/>
      <c r="AM676" s="39"/>
      <c r="AN676" s="39"/>
      <c r="AO676" s="39"/>
      <c r="AP676" s="39"/>
      <c r="AQ676" s="39"/>
      <c r="AR676" s="39"/>
      <c r="AS676" s="39"/>
      <c r="AT676" s="39"/>
      <c r="AU676" s="39"/>
      <c r="AV676" s="39"/>
      <c r="AW676" s="39"/>
      <c r="AX676" s="39"/>
      <c r="AY676" s="39"/>
      <c r="AZ676" s="39"/>
      <c r="BA676" s="39"/>
      <c r="BB676" s="39"/>
      <c r="BC676" s="39"/>
      <c r="BD676" s="39"/>
      <c r="BE676" s="39"/>
      <c r="BF676" s="39"/>
      <c r="BG676" s="39"/>
      <c r="BH676" s="39"/>
      <c r="BI676" s="39"/>
      <c r="BJ676" s="39"/>
      <c r="BK676" s="39"/>
      <c r="BL676" s="39"/>
      <c r="BM676" s="39"/>
      <c r="BN676" s="39"/>
      <c r="BO676" s="39"/>
      <c r="BP676" s="39"/>
      <c r="BQ676" s="39"/>
      <c r="BR676" s="39"/>
      <c r="BS676" s="39"/>
    </row>
    <row r="677" spans="1:71" ht="15.75" customHeight="1" x14ac:dyDescent="0.25">
      <c r="A677" s="30"/>
      <c r="B677" s="31"/>
      <c r="C677" s="31"/>
      <c r="D677" s="37"/>
      <c r="E677" s="39"/>
      <c r="F677" s="31"/>
      <c r="G677" s="92"/>
      <c r="H677" s="39"/>
      <c r="I677" s="93"/>
      <c r="J677" s="39"/>
      <c r="K677" s="39"/>
      <c r="L677" s="41"/>
      <c r="M677" s="41"/>
      <c r="N677" s="41"/>
      <c r="O677" s="31"/>
      <c r="P677" s="39"/>
      <c r="Q677" s="39"/>
      <c r="R677" s="39"/>
      <c r="S677" s="39"/>
      <c r="T677" s="94"/>
      <c r="U677" s="39"/>
      <c r="V677" s="95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  <c r="AK677" s="39"/>
      <c r="AL677" s="39"/>
      <c r="AM677" s="39"/>
      <c r="AN677" s="39"/>
      <c r="AO677" s="39"/>
      <c r="AP677" s="39"/>
      <c r="AQ677" s="39"/>
      <c r="AR677" s="39"/>
      <c r="AS677" s="39"/>
      <c r="AT677" s="39"/>
      <c r="AU677" s="39"/>
      <c r="AV677" s="39"/>
      <c r="AW677" s="39"/>
      <c r="AX677" s="39"/>
      <c r="AY677" s="39"/>
      <c r="AZ677" s="39"/>
      <c r="BA677" s="39"/>
      <c r="BB677" s="39"/>
      <c r="BC677" s="39"/>
      <c r="BD677" s="39"/>
      <c r="BE677" s="39"/>
      <c r="BF677" s="39"/>
      <c r="BG677" s="39"/>
      <c r="BH677" s="39"/>
      <c r="BI677" s="39"/>
      <c r="BJ677" s="39"/>
      <c r="BK677" s="39"/>
      <c r="BL677" s="39"/>
      <c r="BM677" s="39"/>
      <c r="BN677" s="39"/>
      <c r="BO677" s="39"/>
      <c r="BP677" s="39"/>
      <c r="BQ677" s="39"/>
      <c r="BR677" s="39"/>
      <c r="BS677" s="39"/>
    </row>
    <row r="678" spans="1:71" ht="15.75" customHeight="1" x14ac:dyDescent="0.25">
      <c r="A678" s="30"/>
      <c r="B678" s="31"/>
      <c r="C678" s="31"/>
      <c r="D678" s="37"/>
      <c r="E678" s="39"/>
      <c r="F678" s="31"/>
      <c r="G678" s="92"/>
      <c r="H678" s="39"/>
      <c r="I678" s="93"/>
      <c r="J678" s="39"/>
      <c r="K678" s="39"/>
      <c r="L678" s="41"/>
      <c r="M678" s="41"/>
      <c r="N678" s="41"/>
      <c r="O678" s="31"/>
      <c r="P678" s="39"/>
      <c r="Q678" s="39"/>
      <c r="R678" s="39"/>
      <c r="S678" s="39"/>
      <c r="T678" s="94"/>
      <c r="U678" s="39"/>
      <c r="V678" s="95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  <c r="AK678" s="39"/>
      <c r="AL678" s="39"/>
      <c r="AM678" s="39"/>
      <c r="AN678" s="39"/>
      <c r="AO678" s="39"/>
      <c r="AP678" s="39"/>
      <c r="AQ678" s="39"/>
      <c r="AR678" s="39"/>
      <c r="AS678" s="39"/>
      <c r="AT678" s="39"/>
      <c r="AU678" s="39"/>
      <c r="AV678" s="39"/>
      <c r="AW678" s="39"/>
      <c r="AX678" s="39"/>
      <c r="AY678" s="39"/>
      <c r="AZ678" s="39"/>
      <c r="BA678" s="39"/>
      <c r="BB678" s="39"/>
      <c r="BC678" s="39"/>
      <c r="BD678" s="39"/>
      <c r="BE678" s="39"/>
      <c r="BF678" s="39"/>
      <c r="BG678" s="39"/>
      <c r="BH678" s="39"/>
      <c r="BI678" s="39"/>
      <c r="BJ678" s="39"/>
      <c r="BK678" s="39"/>
      <c r="BL678" s="39"/>
      <c r="BM678" s="39"/>
      <c r="BN678" s="39"/>
      <c r="BO678" s="39"/>
      <c r="BP678" s="39"/>
      <c r="BQ678" s="39"/>
      <c r="BR678" s="39"/>
      <c r="BS678" s="39"/>
    </row>
    <row r="679" spans="1:71" ht="15.75" customHeight="1" x14ac:dyDescent="0.25">
      <c r="A679" s="30"/>
      <c r="B679" s="31"/>
      <c r="C679" s="31"/>
      <c r="D679" s="37"/>
      <c r="E679" s="39"/>
      <c r="F679" s="31"/>
      <c r="G679" s="92"/>
      <c r="H679" s="39"/>
      <c r="I679" s="93"/>
      <c r="J679" s="39"/>
      <c r="K679" s="39"/>
      <c r="L679" s="41"/>
      <c r="M679" s="41"/>
      <c r="N679" s="41"/>
      <c r="O679" s="31"/>
      <c r="P679" s="39"/>
      <c r="Q679" s="39"/>
      <c r="R679" s="39"/>
      <c r="S679" s="39"/>
      <c r="T679" s="94"/>
      <c r="U679" s="39"/>
      <c r="V679" s="95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  <c r="AK679" s="39"/>
      <c r="AL679" s="39"/>
      <c r="AM679" s="39"/>
      <c r="AN679" s="39"/>
      <c r="AO679" s="39"/>
      <c r="AP679" s="39"/>
      <c r="AQ679" s="39"/>
      <c r="AR679" s="39"/>
      <c r="AS679" s="39"/>
      <c r="AT679" s="39"/>
      <c r="AU679" s="39"/>
      <c r="AV679" s="39"/>
      <c r="AW679" s="39"/>
      <c r="AX679" s="39"/>
      <c r="AY679" s="39"/>
      <c r="AZ679" s="39"/>
      <c r="BA679" s="39"/>
      <c r="BB679" s="39"/>
      <c r="BC679" s="39"/>
      <c r="BD679" s="39"/>
      <c r="BE679" s="39"/>
      <c r="BF679" s="39"/>
      <c r="BG679" s="39"/>
      <c r="BH679" s="39"/>
      <c r="BI679" s="39"/>
      <c r="BJ679" s="39"/>
      <c r="BK679" s="39"/>
      <c r="BL679" s="39"/>
      <c r="BM679" s="39"/>
      <c r="BN679" s="39"/>
      <c r="BO679" s="39"/>
      <c r="BP679" s="39"/>
      <c r="BQ679" s="39"/>
      <c r="BR679" s="39"/>
      <c r="BS679" s="39"/>
    </row>
    <row r="680" spans="1:71" ht="15.75" customHeight="1" x14ac:dyDescent="0.25">
      <c r="A680" s="30"/>
      <c r="B680" s="31"/>
      <c r="C680" s="31"/>
      <c r="D680" s="37"/>
      <c r="E680" s="39"/>
      <c r="F680" s="31"/>
      <c r="G680" s="92"/>
      <c r="H680" s="39"/>
      <c r="I680" s="93"/>
      <c r="J680" s="39"/>
      <c r="K680" s="39"/>
      <c r="L680" s="41"/>
      <c r="M680" s="41"/>
      <c r="N680" s="41"/>
      <c r="O680" s="31"/>
      <c r="P680" s="39"/>
      <c r="Q680" s="39"/>
      <c r="R680" s="39"/>
      <c r="S680" s="39"/>
      <c r="T680" s="94"/>
      <c r="U680" s="39"/>
      <c r="V680" s="95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  <c r="AK680" s="39"/>
      <c r="AL680" s="39"/>
      <c r="AM680" s="39"/>
      <c r="AN680" s="39"/>
      <c r="AO680" s="39"/>
      <c r="AP680" s="39"/>
      <c r="AQ680" s="39"/>
      <c r="AR680" s="39"/>
      <c r="AS680" s="39"/>
      <c r="AT680" s="39"/>
      <c r="AU680" s="39"/>
      <c r="AV680" s="39"/>
      <c r="AW680" s="39"/>
      <c r="AX680" s="39"/>
      <c r="AY680" s="39"/>
      <c r="AZ680" s="39"/>
      <c r="BA680" s="39"/>
      <c r="BB680" s="39"/>
      <c r="BC680" s="39"/>
      <c r="BD680" s="39"/>
      <c r="BE680" s="39"/>
      <c r="BF680" s="39"/>
      <c r="BG680" s="39"/>
      <c r="BH680" s="39"/>
      <c r="BI680" s="39"/>
      <c r="BJ680" s="39"/>
      <c r="BK680" s="39"/>
      <c r="BL680" s="39"/>
      <c r="BM680" s="39"/>
      <c r="BN680" s="39"/>
      <c r="BO680" s="39"/>
      <c r="BP680" s="39"/>
      <c r="BQ680" s="39"/>
      <c r="BR680" s="39"/>
      <c r="BS680" s="39"/>
    </row>
    <row r="681" spans="1:71" ht="15.75" customHeight="1" x14ac:dyDescent="0.25">
      <c r="A681" s="30"/>
      <c r="B681" s="31"/>
      <c r="C681" s="31"/>
      <c r="D681" s="37"/>
      <c r="E681" s="39"/>
      <c r="F681" s="31"/>
      <c r="G681" s="92"/>
      <c r="H681" s="39"/>
      <c r="I681" s="93"/>
      <c r="J681" s="39"/>
      <c r="K681" s="39"/>
      <c r="L681" s="41"/>
      <c r="M681" s="41"/>
      <c r="N681" s="41"/>
      <c r="O681" s="31"/>
      <c r="P681" s="39"/>
      <c r="Q681" s="39"/>
      <c r="R681" s="39"/>
      <c r="S681" s="39"/>
      <c r="T681" s="94"/>
      <c r="U681" s="39"/>
      <c r="V681" s="95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  <c r="AK681" s="39"/>
      <c r="AL681" s="39"/>
      <c r="AM681" s="39"/>
      <c r="AN681" s="39"/>
      <c r="AO681" s="39"/>
      <c r="AP681" s="39"/>
      <c r="AQ681" s="39"/>
      <c r="AR681" s="39"/>
      <c r="AS681" s="39"/>
      <c r="AT681" s="39"/>
      <c r="AU681" s="39"/>
      <c r="AV681" s="39"/>
      <c r="AW681" s="39"/>
      <c r="AX681" s="39"/>
      <c r="AY681" s="39"/>
      <c r="AZ681" s="39"/>
      <c r="BA681" s="39"/>
      <c r="BB681" s="39"/>
      <c r="BC681" s="39"/>
      <c r="BD681" s="39"/>
      <c r="BE681" s="39"/>
      <c r="BF681" s="39"/>
      <c r="BG681" s="39"/>
      <c r="BH681" s="39"/>
      <c r="BI681" s="39"/>
      <c r="BJ681" s="39"/>
      <c r="BK681" s="39"/>
      <c r="BL681" s="39"/>
      <c r="BM681" s="39"/>
      <c r="BN681" s="39"/>
      <c r="BO681" s="39"/>
      <c r="BP681" s="39"/>
      <c r="BQ681" s="39"/>
      <c r="BR681" s="39"/>
      <c r="BS681" s="39"/>
    </row>
    <row r="682" spans="1:71" ht="15.75" customHeight="1" x14ac:dyDescent="0.25">
      <c r="A682" s="30"/>
      <c r="B682" s="31"/>
      <c r="C682" s="31"/>
      <c r="D682" s="37"/>
      <c r="E682" s="39"/>
      <c r="F682" s="31"/>
      <c r="G682" s="92"/>
      <c r="H682" s="39"/>
      <c r="I682" s="93"/>
      <c r="J682" s="39"/>
      <c r="K682" s="39"/>
      <c r="L682" s="41"/>
      <c r="M682" s="41"/>
      <c r="N682" s="41"/>
      <c r="O682" s="31"/>
      <c r="P682" s="39"/>
      <c r="Q682" s="39"/>
      <c r="R682" s="39"/>
      <c r="S682" s="39"/>
      <c r="T682" s="94"/>
      <c r="U682" s="39"/>
      <c r="V682" s="95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  <c r="AK682" s="39"/>
      <c r="AL682" s="39"/>
      <c r="AM682" s="39"/>
      <c r="AN682" s="39"/>
      <c r="AO682" s="39"/>
      <c r="AP682" s="39"/>
      <c r="AQ682" s="39"/>
      <c r="AR682" s="39"/>
      <c r="AS682" s="39"/>
      <c r="AT682" s="39"/>
      <c r="AU682" s="39"/>
      <c r="AV682" s="39"/>
      <c r="AW682" s="39"/>
      <c r="AX682" s="39"/>
      <c r="AY682" s="39"/>
      <c r="AZ682" s="39"/>
      <c r="BA682" s="39"/>
      <c r="BB682" s="39"/>
      <c r="BC682" s="39"/>
      <c r="BD682" s="39"/>
      <c r="BE682" s="39"/>
      <c r="BF682" s="39"/>
      <c r="BG682" s="39"/>
      <c r="BH682" s="39"/>
      <c r="BI682" s="39"/>
      <c r="BJ682" s="39"/>
      <c r="BK682" s="39"/>
      <c r="BL682" s="39"/>
      <c r="BM682" s="39"/>
      <c r="BN682" s="39"/>
      <c r="BO682" s="39"/>
      <c r="BP682" s="39"/>
      <c r="BQ682" s="39"/>
      <c r="BR682" s="39"/>
      <c r="BS682" s="39"/>
    </row>
    <row r="683" spans="1:71" ht="15.75" customHeight="1" x14ac:dyDescent="0.25">
      <c r="A683" s="30"/>
      <c r="B683" s="31"/>
      <c r="C683" s="31"/>
      <c r="D683" s="37"/>
      <c r="E683" s="39"/>
      <c r="F683" s="31"/>
      <c r="G683" s="92"/>
      <c r="H683" s="39"/>
      <c r="I683" s="93"/>
      <c r="J683" s="39"/>
      <c r="K683" s="39"/>
      <c r="L683" s="41"/>
      <c r="M683" s="41"/>
      <c r="N683" s="41"/>
      <c r="O683" s="31"/>
      <c r="P683" s="39"/>
      <c r="Q683" s="39"/>
      <c r="R683" s="39"/>
      <c r="S683" s="39"/>
      <c r="T683" s="94"/>
      <c r="U683" s="39"/>
      <c r="V683" s="95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  <c r="AK683" s="39"/>
      <c r="AL683" s="39"/>
      <c r="AM683" s="39"/>
      <c r="AN683" s="39"/>
      <c r="AO683" s="39"/>
      <c r="AP683" s="39"/>
      <c r="AQ683" s="39"/>
      <c r="AR683" s="39"/>
      <c r="AS683" s="39"/>
      <c r="AT683" s="39"/>
      <c r="AU683" s="39"/>
      <c r="AV683" s="39"/>
      <c r="AW683" s="39"/>
      <c r="AX683" s="39"/>
      <c r="AY683" s="39"/>
      <c r="AZ683" s="39"/>
      <c r="BA683" s="39"/>
      <c r="BB683" s="39"/>
      <c r="BC683" s="39"/>
      <c r="BD683" s="39"/>
      <c r="BE683" s="39"/>
      <c r="BF683" s="39"/>
      <c r="BG683" s="39"/>
      <c r="BH683" s="39"/>
      <c r="BI683" s="39"/>
      <c r="BJ683" s="39"/>
      <c r="BK683" s="39"/>
      <c r="BL683" s="39"/>
      <c r="BM683" s="39"/>
      <c r="BN683" s="39"/>
      <c r="BO683" s="39"/>
      <c r="BP683" s="39"/>
      <c r="BQ683" s="39"/>
      <c r="BR683" s="39"/>
      <c r="BS683" s="39"/>
    </row>
    <row r="684" spans="1:71" ht="15.75" customHeight="1" x14ac:dyDescent="0.25">
      <c r="A684" s="30"/>
      <c r="B684" s="31"/>
      <c r="C684" s="31"/>
      <c r="D684" s="37"/>
      <c r="E684" s="39"/>
      <c r="F684" s="31"/>
      <c r="G684" s="92"/>
      <c r="H684" s="39"/>
      <c r="I684" s="93"/>
      <c r="J684" s="39"/>
      <c r="K684" s="39"/>
      <c r="L684" s="41"/>
      <c r="M684" s="41"/>
      <c r="N684" s="41"/>
      <c r="O684" s="31"/>
      <c r="P684" s="39"/>
      <c r="Q684" s="39"/>
      <c r="R684" s="39"/>
      <c r="S684" s="39"/>
      <c r="T684" s="94"/>
      <c r="U684" s="39"/>
      <c r="V684" s="95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  <c r="AT684" s="39"/>
      <c r="AU684" s="39"/>
      <c r="AV684" s="39"/>
      <c r="AW684" s="39"/>
      <c r="AX684" s="39"/>
      <c r="AY684" s="39"/>
      <c r="AZ684" s="39"/>
      <c r="BA684" s="39"/>
      <c r="BB684" s="39"/>
      <c r="BC684" s="39"/>
      <c r="BD684" s="39"/>
      <c r="BE684" s="39"/>
      <c r="BF684" s="39"/>
      <c r="BG684" s="39"/>
      <c r="BH684" s="39"/>
      <c r="BI684" s="39"/>
      <c r="BJ684" s="39"/>
      <c r="BK684" s="39"/>
      <c r="BL684" s="39"/>
      <c r="BM684" s="39"/>
      <c r="BN684" s="39"/>
      <c r="BO684" s="39"/>
      <c r="BP684" s="39"/>
      <c r="BQ684" s="39"/>
      <c r="BR684" s="39"/>
      <c r="BS684" s="39"/>
    </row>
    <row r="685" spans="1:71" ht="15.75" customHeight="1" x14ac:dyDescent="0.25">
      <c r="A685" s="30"/>
      <c r="B685" s="31"/>
      <c r="C685" s="31"/>
      <c r="D685" s="37"/>
      <c r="E685" s="39"/>
      <c r="F685" s="31"/>
      <c r="G685" s="92"/>
      <c r="H685" s="39"/>
      <c r="I685" s="93"/>
      <c r="J685" s="39"/>
      <c r="K685" s="39"/>
      <c r="L685" s="41"/>
      <c r="M685" s="41"/>
      <c r="N685" s="41"/>
      <c r="O685" s="31"/>
      <c r="P685" s="39"/>
      <c r="Q685" s="39"/>
      <c r="R685" s="39"/>
      <c r="S685" s="39"/>
      <c r="T685" s="94"/>
      <c r="U685" s="39"/>
      <c r="V685" s="95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  <c r="AK685" s="39"/>
      <c r="AL685" s="39"/>
      <c r="AM685" s="39"/>
      <c r="AN685" s="39"/>
      <c r="AO685" s="39"/>
      <c r="AP685" s="39"/>
      <c r="AQ685" s="39"/>
      <c r="AR685" s="39"/>
      <c r="AS685" s="39"/>
      <c r="AT685" s="39"/>
      <c r="AU685" s="39"/>
      <c r="AV685" s="39"/>
      <c r="AW685" s="39"/>
      <c r="AX685" s="39"/>
      <c r="AY685" s="39"/>
      <c r="AZ685" s="39"/>
      <c r="BA685" s="39"/>
      <c r="BB685" s="39"/>
      <c r="BC685" s="39"/>
      <c r="BD685" s="39"/>
      <c r="BE685" s="39"/>
      <c r="BF685" s="39"/>
      <c r="BG685" s="39"/>
      <c r="BH685" s="39"/>
      <c r="BI685" s="39"/>
      <c r="BJ685" s="39"/>
      <c r="BK685" s="39"/>
      <c r="BL685" s="39"/>
      <c r="BM685" s="39"/>
      <c r="BN685" s="39"/>
      <c r="BO685" s="39"/>
      <c r="BP685" s="39"/>
      <c r="BQ685" s="39"/>
      <c r="BR685" s="39"/>
      <c r="BS685" s="39"/>
    </row>
    <row r="686" spans="1:71" ht="15.75" customHeight="1" x14ac:dyDescent="0.25">
      <c r="A686" s="30"/>
      <c r="B686" s="31"/>
      <c r="C686" s="31"/>
      <c r="D686" s="37"/>
      <c r="E686" s="39"/>
      <c r="F686" s="31"/>
      <c r="G686" s="92"/>
      <c r="H686" s="39"/>
      <c r="I686" s="93"/>
      <c r="J686" s="39"/>
      <c r="K686" s="39"/>
      <c r="L686" s="41"/>
      <c r="M686" s="41"/>
      <c r="N686" s="41"/>
      <c r="O686" s="31"/>
      <c r="P686" s="39"/>
      <c r="Q686" s="39"/>
      <c r="R686" s="39"/>
      <c r="S686" s="39"/>
      <c r="T686" s="94"/>
      <c r="U686" s="39"/>
      <c r="V686" s="95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  <c r="AK686" s="39"/>
      <c r="AL686" s="39"/>
      <c r="AM686" s="39"/>
      <c r="AN686" s="39"/>
      <c r="AO686" s="39"/>
      <c r="AP686" s="39"/>
      <c r="AQ686" s="39"/>
      <c r="AR686" s="39"/>
      <c r="AS686" s="39"/>
      <c r="AT686" s="39"/>
      <c r="AU686" s="39"/>
      <c r="AV686" s="39"/>
      <c r="AW686" s="39"/>
      <c r="AX686" s="39"/>
      <c r="AY686" s="39"/>
      <c r="AZ686" s="39"/>
      <c r="BA686" s="39"/>
      <c r="BB686" s="39"/>
      <c r="BC686" s="39"/>
      <c r="BD686" s="39"/>
      <c r="BE686" s="39"/>
      <c r="BF686" s="39"/>
      <c r="BG686" s="39"/>
      <c r="BH686" s="39"/>
      <c r="BI686" s="39"/>
      <c r="BJ686" s="39"/>
      <c r="BK686" s="39"/>
      <c r="BL686" s="39"/>
      <c r="BM686" s="39"/>
      <c r="BN686" s="39"/>
      <c r="BO686" s="39"/>
      <c r="BP686" s="39"/>
      <c r="BQ686" s="39"/>
      <c r="BR686" s="39"/>
      <c r="BS686" s="39"/>
    </row>
    <row r="687" spans="1:71" ht="15.75" customHeight="1" x14ac:dyDescent="0.25">
      <c r="A687" s="30"/>
      <c r="B687" s="31"/>
      <c r="C687" s="31"/>
      <c r="D687" s="37"/>
      <c r="E687" s="39"/>
      <c r="F687" s="31"/>
      <c r="G687" s="92"/>
      <c r="H687" s="39"/>
      <c r="I687" s="93"/>
      <c r="J687" s="39"/>
      <c r="K687" s="39"/>
      <c r="L687" s="41"/>
      <c r="M687" s="41"/>
      <c r="N687" s="41"/>
      <c r="O687" s="31"/>
      <c r="P687" s="39"/>
      <c r="Q687" s="39"/>
      <c r="R687" s="39"/>
      <c r="S687" s="39"/>
      <c r="T687" s="94"/>
      <c r="U687" s="39"/>
      <c r="V687" s="95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  <c r="AT687" s="39"/>
      <c r="AU687" s="39"/>
      <c r="AV687" s="39"/>
      <c r="AW687" s="39"/>
      <c r="AX687" s="39"/>
      <c r="AY687" s="39"/>
      <c r="AZ687" s="39"/>
      <c r="BA687" s="39"/>
      <c r="BB687" s="39"/>
      <c r="BC687" s="39"/>
      <c r="BD687" s="39"/>
      <c r="BE687" s="39"/>
      <c r="BF687" s="39"/>
      <c r="BG687" s="39"/>
      <c r="BH687" s="39"/>
      <c r="BI687" s="39"/>
      <c r="BJ687" s="39"/>
      <c r="BK687" s="39"/>
      <c r="BL687" s="39"/>
      <c r="BM687" s="39"/>
      <c r="BN687" s="39"/>
      <c r="BO687" s="39"/>
      <c r="BP687" s="39"/>
      <c r="BQ687" s="39"/>
      <c r="BR687" s="39"/>
      <c r="BS687" s="39"/>
    </row>
    <row r="688" spans="1:71" ht="15.75" customHeight="1" x14ac:dyDescent="0.25">
      <c r="A688" s="30"/>
      <c r="B688" s="31"/>
      <c r="C688" s="31"/>
      <c r="D688" s="37"/>
      <c r="E688" s="39"/>
      <c r="F688" s="31"/>
      <c r="G688" s="92"/>
      <c r="H688" s="39"/>
      <c r="I688" s="93"/>
      <c r="J688" s="39"/>
      <c r="K688" s="39"/>
      <c r="L688" s="41"/>
      <c r="M688" s="41"/>
      <c r="N688" s="41"/>
      <c r="O688" s="31"/>
      <c r="P688" s="39"/>
      <c r="Q688" s="39"/>
      <c r="R688" s="39"/>
      <c r="S688" s="39"/>
      <c r="T688" s="94"/>
      <c r="U688" s="39"/>
      <c r="V688" s="95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  <c r="AK688" s="39"/>
      <c r="AL688" s="39"/>
      <c r="AM688" s="39"/>
      <c r="AN688" s="39"/>
      <c r="AO688" s="39"/>
      <c r="AP688" s="39"/>
      <c r="AQ688" s="39"/>
      <c r="AR688" s="39"/>
      <c r="AS688" s="39"/>
      <c r="AT688" s="39"/>
      <c r="AU688" s="39"/>
      <c r="AV688" s="39"/>
      <c r="AW688" s="39"/>
      <c r="AX688" s="39"/>
      <c r="AY688" s="39"/>
      <c r="AZ688" s="39"/>
      <c r="BA688" s="39"/>
      <c r="BB688" s="39"/>
      <c r="BC688" s="39"/>
      <c r="BD688" s="39"/>
      <c r="BE688" s="39"/>
      <c r="BF688" s="39"/>
      <c r="BG688" s="39"/>
      <c r="BH688" s="39"/>
      <c r="BI688" s="39"/>
      <c r="BJ688" s="39"/>
      <c r="BK688" s="39"/>
      <c r="BL688" s="39"/>
      <c r="BM688" s="39"/>
      <c r="BN688" s="39"/>
      <c r="BO688" s="39"/>
      <c r="BP688" s="39"/>
      <c r="BQ688" s="39"/>
      <c r="BR688" s="39"/>
      <c r="BS688" s="39"/>
    </row>
    <row r="689" spans="1:71" ht="15.75" customHeight="1" x14ac:dyDescent="0.25">
      <c r="A689" s="30"/>
      <c r="B689" s="31"/>
      <c r="C689" s="31"/>
      <c r="D689" s="37"/>
      <c r="E689" s="39"/>
      <c r="F689" s="31"/>
      <c r="G689" s="92"/>
      <c r="H689" s="39"/>
      <c r="I689" s="93"/>
      <c r="J689" s="39"/>
      <c r="K689" s="39"/>
      <c r="L689" s="41"/>
      <c r="M689" s="41"/>
      <c r="N689" s="41"/>
      <c r="O689" s="31"/>
      <c r="P689" s="39"/>
      <c r="Q689" s="39"/>
      <c r="R689" s="39"/>
      <c r="S689" s="39"/>
      <c r="T689" s="94"/>
      <c r="U689" s="39"/>
      <c r="V689" s="95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  <c r="AK689" s="39"/>
      <c r="AL689" s="39"/>
      <c r="AM689" s="39"/>
      <c r="AN689" s="39"/>
      <c r="AO689" s="39"/>
      <c r="AP689" s="39"/>
      <c r="AQ689" s="39"/>
      <c r="AR689" s="39"/>
      <c r="AS689" s="39"/>
      <c r="AT689" s="39"/>
      <c r="AU689" s="39"/>
      <c r="AV689" s="39"/>
      <c r="AW689" s="39"/>
      <c r="AX689" s="39"/>
      <c r="AY689" s="39"/>
      <c r="AZ689" s="39"/>
      <c r="BA689" s="39"/>
      <c r="BB689" s="39"/>
      <c r="BC689" s="39"/>
      <c r="BD689" s="39"/>
      <c r="BE689" s="39"/>
      <c r="BF689" s="39"/>
      <c r="BG689" s="39"/>
      <c r="BH689" s="39"/>
      <c r="BI689" s="39"/>
      <c r="BJ689" s="39"/>
      <c r="BK689" s="39"/>
      <c r="BL689" s="39"/>
      <c r="BM689" s="39"/>
      <c r="BN689" s="39"/>
      <c r="BO689" s="39"/>
      <c r="BP689" s="39"/>
      <c r="BQ689" s="39"/>
      <c r="BR689" s="39"/>
      <c r="BS689" s="39"/>
    </row>
    <row r="690" spans="1:71" ht="15.75" customHeight="1" x14ac:dyDescent="0.25">
      <c r="A690" s="30"/>
      <c r="B690" s="31"/>
      <c r="C690" s="31"/>
      <c r="D690" s="37"/>
      <c r="E690" s="39"/>
      <c r="F690" s="31"/>
      <c r="G690" s="92"/>
      <c r="H690" s="39"/>
      <c r="I690" s="93"/>
      <c r="J690" s="39"/>
      <c r="K690" s="39"/>
      <c r="L690" s="41"/>
      <c r="M690" s="41"/>
      <c r="N690" s="41"/>
      <c r="O690" s="31"/>
      <c r="P690" s="39"/>
      <c r="Q690" s="39"/>
      <c r="R690" s="39"/>
      <c r="S690" s="39"/>
      <c r="T690" s="94"/>
      <c r="U690" s="39"/>
      <c r="V690" s="95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  <c r="AK690" s="39"/>
      <c r="AL690" s="39"/>
      <c r="AM690" s="39"/>
      <c r="AN690" s="39"/>
      <c r="AO690" s="39"/>
      <c r="AP690" s="39"/>
      <c r="AQ690" s="39"/>
      <c r="AR690" s="39"/>
      <c r="AS690" s="39"/>
      <c r="AT690" s="39"/>
      <c r="AU690" s="39"/>
      <c r="AV690" s="39"/>
      <c r="AW690" s="39"/>
      <c r="AX690" s="39"/>
      <c r="AY690" s="39"/>
      <c r="AZ690" s="39"/>
      <c r="BA690" s="39"/>
      <c r="BB690" s="39"/>
      <c r="BC690" s="39"/>
      <c r="BD690" s="39"/>
      <c r="BE690" s="39"/>
      <c r="BF690" s="39"/>
      <c r="BG690" s="39"/>
      <c r="BH690" s="39"/>
      <c r="BI690" s="39"/>
      <c r="BJ690" s="39"/>
      <c r="BK690" s="39"/>
      <c r="BL690" s="39"/>
      <c r="BM690" s="39"/>
      <c r="BN690" s="39"/>
      <c r="BO690" s="39"/>
      <c r="BP690" s="39"/>
      <c r="BQ690" s="39"/>
      <c r="BR690" s="39"/>
      <c r="BS690" s="39"/>
    </row>
    <row r="691" spans="1:71" ht="15.75" customHeight="1" x14ac:dyDescent="0.25">
      <c r="A691" s="30"/>
      <c r="B691" s="31"/>
      <c r="C691" s="31"/>
      <c r="D691" s="37"/>
      <c r="E691" s="39"/>
      <c r="F691" s="31"/>
      <c r="G691" s="92"/>
      <c r="H691" s="39"/>
      <c r="I691" s="93"/>
      <c r="J691" s="39"/>
      <c r="K691" s="39"/>
      <c r="L691" s="41"/>
      <c r="M691" s="41"/>
      <c r="N691" s="41"/>
      <c r="O691" s="31"/>
      <c r="P691" s="39"/>
      <c r="Q691" s="39"/>
      <c r="R691" s="39"/>
      <c r="S691" s="39"/>
      <c r="T691" s="94"/>
      <c r="U691" s="39"/>
      <c r="V691" s="95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  <c r="AJ691" s="39"/>
      <c r="AK691" s="39"/>
      <c r="AL691" s="39"/>
      <c r="AM691" s="39"/>
      <c r="AN691" s="39"/>
      <c r="AO691" s="39"/>
      <c r="AP691" s="39"/>
      <c r="AQ691" s="39"/>
      <c r="AR691" s="39"/>
      <c r="AS691" s="39"/>
      <c r="AT691" s="39"/>
      <c r="AU691" s="39"/>
      <c r="AV691" s="39"/>
      <c r="AW691" s="39"/>
      <c r="AX691" s="39"/>
      <c r="AY691" s="39"/>
      <c r="AZ691" s="39"/>
      <c r="BA691" s="39"/>
      <c r="BB691" s="39"/>
      <c r="BC691" s="39"/>
      <c r="BD691" s="39"/>
      <c r="BE691" s="39"/>
      <c r="BF691" s="39"/>
      <c r="BG691" s="39"/>
      <c r="BH691" s="39"/>
      <c r="BI691" s="39"/>
      <c r="BJ691" s="39"/>
      <c r="BK691" s="39"/>
      <c r="BL691" s="39"/>
      <c r="BM691" s="39"/>
      <c r="BN691" s="39"/>
      <c r="BO691" s="39"/>
      <c r="BP691" s="39"/>
      <c r="BQ691" s="39"/>
      <c r="BR691" s="39"/>
      <c r="BS691" s="39"/>
    </row>
    <row r="692" spans="1:71" ht="15.75" customHeight="1" x14ac:dyDescent="0.25">
      <c r="A692" s="30"/>
      <c r="B692" s="31"/>
      <c r="C692" s="31"/>
      <c r="D692" s="37"/>
      <c r="E692" s="39"/>
      <c r="F692" s="31"/>
      <c r="G692" s="92"/>
      <c r="H692" s="39"/>
      <c r="I692" s="93"/>
      <c r="J692" s="39"/>
      <c r="K692" s="39"/>
      <c r="L692" s="41"/>
      <c r="M692" s="41"/>
      <c r="N692" s="41"/>
      <c r="O692" s="31"/>
      <c r="P692" s="39"/>
      <c r="Q692" s="39"/>
      <c r="R692" s="39"/>
      <c r="S692" s="39"/>
      <c r="T692" s="94"/>
      <c r="U692" s="39"/>
      <c r="V692" s="95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  <c r="AJ692" s="39"/>
      <c r="AK692" s="39"/>
      <c r="AL692" s="39"/>
      <c r="AM692" s="39"/>
      <c r="AN692" s="39"/>
      <c r="AO692" s="39"/>
      <c r="AP692" s="39"/>
      <c r="AQ692" s="39"/>
      <c r="AR692" s="39"/>
      <c r="AS692" s="39"/>
      <c r="AT692" s="39"/>
      <c r="AU692" s="39"/>
      <c r="AV692" s="39"/>
      <c r="AW692" s="39"/>
      <c r="AX692" s="39"/>
      <c r="AY692" s="39"/>
      <c r="AZ692" s="39"/>
      <c r="BA692" s="39"/>
      <c r="BB692" s="39"/>
      <c r="BC692" s="39"/>
      <c r="BD692" s="39"/>
      <c r="BE692" s="39"/>
      <c r="BF692" s="39"/>
      <c r="BG692" s="39"/>
      <c r="BH692" s="39"/>
      <c r="BI692" s="39"/>
      <c r="BJ692" s="39"/>
      <c r="BK692" s="39"/>
      <c r="BL692" s="39"/>
      <c r="BM692" s="39"/>
      <c r="BN692" s="39"/>
      <c r="BO692" s="39"/>
      <c r="BP692" s="39"/>
      <c r="BQ692" s="39"/>
      <c r="BR692" s="39"/>
      <c r="BS692" s="39"/>
    </row>
    <row r="693" spans="1:71" ht="15.75" customHeight="1" x14ac:dyDescent="0.25">
      <c r="A693" s="30"/>
      <c r="B693" s="31"/>
      <c r="C693" s="31"/>
      <c r="D693" s="37"/>
      <c r="E693" s="39"/>
      <c r="F693" s="31"/>
      <c r="G693" s="92"/>
      <c r="H693" s="39"/>
      <c r="I693" s="93"/>
      <c r="J693" s="39"/>
      <c r="K693" s="39"/>
      <c r="L693" s="41"/>
      <c r="M693" s="41"/>
      <c r="N693" s="41"/>
      <c r="O693" s="31"/>
      <c r="P693" s="39"/>
      <c r="Q693" s="39"/>
      <c r="R693" s="39"/>
      <c r="S693" s="39"/>
      <c r="T693" s="94"/>
      <c r="U693" s="39"/>
      <c r="V693" s="95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  <c r="AK693" s="39"/>
      <c r="AL693" s="39"/>
      <c r="AM693" s="39"/>
      <c r="AN693" s="39"/>
      <c r="AO693" s="39"/>
      <c r="AP693" s="39"/>
      <c r="AQ693" s="39"/>
      <c r="AR693" s="39"/>
      <c r="AS693" s="39"/>
      <c r="AT693" s="39"/>
      <c r="AU693" s="39"/>
      <c r="AV693" s="39"/>
      <c r="AW693" s="39"/>
      <c r="AX693" s="39"/>
      <c r="AY693" s="39"/>
      <c r="AZ693" s="39"/>
      <c r="BA693" s="39"/>
      <c r="BB693" s="39"/>
      <c r="BC693" s="39"/>
      <c r="BD693" s="39"/>
      <c r="BE693" s="39"/>
      <c r="BF693" s="39"/>
      <c r="BG693" s="39"/>
      <c r="BH693" s="39"/>
      <c r="BI693" s="39"/>
      <c r="BJ693" s="39"/>
      <c r="BK693" s="39"/>
      <c r="BL693" s="39"/>
      <c r="BM693" s="39"/>
      <c r="BN693" s="39"/>
      <c r="BO693" s="39"/>
      <c r="BP693" s="39"/>
      <c r="BQ693" s="39"/>
      <c r="BR693" s="39"/>
      <c r="BS693" s="39"/>
    </row>
    <row r="694" spans="1:71" ht="15.75" customHeight="1" x14ac:dyDescent="0.25">
      <c r="A694" s="30"/>
      <c r="B694" s="31"/>
      <c r="C694" s="31"/>
      <c r="D694" s="37"/>
      <c r="E694" s="39"/>
      <c r="F694" s="31"/>
      <c r="G694" s="92"/>
      <c r="H694" s="39"/>
      <c r="I694" s="93"/>
      <c r="J694" s="39"/>
      <c r="K694" s="39"/>
      <c r="L694" s="41"/>
      <c r="M694" s="41"/>
      <c r="N694" s="41"/>
      <c r="O694" s="31"/>
      <c r="P694" s="39"/>
      <c r="Q694" s="39"/>
      <c r="R694" s="39"/>
      <c r="S694" s="39"/>
      <c r="T694" s="94"/>
      <c r="U694" s="39"/>
      <c r="V694" s="95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  <c r="AJ694" s="39"/>
      <c r="AK694" s="39"/>
      <c r="AL694" s="39"/>
      <c r="AM694" s="39"/>
      <c r="AN694" s="39"/>
      <c r="AO694" s="39"/>
      <c r="AP694" s="39"/>
      <c r="AQ694" s="39"/>
      <c r="AR694" s="39"/>
      <c r="AS694" s="39"/>
      <c r="AT694" s="39"/>
      <c r="AU694" s="39"/>
      <c r="AV694" s="39"/>
      <c r="AW694" s="39"/>
      <c r="AX694" s="39"/>
      <c r="AY694" s="39"/>
      <c r="AZ694" s="39"/>
      <c r="BA694" s="39"/>
      <c r="BB694" s="39"/>
      <c r="BC694" s="39"/>
      <c r="BD694" s="39"/>
      <c r="BE694" s="39"/>
      <c r="BF694" s="39"/>
      <c r="BG694" s="39"/>
      <c r="BH694" s="39"/>
      <c r="BI694" s="39"/>
      <c r="BJ694" s="39"/>
      <c r="BK694" s="39"/>
      <c r="BL694" s="39"/>
      <c r="BM694" s="39"/>
      <c r="BN694" s="39"/>
      <c r="BO694" s="39"/>
      <c r="BP694" s="39"/>
      <c r="BQ694" s="39"/>
      <c r="BR694" s="39"/>
      <c r="BS694" s="39"/>
    </row>
    <row r="695" spans="1:71" ht="15.75" customHeight="1" x14ac:dyDescent="0.25">
      <c r="A695" s="30"/>
      <c r="B695" s="31"/>
      <c r="C695" s="31"/>
      <c r="D695" s="37"/>
      <c r="E695" s="39"/>
      <c r="F695" s="31"/>
      <c r="G695" s="92"/>
      <c r="H695" s="39"/>
      <c r="I695" s="93"/>
      <c r="J695" s="39"/>
      <c r="K695" s="39"/>
      <c r="L695" s="41"/>
      <c r="M695" s="41"/>
      <c r="N695" s="41"/>
      <c r="O695" s="31"/>
      <c r="P695" s="39"/>
      <c r="Q695" s="39"/>
      <c r="R695" s="39"/>
      <c r="S695" s="39"/>
      <c r="T695" s="94"/>
      <c r="U695" s="39"/>
      <c r="V695" s="95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  <c r="AK695" s="39"/>
      <c r="AL695" s="39"/>
      <c r="AM695" s="39"/>
      <c r="AN695" s="39"/>
      <c r="AO695" s="39"/>
      <c r="AP695" s="39"/>
      <c r="AQ695" s="39"/>
      <c r="AR695" s="39"/>
      <c r="AS695" s="39"/>
      <c r="AT695" s="39"/>
      <c r="AU695" s="39"/>
      <c r="AV695" s="39"/>
      <c r="AW695" s="39"/>
      <c r="AX695" s="39"/>
      <c r="AY695" s="39"/>
      <c r="AZ695" s="39"/>
      <c r="BA695" s="39"/>
      <c r="BB695" s="39"/>
      <c r="BC695" s="39"/>
      <c r="BD695" s="39"/>
      <c r="BE695" s="39"/>
      <c r="BF695" s="39"/>
      <c r="BG695" s="39"/>
      <c r="BH695" s="39"/>
      <c r="BI695" s="39"/>
      <c r="BJ695" s="39"/>
      <c r="BK695" s="39"/>
      <c r="BL695" s="39"/>
      <c r="BM695" s="39"/>
      <c r="BN695" s="39"/>
      <c r="BO695" s="39"/>
      <c r="BP695" s="39"/>
      <c r="BQ695" s="39"/>
      <c r="BR695" s="39"/>
      <c r="BS695" s="39"/>
    </row>
    <row r="696" spans="1:71" ht="15.75" customHeight="1" x14ac:dyDescent="0.25">
      <c r="A696" s="30"/>
      <c r="B696" s="31"/>
      <c r="C696" s="31"/>
      <c r="D696" s="37"/>
      <c r="E696" s="39"/>
      <c r="F696" s="31"/>
      <c r="G696" s="92"/>
      <c r="H696" s="39"/>
      <c r="I696" s="93"/>
      <c r="J696" s="39"/>
      <c r="K696" s="39"/>
      <c r="L696" s="41"/>
      <c r="M696" s="41"/>
      <c r="N696" s="41"/>
      <c r="O696" s="31"/>
      <c r="P696" s="39"/>
      <c r="Q696" s="39"/>
      <c r="R696" s="39"/>
      <c r="S696" s="39"/>
      <c r="T696" s="94"/>
      <c r="U696" s="39"/>
      <c r="V696" s="95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  <c r="AK696" s="39"/>
      <c r="AL696" s="39"/>
      <c r="AM696" s="39"/>
      <c r="AN696" s="39"/>
      <c r="AO696" s="39"/>
      <c r="AP696" s="39"/>
      <c r="AQ696" s="39"/>
      <c r="AR696" s="39"/>
      <c r="AS696" s="39"/>
      <c r="AT696" s="39"/>
      <c r="AU696" s="39"/>
      <c r="AV696" s="39"/>
      <c r="AW696" s="39"/>
      <c r="AX696" s="39"/>
      <c r="AY696" s="39"/>
      <c r="AZ696" s="39"/>
      <c r="BA696" s="39"/>
      <c r="BB696" s="39"/>
      <c r="BC696" s="39"/>
      <c r="BD696" s="39"/>
      <c r="BE696" s="39"/>
      <c r="BF696" s="39"/>
      <c r="BG696" s="39"/>
      <c r="BH696" s="39"/>
      <c r="BI696" s="39"/>
      <c r="BJ696" s="39"/>
      <c r="BK696" s="39"/>
      <c r="BL696" s="39"/>
      <c r="BM696" s="39"/>
      <c r="BN696" s="39"/>
      <c r="BO696" s="39"/>
      <c r="BP696" s="39"/>
      <c r="BQ696" s="39"/>
      <c r="BR696" s="39"/>
      <c r="BS696" s="39"/>
    </row>
    <row r="697" spans="1:71" ht="15.75" customHeight="1" x14ac:dyDescent="0.25">
      <c r="A697" s="30"/>
      <c r="B697" s="31"/>
      <c r="C697" s="31"/>
      <c r="D697" s="37"/>
      <c r="E697" s="39"/>
      <c r="F697" s="31"/>
      <c r="G697" s="92"/>
      <c r="H697" s="39"/>
      <c r="I697" s="93"/>
      <c r="J697" s="39"/>
      <c r="K697" s="39"/>
      <c r="L697" s="41"/>
      <c r="M697" s="41"/>
      <c r="N697" s="41"/>
      <c r="O697" s="31"/>
      <c r="P697" s="39"/>
      <c r="Q697" s="39"/>
      <c r="R697" s="39"/>
      <c r="S697" s="39"/>
      <c r="T697" s="94"/>
      <c r="U697" s="39"/>
      <c r="V697" s="95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  <c r="AK697" s="39"/>
      <c r="AL697" s="39"/>
      <c r="AM697" s="39"/>
      <c r="AN697" s="39"/>
      <c r="AO697" s="39"/>
      <c r="AP697" s="39"/>
      <c r="AQ697" s="39"/>
      <c r="AR697" s="39"/>
      <c r="AS697" s="39"/>
      <c r="AT697" s="39"/>
      <c r="AU697" s="39"/>
      <c r="AV697" s="39"/>
      <c r="AW697" s="39"/>
      <c r="AX697" s="39"/>
      <c r="AY697" s="39"/>
      <c r="AZ697" s="39"/>
      <c r="BA697" s="39"/>
      <c r="BB697" s="39"/>
      <c r="BC697" s="39"/>
      <c r="BD697" s="39"/>
      <c r="BE697" s="39"/>
      <c r="BF697" s="39"/>
      <c r="BG697" s="39"/>
      <c r="BH697" s="39"/>
      <c r="BI697" s="39"/>
      <c r="BJ697" s="39"/>
      <c r="BK697" s="39"/>
      <c r="BL697" s="39"/>
      <c r="BM697" s="39"/>
      <c r="BN697" s="39"/>
      <c r="BO697" s="39"/>
      <c r="BP697" s="39"/>
      <c r="BQ697" s="39"/>
      <c r="BR697" s="39"/>
      <c r="BS697" s="39"/>
    </row>
    <row r="698" spans="1:71" ht="15.75" customHeight="1" x14ac:dyDescent="0.25">
      <c r="A698" s="30"/>
      <c r="B698" s="31"/>
      <c r="C698" s="31"/>
      <c r="D698" s="37"/>
      <c r="E698" s="39"/>
      <c r="F698" s="31"/>
      <c r="G698" s="92"/>
      <c r="H698" s="39"/>
      <c r="I698" s="93"/>
      <c r="J698" s="39"/>
      <c r="K698" s="39"/>
      <c r="L698" s="41"/>
      <c r="M698" s="41"/>
      <c r="N698" s="41"/>
      <c r="O698" s="31"/>
      <c r="P698" s="39"/>
      <c r="Q698" s="39"/>
      <c r="R698" s="39"/>
      <c r="S698" s="39"/>
      <c r="T698" s="94"/>
      <c r="U698" s="39"/>
      <c r="V698" s="95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  <c r="AK698" s="39"/>
      <c r="AL698" s="39"/>
      <c r="AM698" s="39"/>
      <c r="AN698" s="39"/>
      <c r="AO698" s="39"/>
      <c r="AP698" s="39"/>
      <c r="AQ698" s="39"/>
      <c r="AR698" s="39"/>
      <c r="AS698" s="39"/>
      <c r="AT698" s="39"/>
      <c r="AU698" s="39"/>
      <c r="AV698" s="39"/>
      <c r="AW698" s="39"/>
      <c r="AX698" s="39"/>
      <c r="AY698" s="39"/>
      <c r="AZ698" s="39"/>
      <c r="BA698" s="39"/>
      <c r="BB698" s="39"/>
      <c r="BC698" s="39"/>
      <c r="BD698" s="39"/>
      <c r="BE698" s="39"/>
      <c r="BF698" s="39"/>
      <c r="BG698" s="39"/>
      <c r="BH698" s="39"/>
      <c r="BI698" s="39"/>
      <c r="BJ698" s="39"/>
      <c r="BK698" s="39"/>
      <c r="BL698" s="39"/>
      <c r="BM698" s="39"/>
      <c r="BN698" s="39"/>
      <c r="BO698" s="39"/>
      <c r="BP698" s="39"/>
      <c r="BQ698" s="39"/>
      <c r="BR698" s="39"/>
      <c r="BS698" s="39"/>
    </row>
    <row r="699" spans="1:71" ht="15.75" customHeight="1" x14ac:dyDescent="0.25">
      <c r="A699" s="30"/>
      <c r="B699" s="31"/>
      <c r="C699" s="31"/>
      <c r="D699" s="37"/>
      <c r="E699" s="39"/>
      <c r="F699" s="31"/>
      <c r="G699" s="92"/>
      <c r="H699" s="39"/>
      <c r="I699" s="93"/>
      <c r="J699" s="39"/>
      <c r="K699" s="39"/>
      <c r="L699" s="41"/>
      <c r="M699" s="41"/>
      <c r="N699" s="41"/>
      <c r="O699" s="31"/>
      <c r="P699" s="39"/>
      <c r="Q699" s="39"/>
      <c r="R699" s="39"/>
      <c r="S699" s="39"/>
      <c r="T699" s="94"/>
      <c r="U699" s="39"/>
      <c r="V699" s="95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  <c r="AK699" s="39"/>
      <c r="AL699" s="39"/>
      <c r="AM699" s="39"/>
      <c r="AN699" s="39"/>
      <c r="AO699" s="39"/>
      <c r="AP699" s="39"/>
      <c r="AQ699" s="39"/>
      <c r="AR699" s="39"/>
      <c r="AS699" s="39"/>
      <c r="AT699" s="39"/>
      <c r="AU699" s="39"/>
      <c r="AV699" s="39"/>
      <c r="AW699" s="39"/>
      <c r="AX699" s="39"/>
      <c r="AY699" s="39"/>
      <c r="AZ699" s="39"/>
      <c r="BA699" s="39"/>
      <c r="BB699" s="39"/>
      <c r="BC699" s="39"/>
      <c r="BD699" s="39"/>
      <c r="BE699" s="39"/>
      <c r="BF699" s="39"/>
      <c r="BG699" s="39"/>
      <c r="BH699" s="39"/>
      <c r="BI699" s="39"/>
      <c r="BJ699" s="39"/>
      <c r="BK699" s="39"/>
      <c r="BL699" s="39"/>
      <c r="BM699" s="39"/>
      <c r="BN699" s="39"/>
      <c r="BO699" s="39"/>
      <c r="BP699" s="39"/>
      <c r="BQ699" s="39"/>
      <c r="BR699" s="39"/>
      <c r="BS699" s="39"/>
    </row>
    <row r="700" spans="1:71" ht="15.75" customHeight="1" x14ac:dyDescent="0.25">
      <c r="A700" s="30"/>
      <c r="B700" s="31"/>
      <c r="C700" s="31"/>
      <c r="D700" s="37"/>
      <c r="E700" s="39"/>
      <c r="F700" s="31"/>
      <c r="G700" s="92"/>
      <c r="H700" s="39"/>
      <c r="I700" s="93"/>
      <c r="J700" s="39"/>
      <c r="K700" s="39"/>
      <c r="L700" s="41"/>
      <c r="M700" s="41"/>
      <c r="N700" s="41"/>
      <c r="O700" s="31"/>
      <c r="P700" s="39"/>
      <c r="Q700" s="39"/>
      <c r="R700" s="39"/>
      <c r="S700" s="39"/>
      <c r="T700" s="94"/>
      <c r="U700" s="39"/>
      <c r="V700" s="95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  <c r="AK700" s="39"/>
      <c r="AL700" s="39"/>
      <c r="AM700" s="39"/>
      <c r="AN700" s="39"/>
      <c r="AO700" s="39"/>
      <c r="AP700" s="39"/>
      <c r="AQ700" s="39"/>
      <c r="AR700" s="39"/>
      <c r="AS700" s="39"/>
      <c r="AT700" s="39"/>
      <c r="AU700" s="39"/>
      <c r="AV700" s="39"/>
      <c r="AW700" s="39"/>
      <c r="AX700" s="39"/>
      <c r="AY700" s="39"/>
      <c r="AZ700" s="39"/>
      <c r="BA700" s="39"/>
      <c r="BB700" s="39"/>
      <c r="BC700" s="39"/>
      <c r="BD700" s="39"/>
      <c r="BE700" s="39"/>
      <c r="BF700" s="39"/>
      <c r="BG700" s="39"/>
      <c r="BH700" s="39"/>
      <c r="BI700" s="39"/>
      <c r="BJ700" s="39"/>
      <c r="BK700" s="39"/>
      <c r="BL700" s="39"/>
      <c r="BM700" s="39"/>
      <c r="BN700" s="39"/>
      <c r="BO700" s="39"/>
      <c r="BP700" s="39"/>
      <c r="BQ700" s="39"/>
      <c r="BR700" s="39"/>
      <c r="BS700" s="39"/>
    </row>
    <row r="701" spans="1:71" ht="15.75" customHeight="1" x14ac:dyDescent="0.25">
      <c r="A701" s="30"/>
      <c r="B701" s="31"/>
      <c r="C701" s="31"/>
      <c r="D701" s="37"/>
      <c r="E701" s="39"/>
      <c r="F701" s="31"/>
      <c r="G701" s="92"/>
      <c r="H701" s="39"/>
      <c r="I701" s="93"/>
      <c r="J701" s="39"/>
      <c r="K701" s="39"/>
      <c r="L701" s="41"/>
      <c r="M701" s="41"/>
      <c r="N701" s="41"/>
      <c r="O701" s="31"/>
      <c r="P701" s="39"/>
      <c r="Q701" s="39"/>
      <c r="R701" s="39"/>
      <c r="S701" s="39"/>
      <c r="T701" s="94"/>
      <c r="U701" s="39"/>
      <c r="V701" s="95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  <c r="AK701" s="39"/>
      <c r="AL701" s="39"/>
      <c r="AM701" s="39"/>
      <c r="AN701" s="39"/>
      <c r="AO701" s="39"/>
      <c r="AP701" s="39"/>
      <c r="AQ701" s="39"/>
      <c r="AR701" s="39"/>
      <c r="AS701" s="39"/>
      <c r="AT701" s="39"/>
      <c r="AU701" s="39"/>
      <c r="AV701" s="39"/>
      <c r="AW701" s="39"/>
      <c r="AX701" s="39"/>
      <c r="AY701" s="39"/>
      <c r="AZ701" s="39"/>
      <c r="BA701" s="39"/>
      <c r="BB701" s="39"/>
      <c r="BC701" s="39"/>
      <c r="BD701" s="39"/>
      <c r="BE701" s="39"/>
      <c r="BF701" s="39"/>
      <c r="BG701" s="39"/>
      <c r="BH701" s="39"/>
      <c r="BI701" s="39"/>
      <c r="BJ701" s="39"/>
      <c r="BK701" s="39"/>
      <c r="BL701" s="39"/>
      <c r="BM701" s="39"/>
      <c r="BN701" s="39"/>
      <c r="BO701" s="39"/>
      <c r="BP701" s="39"/>
      <c r="BQ701" s="39"/>
      <c r="BR701" s="39"/>
      <c r="BS701" s="39"/>
    </row>
    <row r="702" spans="1:71" ht="15.75" customHeight="1" x14ac:dyDescent="0.25">
      <c r="A702" s="30"/>
      <c r="B702" s="31"/>
      <c r="C702" s="31"/>
      <c r="D702" s="37"/>
      <c r="E702" s="39"/>
      <c r="F702" s="31"/>
      <c r="G702" s="92"/>
      <c r="H702" s="39"/>
      <c r="I702" s="93"/>
      <c r="J702" s="39"/>
      <c r="K702" s="39"/>
      <c r="L702" s="41"/>
      <c r="M702" s="41"/>
      <c r="N702" s="41"/>
      <c r="O702" s="31"/>
      <c r="P702" s="39"/>
      <c r="Q702" s="39"/>
      <c r="R702" s="39"/>
      <c r="S702" s="39"/>
      <c r="T702" s="94"/>
      <c r="U702" s="39"/>
      <c r="V702" s="95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39"/>
      <c r="AX702" s="39"/>
      <c r="AY702" s="39"/>
      <c r="AZ702" s="39"/>
      <c r="BA702" s="39"/>
      <c r="BB702" s="39"/>
      <c r="BC702" s="39"/>
      <c r="BD702" s="39"/>
      <c r="BE702" s="39"/>
      <c r="BF702" s="39"/>
      <c r="BG702" s="39"/>
      <c r="BH702" s="39"/>
      <c r="BI702" s="39"/>
      <c r="BJ702" s="39"/>
      <c r="BK702" s="39"/>
      <c r="BL702" s="39"/>
      <c r="BM702" s="39"/>
      <c r="BN702" s="39"/>
      <c r="BO702" s="39"/>
      <c r="BP702" s="39"/>
      <c r="BQ702" s="39"/>
      <c r="BR702" s="39"/>
      <c r="BS702" s="39"/>
    </row>
    <row r="703" spans="1:71" ht="15.75" customHeight="1" x14ac:dyDescent="0.25">
      <c r="A703" s="30"/>
      <c r="B703" s="31"/>
      <c r="C703" s="31"/>
      <c r="D703" s="37"/>
      <c r="E703" s="39"/>
      <c r="F703" s="31"/>
      <c r="G703" s="92"/>
      <c r="H703" s="39"/>
      <c r="I703" s="93"/>
      <c r="J703" s="39"/>
      <c r="K703" s="39"/>
      <c r="L703" s="41"/>
      <c r="M703" s="41"/>
      <c r="N703" s="41"/>
      <c r="O703" s="31"/>
      <c r="P703" s="39"/>
      <c r="Q703" s="39"/>
      <c r="R703" s="39"/>
      <c r="S703" s="39"/>
      <c r="T703" s="94"/>
      <c r="U703" s="39"/>
      <c r="V703" s="95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  <c r="AJ703" s="39"/>
      <c r="AK703" s="39"/>
      <c r="AL703" s="39"/>
      <c r="AM703" s="39"/>
      <c r="AN703" s="39"/>
      <c r="AO703" s="39"/>
      <c r="AP703" s="39"/>
      <c r="AQ703" s="39"/>
      <c r="AR703" s="39"/>
      <c r="AS703" s="39"/>
      <c r="AT703" s="39"/>
      <c r="AU703" s="39"/>
      <c r="AV703" s="39"/>
      <c r="AW703" s="39"/>
      <c r="AX703" s="39"/>
      <c r="AY703" s="39"/>
      <c r="AZ703" s="39"/>
      <c r="BA703" s="39"/>
      <c r="BB703" s="39"/>
      <c r="BC703" s="39"/>
      <c r="BD703" s="39"/>
      <c r="BE703" s="39"/>
      <c r="BF703" s="39"/>
      <c r="BG703" s="39"/>
      <c r="BH703" s="39"/>
      <c r="BI703" s="39"/>
      <c r="BJ703" s="39"/>
      <c r="BK703" s="39"/>
      <c r="BL703" s="39"/>
      <c r="BM703" s="39"/>
      <c r="BN703" s="39"/>
      <c r="BO703" s="39"/>
      <c r="BP703" s="39"/>
      <c r="BQ703" s="39"/>
      <c r="BR703" s="39"/>
      <c r="BS703" s="39"/>
    </row>
    <row r="704" spans="1:71" ht="15.75" customHeight="1" x14ac:dyDescent="0.25">
      <c r="A704" s="30"/>
      <c r="B704" s="31"/>
      <c r="C704" s="31"/>
      <c r="D704" s="37"/>
      <c r="E704" s="39"/>
      <c r="F704" s="31"/>
      <c r="G704" s="92"/>
      <c r="H704" s="39"/>
      <c r="I704" s="93"/>
      <c r="J704" s="39"/>
      <c r="K704" s="39"/>
      <c r="L704" s="41"/>
      <c r="M704" s="41"/>
      <c r="N704" s="41"/>
      <c r="O704" s="31"/>
      <c r="P704" s="39"/>
      <c r="Q704" s="39"/>
      <c r="R704" s="39"/>
      <c r="S704" s="39"/>
      <c r="T704" s="94"/>
      <c r="U704" s="39"/>
      <c r="V704" s="95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  <c r="AK704" s="39"/>
      <c r="AL704" s="39"/>
      <c r="AM704" s="39"/>
      <c r="AN704" s="39"/>
      <c r="AO704" s="39"/>
      <c r="AP704" s="39"/>
      <c r="AQ704" s="39"/>
      <c r="AR704" s="39"/>
      <c r="AS704" s="39"/>
      <c r="AT704" s="39"/>
      <c r="AU704" s="39"/>
      <c r="AV704" s="39"/>
      <c r="AW704" s="39"/>
      <c r="AX704" s="39"/>
      <c r="AY704" s="39"/>
      <c r="AZ704" s="39"/>
      <c r="BA704" s="39"/>
      <c r="BB704" s="39"/>
      <c r="BC704" s="39"/>
      <c r="BD704" s="39"/>
      <c r="BE704" s="39"/>
      <c r="BF704" s="39"/>
      <c r="BG704" s="39"/>
      <c r="BH704" s="39"/>
      <c r="BI704" s="39"/>
      <c r="BJ704" s="39"/>
      <c r="BK704" s="39"/>
      <c r="BL704" s="39"/>
      <c r="BM704" s="39"/>
      <c r="BN704" s="39"/>
      <c r="BO704" s="39"/>
      <c r="BP704" s="39"/>
      <c r="BQ704" s="39"/>
      <c r="BR704" s="39"/>
      <c r="BS704" s="39"/>
    </row>
    <row r="705" spans="1:71" ht="15.75" customHeight="1" x14ac:dyDescent="0.25">
      <c r="A705" s="30"/>
      <c r="B705" s="31"/>
      <c r="C705" s="31"/>
      <c r="D705" s="37"/>
      <c r="E705" s="39"/>
      <c r="F705" s="31"/>
      <c r="G705" s="92"/>
      <c r="H705" s="39"/>
      <c r="I705" s="93"/>
      <c r="J705" s="39"/>
      <c r="K705" s="39"/>
      <c r="L705" s="41"/>
      <c r="M705" s="41"/>
      <c r="N705" s="41"/>
      <c r="O705" s="31"/>
      <c r="P705" s="39"/>
      <c r="Q705" s="39"/>
      <c r="R705" s="39"/>
      <c r="S705" s="39"/>
      <c r="T705" s="94"/>
      <c r="U705" s="39"/>
      <c r="V705" s="95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  <c r="AT705" s="39"/>
      <c r="AU705" s="39"/>
      <c r="AV705" s="39"/>
      <c r="AW705" s="39"/>
      <c r="AX705" s="39"/>
      <c r="AY705" s="39"/>
      <c r="AZ705" s="39"/>
      <c r="BA705" s="39"/>
      <c r="BB705" s="39"/>
      <c r="BC705" s="39"/>
      <c r="BD705" s="39"/>
      <c r="BE705" s="39"/>
      <c r="BF705" s="39"/>
      <c r="BG705" s="39"/>
      <c r="BH705" s="39"/>
      <c r="BI705" s="39"/>
      <c r="BJ705" s="39"/>
      <c r="BK705" s="39"/>
      <c r="BL705" s="39"/>
      <c r="BM705" s="39"/>
      <c r="BN705" s="39"/>
      <c r="BO705" s="39"/>
      <c r="BP705" s="39"/>
      <c r="BQ705" s="39"/>
      <c r="BR705" s="39"/>
      <c r="BS705" s="39"/>
    </row>
    <row r="706" spans="1:71" ht="15.75" customHeight="1" x14ac:dyDescent="0.25">
      <c r="A706" s="30"/>
      <c r="B706" s="31"/>
      <c r="C706" s="31"/>
      <c r="D706" s="37"/>
      <c r="E706" s="39"/>
      <c r="F706" s="31"/>
      <c r="G706" s="92"/>
      <c r="H706" s="39"/>
      <c r="I706" s="93"/>
      <c r="J706" s="39"/>
      <c r="K706" s="39"/>
      <c r="L706" s="41"/>
      <c r="M706" s="41"/>
      <c r="N706" s="41"/>
      <c r="O706" s="31"/>
      <c r="P706" s="39"/>
      <c r="Q706" s="39"/>
      <c r="R706" s="39"/>
      <c r="S706" s="39"/>
      <c r="T706" s="94"/>
      <c r="U706" s="39"/>
      <c r="V706" s="95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9"/>
      <c r="AW706" s="39"/>
      <c r="AX706" s="39"/>
      <c r="AY706" s="39"/>
      <c r="AZ706" s="39"/>
      <c r="BA706" s="39"/>
      <c r="BB706" s="39"/>
      <c r="BC706" s="39"/>
      <c r="BD706" s="39"/>
      <c r="BE706" s="39"/>
      <c r="BF706" s="39"/>
      <c r="BG706" s="39"/>
      <c r="BH706" s="39"/>
      <c r="BI706" s="39"/>
      <c r="BJ706" s="39"/>
      <c r="BK706" s="39"/>
      <c r="BL706" s="39"/>
      <c r="BM706" s="39"/>
      <c r="BN706" s="39"/>
      <c r="BO706" s="39"/>
      <c r="BP706" s="39"/>
      <c r="BQ706" s="39"/>
      <c r="BR706" s="39"/>
      <c r="BS706" s="39"/>
    </row>
    <row r="707" spans="1:71" ht="15.75" customHeight="1" x14ac:dyDescent="0.25">
      <c r="A707" s="30"/>
      <c r="B707" s="31"/>
      <c r="C707" s="31"/>
      <c r="D707" s="37"/>
      <c r="E707" s="39"/>
      <c r="F707" s="31"/>
      <c r="G707" s="92"/>
      <c r="H707" s="39"/>
      <c r="I707" s="93"/>
      <c r="J707" s="39"/>
      <c r="K707" s="39"/>
      <c r="L707" s="41"/>
      <c r="M707" s="41"/>
      <c r="N707" s="41"/>
      <c r="O707" s="31"/>
      <c r="P707" s="39"/>
      <c r="Q707" s="39"/>
      <c r="R707" s="39"/>
      <c r="S707" s="39"/>
      <c r="T707" s="94"/>
      <c r="U707" s="39"/>
      <c r="V707" s="95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  <c r="AJ707" s="39"/>
      <c r="AK707" s="39"/>
      <c r="AL707" s="39"/>
      <c r="AM707" s="39"/>
      <c r="AN707" s="39"/>
      <c r="AO707" s="39"/>
      <c r="AP707" s="39"/>
      <c r="AQ707" s="39"/>
      <c r="AR707" s="39"/>
      <c r="AS707" s="39"/>
      <c r="AT707" s="39"/>
      <c r="AU707" s="39"/>
      <c r="AV707" s="39"/>
      <c r="AW707" s="39"/>
      <c r="AX707" s="39"/>
      <c r="AY707" s="39"/>
      <c r="AZ707" s="39"/>
      <c r="BA707" s="39"/>
      <c r="BB707" s="39"/>
      <c r="BC707" s="39"/>
      <c r="BD707" s="39"/>
      <c r="BE707" s="39"/>
      <c r="BF707" s="39"/>
      <c r="BG707" s="39"/>
      <c r="BH707" s="39"/>
      <c r="BI707" s="39"/>
      <c r="BJ707" s="39"/>
      <c r="BK707" s="39"/>
      <c r="BL707" s="39"/>
      <c r="BM707" s="39"/>
      <c r="BN707" s="39"/>
      <c r="BO707" s="39"/>
      <c r="BP707" s="39"/>
      <c r="BQ707" s="39"/>
      <c r="BR707" s="39"/>
      <c r="BS707" s="39"/>
    </row>
    <row r="708" spans="1:71" ht="15.75" customHeight="1" x14ac:dyDescent="0.25">
      <c r="A708" s="30"/>
      <c r="B708" s="31"/>
      <c r="C708" s="31"/>
      <c r="D708" s="37"/>
      <c r="E708" s="39"/>
      <c r="F708" s="31"/>
      <c r="G708" s="92"/>
      <c r="H708" s="39"/>
      <c r="I708" s="93"/>
      <c r="J708" s="39"/>
      <c r="K708" s="39"/>
      <c r="L708" s="41"/>
      <c r="M708" s="41"/>
      <c r="N708" s="41"/>
      <c r="O708" s="31"/>
      <c r="P708" s="39"/>
      <c r="Q708" s="39"/>
      <c r="R708" s="39"/>
      <c r="S708" s="39"/>
      <c r="T708" s="94"/>
      <c r="U708" s="39"/>
      <c r="V708" s="95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  <c r="AT708" s="39"/>
      <c r="AU708" s="39"/>
      <c r="AV708" s="39"/>
      <c r="AW708" s="39"/>
      <c r="AX708" s="39"/>
      <c r="AY708" s="39"/>
      <c r="AZ708" s="39"/>
      <c r="BA708" s="39"/>
      <c r="BB708" s="39"/>
      <c r="BC708" s="39"/>
      <c r="BD708" s="39"/>
      <c r="BE708" s="39"/>
      <c r="BF708" s="39"/>
      <c r="BG708" s="39"/>
      <c r="BH708" s="39"/>
      <c r="BI708" s="39"/>
      <c r="BJ708" s="39"/>
      <c r="BK708" s="39"/>
      <c r="BL708" s="39"/>
      <c r="BM708" s="39"/>
      <c r="BN708" s="39"/>
      <c r="BO708" s="39"/>
      <c r="BP708" s="39"/>
      <c r="BQ708" s="39"/>
      <c r="BR708" s="39"/>
      <c r="BS708" s="39"/>
    </row>
    <row r="709" spans="1:71" ht="15.75" customHeight="1" x14ac:dyDescent="0.25">
      <c r="A709" s="30"/>
      <c r="B709" s="31"/>
      <c r="C709" s="31"/>
      <c r="D709" s="37"/>
      <c r="E709" s="39"/>
      <c r="F709" s="31"/>
      <c r="G709" s="92"/>
      <c r="H709" s="39"/>
      <c r="I709" s="93"/>
      <c r="J709" s="39"/>
      <c r="K709" s="39"/>
      <c r="L709" s="41"/>
      <c r="M709" s="41"/>
      <c r="N709" s="41"/>
      <c r="O709" s="31"/>
      <c r="P709" s="39"/>
      <c r="Q709" s="39"/>
      <c r="R709" s="39"/>
      <c r="S709" s="39"/>
      <c r="T709" s="94"/>
      <c r="U709" s="39"/>
      <c r="V709" s="95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  <c r="AK709" s="39"/>
      <c r="AL709" s="39"/>
      <c r="AM709" s="39"/>
      <c r="AN709" s="39"/>
      <c r="AO709" s="39"/>
      <c r="AP709" s="39"/>
      <c r="AQ709" s="39"/>
      <c r="AR709" s="39"/>
      <c r="AS709" s="39"/>
      <c r="AT709" s="39"/>
      <c r="AU709" s="39"/>
      <c r="AV709" s="39"/>
      <c r="AW709" s="39"/>
      <c r="AX709" s="39"/>
      <c r="AY709" s="39"/>
      <c r="AZ709" s="39"/>
      <c r="BA709" s="39"/>
      <c r="BB709" s="39"/>
      <c r="BC709" s="39"/>
      <c r="BD709" s="39"/>
      <c r="BE709" s="39"/>
      <c r="BF709" s="39"/>
      <c r="BG709" s="39"/>
      <c r="BH709" s="39"/>
      <c r="BI709" s="39"/>
      <c r="BJ709" s="39"/>
      <c r="BK709" s="39"/>
      <c r="BL709" s="39"/>
      <c r="BM709" s="39"/>
      <c r="BN709" s="39"/>
      <c r="BO709" s="39"/>
      <c r="BP709" s="39"/>
      <c r="BQ709" s="39"/>
      <c r="BR709" s="39"/>
      <c r="BS709" s="39"/>
    </row>
    <row r="710" spans="1:71" ht="15.75" customHeight="1" x14ac:dyDescent="0.25">
      <c r="A710" s="30"/>
      <c r="B710" s="31"/>
      <c r="C710" s="31"/>
      <c r="D710" s="37"/>
      <c r="E710" s="39"/>
      <c r="F710" s="31"/>
      <c r="G710" s="92"/>
      <c r="H710" s="39"/>
      <c r="I710" s="93"/>
      <c r="J710" s="39"/>
      <c r="K710" s="39"/>
      <c r="L710" s="41"/>
      <c r="M710" s="41"/>
      <c r="N710" s="41"/>
      <c r="O710" s="31"/>
      <c r="P710" s="39"/>
      <c r="Q710" s="39"/>
      <c r="R710" s="39"/>
      <c r="S710" s="39"/>
      <c r="T710" s="94"/>
      <c r="U710" s="39"/>
      <c r="V710" s="95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  <c r="AK710" s="39"/>
      <c r="AL710" s="39"/>
      <c r="AM710" s="39"/>
      <c r="AN710" s="39"/>
      <c r="AO710" s="39"/>
      <c r="AP710" s="39"/>
      <c r="AQ710" s="39"/>
      <c r="AR710" s="39"/>
      <c r="AS710" s="39"/>
      <c r="AT710" s="39"/>
      <c r="AU710" s="39"/>
      <c r="AV710" s="39"/>
      <c r="AW710" s="39"/>
      <c r="AX710" s="39"/>
      <c r="AY710" s="39"/>
      <c r="AZ710" s="39"/>
      <c r="BA710" s="39"/>
      <c r="BB710" s="39"/>
      <c r="BC710" s="39"/>
      <c r="BD710" s="39"/>
      <c r="BE710" s="39"/>
      <c r="BF710" s="39"/>
      <c r="BG710" s="39"/>
      <c r="BH710" s="39"/>
      <c r="BI710" s="39"/>
      <c r="BJ710" s="39"/>
      <c r="BK710" s="39"/>
      <c r="BL710" s="39"/>
      <c r="BM710" s="39"/>
      <c r="BN710" s="39"/>
      <c r="BO710" s="39"/>
      <c r="BP710" s="39"/>
      <c r="BQ710" s="39"/>
      <c r="BR710" s="39"/>
      <c r="BS710" s="39"/>
    </row>
    <row r="711" spans="1:71" ht="15.75" customHeight="1" x14ac:dyDescent="0.25">
      <c r="A711" s="30"/>
      <c r="B711" s="31"/>
      <c r="C711" s="31"/>
      <c r="D711" s="37"/>
      <c r="E711" s="39"/>
      <c r="F711" s="31"/>
      <c r="G711" s="92"/>
      <c r="H711" s="39"/>
      <c r="I711" s="93"/>
      <c r="J711" s="39"/>
      <c r="K711" s="39"/>
      <c r="L711" s="41"/>
      <c r="M711" s="41"/>
      <c r="N711" s="41"/>
      <c r="O711" s="31"/>
      <c r="P711" s="39"/>
      <c r="Q711" s="39"/>
      <c r="R711" s="39"/>
      <c r="S711" s="39"/>
      <c r="T711" s="94"/>
      <c r="U711" s="39"/>
      <c r="V711" s="95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  <c r="AK711" s="39"/>
      <c r="AL711" s="39"/>
      <c r="AM711" s="39"/>
      <c r="AN711" s="39"/>
      <c r="AO711" s="39"/>
      <c r="AP711" s="39"/>
      <c r="AQ711" s="39"/>
      <c r="AR711" s="39"/>
      <c r="AS711" s="39"/>
      <c r="AT711" s="39"/>
      <c r="AU711" s="39"/>
      <c r="AV711" s="39"/>
      <c r="AW711" s="39"/>
      <c r="AX711" s="39"/>
      <c r="AY711" s="39"/>
      <c r="AZ711" s="39"/>
      <c r="BA711" s="39"/>
      <c r="BB711" s="39"/>
      <c r="BC711" s="39"/>
      <c r="BD711" s="39"/>
      <c r="BE711" s="39"/>
      <c r="BF711" s="39"/>
      <c r="BG711" s="39"/>
      <c r="BH711" s="39"/>
      <c r="BI711" s="39"/>
      <c r="BJ711" s="39"/>
      <c r="BK711" s="39"/>
      <c r="BL711" s="39"/>
      <c r="BM711" s="39"/>
      <c r="BN711" s="39"/>
      <c r="BO711" s="39"/>
      <c r="BP711" s="39"/>
      <c r="BQ711" s="39"/>
      <c r="BR711" s="39"/>
      <c r="BS711" s="39"/>
    </row>
    <row r="712" spans="1:71" ht="15.75" customHeight="1" x14ac:dyDescent="0.25">
      <c r="A712" s="30"/>
      <c r="B712" s="31"/>
      <c r="C712" s="31"/>
      <c r="D712" s="37"/>
      <c r="E712" s="39"/>
      <c r="F712" s="31"/>
      <c r="G712" s="92"/>
      <c r="H712" s="39"/>
      <c r="I712" s="93"/>
      <c r="J712" s="39"/>
      <c r="K712" s="39"/>
      <c r="L712" s="41"/>
      <c r="M712" s="41"/>
      <c r="N712" s="41"/>
      <c r="O712" s="31"/>
      <c r="P712" s="39"/>
      <c r="Q712" s="39"/>
      <c r="R712" s="39"/>
      <c r="S712" s="39"/>
      <c r="T712" s="94"/>
      <c r="U712" s="39"/>
      <c r="V712" s="95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  <c r="AT712" s="39"/>
      <c r="AU712" s="39"/>
      <c r="AV712" s="39"/>
      <c r="AW712" s="39"/>
      <c r="AX712" s="39"/>
      <c r="AY712" s="39"/>
      <c r="AZ712" s="39"/>
      <c r="BA712" s="39"/>
      <c r="BB712" s="39"/>
      <c r="BC712" s="39"/>
      <c r="BD712" s="39"/>
      <c r="BE712" s="39"/>
      <c r="BF712" s="39"/>
      <c r="BG712" s="39"/>
      <c r="BH712" s="39"/>
      <c r="BI712" s="39"/>
      <c r="BJ712" s="39"/>
      <c r="BK712" s="39"/>
      <c r="BL712" s="39"/>
      <c r="BM712" s="39"/>
      <c r="BN712" s="39"/>
      <c r="BO712" s="39"/>
      <c r="BP712" s="39"/>
      <c r="BQ712" s="39"/>
      <c r="BR712" s="39"/>
      <c r="BS712" s="39"/>
    </row>
    <row r="713" spans="1:71" ht="15.75" customHeight="1" x14ac:dyDescent="0.25">
      <c r="A713" s="30"/>
      <c r="B713" s="31"/>
      <c r="C713" s="31"/>
      <c r="D713" s="37"/>
      <c r="E713" s="39"/>
      <c r="F713" s="31"/>
      <c r="G713" s="92"/>
      <c r="H713" s="39"/>
      <c r="I713" s="93"/>
      <c r="J713" s="39"/>
      <c r="K713" s="39"/>
      <c r="L713" s="41"/>
      <c r="M713" s="41"/>
      <c r="N713" s="41"/>
      <c r="O713" s="31"/>
      <c r="P713" s="39"/>
      <c r="Q713" s="39"/>
      <c r="R713" s="39"/>
      <c r="S713" s="39"/>
      <c r="T713" s="94"/>
      <c r="U713" s="39"/>
      <c r="V713" s="95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  <c r="AK713" s="39"/>
      <c r="AL713" s="39"/>
      <c r="AM713" s="39"/>
      <c r="AN713" s="39"/>
      <c r="AO713" s="39"/>
      <c r="AP713" s="39"/>
      <c r="AQ713" s="39"/>
      <c r="AR713" s="39"/>
      <c r="AS713" s="39"/>
      <c r="AT713" s="39"/>
      <c r="AU713" s="39"/>
      <c r="AV713" s="39"/>
      <c r="AW713" s="39"/>
      <c r="AX713" s="39"/>
      <c r="AY713" s="39"/>
      <c r="AZ713" s="39"/>
      <c r="BA713" s="39"/>
      <c r="BB713" s="39"/>
      <c r="BC713" s="39"/>
      <c r="BD713" s="39"/>
      <c r="BE713" s="39"/>
      <c r="BF713" s="39"/>
      <c r="BG713" s="39"/>
      <c r="BH713" s="39"/>
      <c r="BI713" s="39"/>
      <c r="BJ713" s="39"/>
      <c r="BK713" s="39"/>
      <c r="BL713" s="39"/>
      <c r="BM713" s="39"/>
      <c r="BN713" s="39"/>
      <c r="BO713" s="39"/>
      <c r="BP713" s="39"/>
      <c r="BQ713" s="39"/>
      <c r="BR713" s="39"/>
      <c r="BS713" s="39"/>
    </row>
    <row r="714" spans="1:71" ht="15.75" customHeight="1" x14ac:dyDescent="0.25">
      <c r="A714" s="30"/>
      <c r="B714" s="31"/>
      <c r="C714" s="31"/>
      <c r="D714" s="37"/>
      <c r="E714" s="39"/>
      <c r="F714" s="31"/>
      <c r="G714" s="92"/>
      <c r="H714" s="39"/>
      <c r="I714" s="93"/>
      <c r="J714" s="39"/>
      <c r="K714" s="39"/>
      <c r="L714" s="41"/>
      <c r="M714" s="41"/>
      <c r="N714" s="41"/>
      <c r="O714" s="31"/>
      <c r="P714" s="39"/>
      <c r="Q714" s="39"/>
      <c r="R714" s="39"/>
      <c r="S714" s="39"/>
      <c r="T714" s="94"/>
      <c r="U714" s="39"/>
      <c r="V714" s="95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  <c r="AK714" s="39"/>
      <c r="AL714" s="39"/>
      <c r="AM714" s="39"/>
      <c r="AN714" s="39"/>
      <c r="AO714" s="39"/>
      <c r="AP714" s="39"/>
      <c r="AQ714" s="39"/>
      <c r="AR714" s="39"/>
      <c r="AS714" s="39"/>
      <c r="AT714" s="39"/>
      <c r="AU714" s="39"/>
      <c r="AV714" s="39"/>
      <c r="AW714" s="39"/>
      <c r="AX714" s="39"/>
      <c r="AY714" s="39"/>
      <c r="AZ714" s="39"/>
      <c r="BA714" s="39"/>
      <c r="BB714" s="39"/>
      <c r="BC714" s="39"/>
      <c r="BD714" s="39"/>
      <c r="BE714" s="39"/>
      <c r="BF714" s="39"/>
      <c r="BG714" s="39"/>
      <c r="BH714" s="39"/>
      <c r="BI714" s="39"/>
      <c r="BJ714" s="39"/>
      <c r="BK714" s="39"/>
      <c r="BL714" s="39"/>
      <c r="BM714" s="39"/>
      <c r="BN714" s="39"/>
      <c r="BO714" s="39"/>
      <c r="BP714" s="39"/>
      <c r="BQ714" s="39"/>
      <c r="BR714" s="39"/>
      <c r="BS714" s="39"/>
    </row>
    <row r="715" spans="1:71" ht="15.75" customHeight="1" x14ac:dyDescent="0.25">
      <c r="A715" s="30"/>
      <c r="B715" s="31"/>
      <c r="C715" s="31"/>
      <c r="D715" s="37"/>
      <c r="E715" s="39"/>
      <c r="F715" s="31"/>
      <c r="G715" s="92"/>
      <c r="H715" s="39"/>
      <c r="I715" s="93"/>
      <c r="J715" s="39"/>
      <c r="K715" s="39"/>
      <c r="L715" s="41"/>
      <c r="M715" s="41"/>
      <c r="N715" s="41"/>
      <c r="O715" s="31"/>
      <c r="P715" s="39"/>
      <c r="Q715" s="39"/>
      <c r="R715" s="39"/>
      <c r="S715" s="39"/>
      <c r="T715" s="94"/>
      <c r="U715" s="39"/>
      <c r="V715" s="95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  <c r="AK715" s="39"/>
      <c r="AL715" s="39"/>
      <c r="AM715" s="39"/>
      <c r="AN715" s="39"/>
      <c r="AO715" s="39"/>
      <c r="AP715" s="39"/>
      <c r="AQ715" s="39"/>
      <c r="AR715" s="39"/>
      <c r="AS715" s="39"/>
      <c r="AT715" s="39"/>
      <c r="AU715" s="39"/>
      <c r="AV715" s="39"/>
      <c r="AW715" s="39"/>
      <c r="AX715" s="39"/>
      <c r="AY715" s="39"/>
      <c r="AZ715" s="39"/>
      <c r="BA715" s="39"/>
      <c r="BB715" s="39"/>
      <c r="BC715" s="39"/>
      <c r="BD715" s="39"/>
      <c r="BE715" s="39"/>
      <c r="BF715" s="39"/>
      <c r="BG715" s="39"/>
      <c r="BH715" s="39"/>
      <c r="BI715" s="39"/>
      <c r="BJ715" s="39"/>
      <c r="BK715" s="39"/>
      <c r="BL715" s="39"/>
      <c r="BM715" s="39"/>
      <c r="BN715" s="39"/>
      <c r="BO715" s="39"/>
      <c r="BP715" s="39"/>
      <c r="BQ715" s="39"/>
      <c r="BR715" s="39"/>
      <c r="BS715" s="39"/>
    </row>
    <row r="716" spans="1:71" ht="15.75" customHeight="1" x14ac:dyDescent="0.25">
      <c r="A716" s="30"/>
      <c r="B716" s="31"/>
      <c r="C716" s="31"/>
      <c r="D716" s="37"/>
      <c r="E716" s="39"/>
      <c r="F716" s="31"/>
      <c r="G716" s="92"/>
      <c r="H716" s="39"/>
      <c r="I716" s="93"/>
      <c r="J716" s="39"/>
      <c r="K716" s="39"/>
      <c r="L716" s="41"/>
      <c r="M716" s="41"/>
      <c r="N716" s="41"/>
      <c r="O716" s="31"/>
      <c r="P716" s="39"/>
      <c r="Q716" s="39"/>
      <c r="R716" s="39"/>
      <c r="S716" s="39"/>
      <c r="T716" s="94"/>
      <c r="U716" s="39"/>
      <c r="V716" s="95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  <c r="AY716" s="39"/>
      <c r="AZ716" s="39"/>
      <c r="BA716" s="39"/>
      <c r="BB716" s="39"/>
      <c r="BC716" s="39"/>
      <c r="BD716" s="39"/>
      <c r="BE716" s="39"/>
      <c r="BF716" s="39"/>
      <c r="BG716" s="39"/>
      <c r="BH716" s="39"/>
      <c r="BI716" s="39"/>
      <c r="BJ716" s="39"/>
      <c r="BK716" s="39"/>
      <c r="BL716" s="39"/>
      <c r="BM716" s="39"/>
      <c r="BN716" s="39"/>
      <c r="BO716" s="39"/>
      <c r="BP716" s="39"/>
      <c r="BQ716" s="39"/>
      <c r="BR716" s="39"/>
      <c r="BS716" s="39"/>
    </row>
    <row r="717" spans="1:71" ht="15.75" customHeight="1" x14ac:dyDescent="0.25">
      <c r="A717" s="30"/>
      <c r="B717" s="31"/>
      <c r="C717" s="31"/>
      <c r="D717" s="37"/>
      <c r="E717" s="39"/>
      <c r="F717" s="31"/>
      <c r="G717" s="92"/>
      <c r="H717" s="39"/>
      <c r="I717" s="93"/>
      <c r="J717" s="39"/>
      <c r="K717" s="39"/>
      <c r="L717" s="41"/>
      <c r="M717" s="41"/>
      <c r="N717" s="41"/>
      <c r="O717" s="31"/>
      <c r="P717" s="39"/>
      <c r="Q717" s="39"/>
      <c r="R717" s="39"/>
      <c r="S717" s="39"/>
      <c r="T717" s="94"/>
      <c r="U717" s="39"/>
      <c r="V717" s="95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39"/>
      <c r="AX717" s="39"/>
      <c r="AY717" s="39"/>
      <c r="AZ717" s="39"/>
      <c r="BA717" s="39"/>
      <c r="BB717" s="39"/>
      <c r="BC717" s="39"/>
      <c r="BD717" s="39"/>
      <c r="BE717" s="39"/>
      <c r="BF717" s="39"/>
      <c r="BG717" s="39"/>
      <c r="BH717" s="39"/>
      <c r="BI717" s="39"/>
      <c r="BJ717" s="39"/>
      <c r="BK717" s="39"/>
      <c r="BL717" s="39"/>
      <c r="BM717" s="39"/>
      <c r="BN717" s="39"/>
      <c r="BO717" s="39"/>
      <c r="BP717" s="39"/>
      <c r="BQ717" s="39"/>
      <c r="BR717" s="39"/>
      <c r="BS717" s="39"/>
    </row>
    <row r="718" spans="1:71" ht="15.75" customHeight="1" x14ac:dyDescent="0.25">
      <c r="A718" s="30"/>
      <c r="B718" s="31"/>
      <c r="C718" s="31"/>
      <c r="D718" s="37"/>
      <c r="E718" s="39"/>
      <c r="F718" s="31"/>
      <c r="G718" s="92"/>
      <c r="H718" s="39"/>
      <c r="I718" s="93"/>
      <c r="J718" s="39"/>
      <c r="K718" s="39"/>
      <c r="L718" s="41"/>
      <c r="M718" s="41"/>
      <c r="N718" s="41"/>
      <c r="O718" s="31"/>
      <c r="P718" s="39"/>
      <c r="Q718" s="39"/>
      <c r="R718" s="39"/>
      <c r="S718" s="39"/>
      <c r="T718" s="94"/>
      <c r="U718" s="39"/>
      <c r="V718" s="95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  <c r="AT718" s="39"/>
      <c r="AU718" s="39"/>
      <c r="AV718" s="39"/>
      <c r="AW718" s="39"/>
      <c r="AX718" s="39"/>
      <c r="AY718" s="39"/>
      <c r="AZ718" s="39"/>
      <c r="BA718" s="39"/>
      <c r="BB718" s="39"/>
      <c r="BC718" s="39"/>
      <c r="BD718" s="39"/>
      <c r="BE718" s="39"/>
      <c r="BF718" s="39"/>
      <c r="BG718" s="39"/>
      <c r="BH718" s="39"/>
      <c r="BI718" s="39"/>
      <c r="BJ718" s="39"/>
      <c r="BK718" s="39"/>
      <c r="BL718" s="39"/>
      <c r="BM718" s="39"/>
      <c r="BN718" s="39"/>
      <c r="BO718" s="39"/>
      <c r="BP718" s="39"/>
      <c r="BQ718" s="39"/>
      <c r="BR718" s="39"/>
      <c r="BS718" s="39"/>
    </row>
    <row r="719" spans="1:71" ht="15.75" customHeight="1" x14ac:dyDescent="0.25">
      <c r="A719" s="30"/>
      <c r="B719" s="31"/>
      <c r="C719" s="31"/>
      <c r="D719" s="37"/>
      <c r="E719" s="39"/>
      <c r="F719" s="31"/>
      <c r="G719" s="92"/>
      <c r="H719" s="39"/>
      <c r="I719" s="93"/>
      <c r="J719" s="39"/>
      <c r="K719" s="39"/>
      <c r="L719" s="41"/>
      <c r="M719" s="41"/>
      <c r="N719" s="41"/>
      <c r="O719" s="31"/>
      <c r="P719" s="39"/>
      <c r="Q719" s="39"/>
      <c r="R719" s="39"/>
      <c r="S719" s="39"/>
      <c r="T719" s="94"/>
      <c r="U719" s="39"/>
      <c r="V719" s="95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  <c r="AT719" s="39"/>
      <c r="AU719" s="39"/>
      <c r="AV719" s="39"/>
      <c r="AW719" s="39"/>
      <c r="AX719" s="39"/>
      <c r="AY719" s="39"/>
      <c r="AZ719" s="39"/>
      <c r="BA719" s="39"/>
      <c r="BB719" s="39"/>
      <c r="BC719" s="39"/>
      <c r="BD719" s="39"/>
      <c r="BE719" s="39"/>
      <c r="BF719" s="39"/>
      <c r="BG719" s="39"/>
      <c r="BH719" s="39"/>
      <c r="BI719" s="39"/>
      <c r="BJ719" s="39"/>
      <c r="BK719" s="39"/>
      <c r="BL719" s="39"/>
      <c r="BM719" s="39"/>
      <c r="BN719" s="39"/>
      <c r="BO719" s="39"/>
      <c r="BP719" s="39"/>
      <c r="BQ719" s="39"/>
      <c r="BR719" s="39"/>
      <c r="BS719" s="39"/>
    </row>
    <row r="720" spans="1:71" ht="15.75" customHeight="1" x14ac:dyDescent="0.25">
      <c r="A720" s="30"/>
      <c r="B720" s="31"/>
      <c r="C720" s="31"/>
      <c r="D720" s="37"/>
      <c r="E720" s="39"/>
      <c r="F720" s="31"/>
      <c r="G720" s="92"/>
      <c r="H720" s="39"/>
      <c r="I720" s="93"/>
      <c r="J720" s="39"/>
      <c r="K720" s="39"/>
      <c r="L720" s="41"/>
      <c r="M720" s="41"/>
      <c r="N720" s="41"/>
      <c r="O720" s="31"/>
      <c r="P720" s="39"/>
      <c r="Q720" s="39"/>
      <c r="R720" s="39"/>
      <c r="S720" s="39"/>
      <c r="T720" s="94"/>
      <c r="U720" s="39"/>
      <c r="V720" s="95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  <c r="AT720" s="39"/>
      <c r="AU720" s="39"/>
      <c r="AV720" s="39"/>
      <c r="AW720" s="39"/>
      <c r="AX720" s="39"/>
      <c r="AY720" s="39"/>
      <c r="AZ720" s="39"/>
      <c r="BA720" s="39"/>
      <c r="BB720" s="39"/>
      <c r="BC720" s="39"/>
      <c r="BD720" s="39"/>
      <c r="BE720" s="39"/>
      <c r="BF720" s="39"/>
      <c r="BG720" s="39"/>
      <c r="BH720" s="39"/>
      <c r="BI720" s="39"/>
      <c r="BJ720" s="39"/>
      <c r="BK720" s="39"/>
      <c r="BL720" s="39"/>
      <c r="BM720" s="39"/>
      <c r="BN720" s="39"/>
      <c r="BO720" s="39"/>
      <c r="BP720" s="39"/>
      <c r="BQ720" s="39"/>
      <c r="BR720" s="39"/>
      <c r="BS720" s="39"/>
    </row>
    <row r="721" spans="1:71" ht="15.75" customHeight="1" x14ac:dyDescent="0.25">
      <c r="A721" s="30"/>
      <c r="B721" s="31"/>
      <c r="C721" s="31"/>
      <c r="D721" s="37"/>
      <c r="E721" s="39"/>
      <c r="F721" s="31"/>
      <c r="G721" s="92"/>
      <c r="H721" s="39"/>
      <c r="I721" s="93"/>
      <c r="J721" s="39"/>
      <c r="K721" s="39"/>
      <c r="L721" s="41"/>
      <c r="M721" s="41"/>
      <c r="N721" s="41"/>
      <c r="O721" s="31"/>
      <c r="P721" s="39"/>
      <c r="Q721" s="39"/>
      <c r="R721" s="39"/>
      <c r="S721" s="39"/>
      <c r="T721" s="94"/>
      <c r="U721" s="39"/>
      <c r="V721" s="95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  <c r="AT721" s="39"/>
      <c r="AU721" s="39"/>
      <c r="AV721" s="39"/>
      <c r="AW721" s="39"/>
      <c r="AX721" s="39"/>
      <c r="AY721" s="39"/>
      <c r="AZ721" s="39"/>
      <c r="BA721" s="39"/>
      <c r="BB721" s="39"/>
      <c r="BC721" s="39"/>
      <c r="BD721" s="39"/>
      <c r="BE721" s="39"/>
      <c r="BF721" s="39"/>
      <c r="BG721" s="39"/>
      <c r="BH721" s="39"/>
      <c r="BI721" s="39"/>
      <c r="BJ721" s="39"/>
      <c r="BK721" s="39"/>
      <c r="BL721" s="39"/>
      <c r="BM721" s="39"/>
      <c r="BN721" s="39"/>
      <c r="BO721" s="39"/>
      <c r="BP721" s="39"/>
      <c r="BQ721" s="39"/>
      <c r="BR721" s="39"/>
      <c r="BS721" s="39"/>
    </row>
    <row r="722" spans="1:71" ht="15.75" customHeight="1" x14ac:dyDescent="0.25">
      <c r="A722" s="30"/>
      <c r="B722" s="31"/>
      <c r="C722" s="31"/>
      <c r="D722" s="37"/>
      <c r="E722" s="39"/>
      <c r="F722" s="31"/>
      <c r="G722" s="92"/>
      <c r="H722" s="39"/>
      <c r="I722" s="93"/>
      <c r="J722" s="39"/>
      <c r="K722" s="39"/>
      <c r="L722" s="41"/>
      <c r="M722" s="41"/>
      <c r="N722" s="41"/>
      <c r="O722" s="31"/>
      <c r="P722" s="39"/>
      <c r="Q722" s="39"/>
      <c r="R722" s="39"/>
      <c r="S722" s="39"/>
      <c r="T722" s="94"/>
      <c r="U722" s="39"/>
      <c r="V722" s="95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  <c r="AK722" s="39"/>
      <c r="AL722" s="39"/>
      <c r="AM722" s="39"/>
      <c r="AN722" s="39"/>
      <c r="AO722" s="39"/>
      <c r="AP722" s="39"/>
      <c r="AQ722" s="39"/>
      <c r="AR722" s="39"/>
      <c r="AS722" s="39"/>
      <c r="AT722" s="39"/>
      <c r="AU722" s="39"/>
      <c r="AV722" s="39"/>
      <c r="AW722" s="39"/>
      <c r="AX722" s="39"/>
      <c r="AY722" s="39"/>
      <c r="AZ722" s="39"/>
      <c r="BA722" s="39"/>
      <c r="BB722" s="39"/>
      <c r="BC722" s="39"/>
      <c r="BD722" s="39"/>
      <c r="BE722" s="39"/>
      <c r="BF722" s="39"/>
      <c r="BG722" s="39"/>
      <c r="BH722" s="39"/>
      <c r="BI722" s="39"/>
      <c r="BJ722" s="39"/>
      <c r="BK722" s="39"/>
      <c r="BL722" s="39"/>
      <c r="BM722" s="39"/>
      <c r="BN722" s="39"/>
      <c r="BO722" s="39"/>
      <c r="BP722" s="39"/>
      <c r="BQ722" s="39"/>
      <c r="BR722" s="39"/>
      <c r="BS722" s="39"/>
    </row>
    <row r="723" spans="1:71" ht="15.75" customHeight="1" x14ac:dyDescent="0.25">
      <c r="A723" s="30"/>
      <c r="B723" s="31"/>
      <c r="C723" s="31"/>
      <c r="D723" s="37"/>
      <c r="E723" s="39"/>
      <c r="F723" s="31"/>
      <c r="G723" s="92"/>
      <c r="H723" s="39"/>
      <c r="I723" s="93"/>
      <c r="J723" s="39"/>
      <c r="K723" s="39"/>
      <c r="L723" s="41"/>
      <c r="M723" s="41"/>
      <c r="N723" s="41"/>
      <c r="O723" s="31"/>
      <c r="P723" s="39"/>
      <c r="Q723" s="39"/>
      <c r="R723" s="39"/>
      <c r="S723" s="39"/>
      <c r="T723" s="94"/>
      <c r="U723" s="39"/>
      <c r="V723" s="95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  <c r="AT723" s="39"/>
      <c r="AU723" s="39"/>
      <c r="AV723" s="39"/>
      <c r="AW723" s="39"/>
      <c r="AX723" s="39"/>
      <c r="AY723" s="39"/>
      <c r="AZ723" s="39"/>
      <c r="BA723" s="39"/>
      <c r="BB723" s="39"/>
      <c r="BC723" s="39"/>
      <c r="BD723" s="39"/>
      <c r="BE723" s="39"/>
      <c r="BF723" s="39"/>
      <c r="BG723" s="39"/>
      <c r="BH723" s="39"/>
      <c r="BI723" s="39"/>
      <c r="BJ723" s="39"/>
      <c r="BK723" s="39"/>
      <c r="BL723" s="39"/>
      <c r="BM723" s="39"/>
      <c r="BN723" s="39"/>
      <c r="BO723" s="39"/>
      <c r="BP723" s="39"/>
      <c r="BQ723" s="39"/>
      <c r="BR723" s="39"/>
      <c r="BS723" s="39"/>
    </row>
    <row r="724" spans="1:71" ht="15.75" customHeight="1" x14ac:dyDescent="0.25">
      <c r="A724" s="30"/>
      <c r="B724" s="31"/>
      <c r="C724" s="31"/>
      <c r="D724" s="37"/>
      <c r="E724" s="39"/>
      <c r="F724" s="31"/>
      <c r="G724" s="92"/>
      <c r="H724" s="39"/>
      <c r="I724" s="93"/>
      <c r="J724" s="39"/>
      <c r="K724" s="39"/>
      <c r="L724" s="41"/>
      <c r="M724" s="41"/>
      <c r="N724" s="41"/>
      <c r="O724" s="31"/>
      <c r="P724" s="39"/>
      <c r="Q724" s="39"/>
      <c r="R724" s="39"/>
      <c r="S724" s="39"/>
      <c r="T724" s="94"/>
      <c r="U724" s="39"/>
      <c r="V724" s="95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  <c r="AK724" s="39"/>
      <c r="AL724" s="39"/>
      <c r="AM724" s="39"/>
      <c r="AN724" s="39"/>
      <c r="AO724" s="39"/>
      <c r="AP724" s="39"/>
      <c r="AQ724" s="39"/>
      <c r="AR724" s="39"/>
      <c r="AS724" s="39"/>
      <c r="AT724" s="39"/>
      <c r="AU724" s="39"/>
      <c r="AV724" s="39"/>
      <c r="AW724" s="39"/>
      <c r="AX724" s="39"/>
      <c r="AY724" s="39"/>
      <c r="AZ724" s="39"/>
      <c r="BA724" s="39"/>
      <c r="BB724" s="39"/>
      <c r="BC724" s="39"/>
      <c r="BD724" s="39"/>
      <c r="BE724" s="39"/>
      <c r="BF724" s="39"/>
      <c r="BG724" s="39"/>
      <c r="BH724" s="39"/>
      <c r="BI724" s="39"/>
      <c r="BJ724" s="39"/>
      <c r="BK724" s="39"/>
      <c r="BL724" s="39"/>
      <c r="BM724" s="39"/>
      <c r="BN724" s="39"/>
      <c r="BO724" s="39"/>
      <c r="BP724" s="39"/>
      <c r="BQ724" s="39"/>
      <c r="BR724" s="39"/>
      <c r="BS724" s="39"/>
    </row>
    <row r="725" spans="1:71" ht="15.75" customHeight="1" x14ac:dyDescent="0.25">
      <c r="A725" s="30"/>
      <c r="B725" s="31"/>
      <c r="C725" s="31"/>
      <c r="D725" s="37"/>
      <c r="E725" s="39"/>
      <c r="F725" s="31"/>
      <c r="G725" s="92"/>
      <c r="H725" s="39"/>
      <c r="I725" s="93"/>
      <c r="J725" s="39"/>
      <c r="K725" s="39"/>
      <c r="L725" s="41"/>
      <c r="M725" s="41"/>
      <c r="N725" s="41"/>
      <c r="O725" s="31"/>
      <c r="P725" s="39"/>
      <c r="Q725" s="39"/>
      <c r="R725" s="39"/>
      <c r="S725" s="39"/>
      <c r="T725" s="94"/>
      <c r="U725" s="39"/>
      <c r="V725" s="95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  <c r="AT725" s="39"/>
      <c r="AU725" s="39"/>
      <c r="AV725" s="39"/>
      <c r="AW725" s="39"/>
      <c r="AX725" s="39"/>
      <c r="AY725" s="39"/>
      <c r="AZ725" s="39"/>
      <c r="BA725" s="39"/>
      <c r="BB725" s="39"/>
      <c r="BC725" s="39"/>
      <c r="BD725" s="39"/>
      <c r="BE725" s="39"/>
      <c r="BF725" s="39"/>
      <c r="BG725" s="39"/>
      <c r="BH725" s="39"/>
      <c r="BI725" s="39"/>
      <c r="BJ725" s="39"/>
      <c r="BK725" s="39"/>
      <c r="BL725" s="39"/>
      <c r="BM725" s="39"/>
      <c r="BN725" s="39"/>
      <c r="BO725" s="39"/>
      <c r="BP725" s="39"/>
      <c r="BQ725" s="39"/>
      <c r="BR725" s="39"/>
      <c r="BS725" s="39"/>
    </row>
    <row r="726" spans="1:71" ht="15.75" customHeight="1" x14ac:dyDescent="0.25">
      <c r="A726" s="30"/>
      <c r="B726" s="31"/>
      <c r="C726" s="31"/>
      <c r="D726" s="37"/>
      <c r="E726" s="39"/>
      <c r="F726" s="31"/>
      <c r="G726" s="92"/>
      <c r="H726" s="39"/>
      <c r="I726" s="93"/>
      <c r="J726" s="39"/>
      <c r="K726" s="39"/>
      <c r="L726" s="41"/>
      <c r="M726" s="41"/>
      <c r="N726" s="41"/>
      <c r="O726" s="31"/>
      <c r="P726" s="39"/>
      <c r="Q726" s="39"/>
      <c r="R726" s="39"/>
      <c r="S726" s="39"/>
      <c r="T726" s="94"/>
      <c r="U726" s="39"/>
      <c r="V726" s="95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  <c r="AK726" s="39"/>
      <c r="AL726" s="39"/>
      <c r="AM726" s="39"/>
      <c r="AN726" s="39"/>
      <c r="AO726" s="39"/>
      <c r="AP726" s="39"/>
      <c r="AQ726" s="39"/>
      <c r="AR726" s="39"/>
      <c r="AS726" s="39"/>
      <c r="AT726" s="39"/>
      <c r="AU726" s="39"/>
      <c r="AV726" s="39"/>
      <c r="AW726" s="39"/>
      <c r="AX726" s="39"/>
      <c r="AY726" s="39"/>
      <c r="AZ726" s="39"/>
      <c r="BA726" s="39"/>
      <c r="BB726" s="39"/>
      <c r="BC726" s="39"/>
      <c r="BD726" s="39"/>
      <c r="BE726" s="39"/>
      <c r="BF726" s="39"/>
      <c r="BG726" s="39"/>
      <c r="BH726" s="39"/>
      <c r="BI726" s="39"/>
      <c r="BJ726" s="39"/>
      <c r="BK726" s="39"/>
      <c r="BL726" s="39"/>
      <c r="BM726" s="39"/>
      <c r="BN726" s="39"/>
      <c r="BO726" s="39"/>
      <c r="BP726" s="39"/>
      <c r="BQ726" s="39"/>
      <c r="BR726" s="39"/>
      <c r="BS726" s="39"/>
    </row>
    <row r="727" spans="1:71" ht="15.75" customHeight="1" x14ac:dyDescent="0.25">
      <c r="A727" s="30"/>
      <c r="B727" s="31"/>
      <c r="C727" s="31"/>
      <c r="D727" s="37"/>
      <c r="E727" s="39"/>
      <c r="F727" s="31"/>
      <c r="G727" s="92"/>
      <c r="H727" s="39"/>
      <c r="I727" s="93"/>
      <c r="J727" s="39"/>
      <c r="K727" s="39"/>
      <c r="L727" s="41"/>
      <c r="M727" s="41"/>
      <c r="N727" s="41"/>
      <c r="O727" s="31"/>
      <c r="P727" s="39"/>
      <c r="Q727" s="39"/>
      <c r="R727" s="39"/>
      <c r="S727" s="39"/>
      <c r="T727" s="94"/>
      <c r="U727" s="39"/>
      <c r="V727" s="95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  <c r="AK727" s="39"/>
      <c r="AL727" s="39"/>
      <c r="AM727" s="39"/>
      <c r="AN727" s="39"/>
      <c r="AO727" s="39"/>
      <c r="AP727" s="39"/>
      <c r="AQ727" s="39"/>
      <c r="AR727" s="39"/>
      <c r="AS727" s="39"/>
      <c r="AT727" s="39"/>
      <c r="AU727" s="39"/>
      <c r="AV727" s="39"/>
      <c r="AW727" s="39"/>
      <c r="AX727" s="39"/>
      <c r="AY727" s="39"/>
      <c r="AZ727" s="39"/>
      <c r="BA727" s="39"/>
      <c r="BB727" s="39"/>
      <c r="BC727" s="39"/>
      <c r="BD727" s="39"/>
      <c r="BE727" s="39"/>
      <c r="BF727" s="39"/>
      <c r="BG727" s="39"/>
      <c r="BH727" s="39"/>
      <c r="BI727" s="39"/>
      <c r="BJ727" s="39"/>
      <c r="BK727" s="39"/>
      <c r="BL727" s="39"/>
      <c r="BM727" s="39"/>
      <c r="BN727" s="39"/>
      <c r="BO727" s="39"/>
      <c r="BP727" s="39"/>
      <c r="BQ727" s="39"/>
      <c r="BR727" s="39"/>
      <c r="BS727" s="39"/>
    </row>
    <row r="728" spans="1:71" ht="15.75" customHeight="1" x14ac:dyDescent="0.25">
      <c r="A728" s="30"/>
      <c r="B728" s="31"/>
      <c r="C728" s="31"/>
      <c r="D728" s="37"/>
      <c r="E728" s="39"/>
      <c r="F728" s="31"/>
      <c r="G728" s="92"/>
      <c r="H728" s="39"/>
      <c r="I728" s="93"/>
      <c r="J728" s="39"/>
      <c r="K728" s="39"/>
      <c r="L728" s="41"/>
      <c r="M728" s="41"/>
      <c r="N728" s="41"/>
      <c r="O728" s="31"/>
      <c r="P728" s="39"/>
      <c r="Q728" s="39"/>
      <c r="R728" s="39"/>
      <c r="S728" s="39"/>
      <c r="T728" s="94"/>
      <c r="U728" s="39"/>
      <c r="V728" s="95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  <c r="AK728" s="39"/>
      <c r="AL728" s="39"/>
      <c r="AM728" s="39"/>
      <c r="AN728" s="39"/>
      <c r="AO728" s="39"/>
      <c r="AP728" s="39"/>
      <c r="AQ728" s="39"/>
      <c r="AR728" s="39"/>
      <c r="AS728" s="39"/>
      <c r="AT728" s="39"/>
      <c r="AU728" s="39"/>
      <c r="AV728" s="39"/>
      <c r="AW728" s="39"/>
      <c r="AX728" s="39"/>
      <c r="AY728" s="39"/>
      <c r="AZ728" s="39"/>
      <c r="BA728" s="39"/>
      <c r="BB728" s="39"/>
      <c r="BC728" s="39"/>
      <c r="BD728" s="39"/>
      <c r="BE728" s="39"/>
      <c r="BF728" s="39"/>
      <c r="BG728" s="39"/>
      <c r="BH728" s="39"/>
      <c r="BI728" s="39"/>
      <c r="BJ728" s="39"/>
      <c r="BK728" s="39"/>
      <c r="BL728" s="39"/>
      <c r="BM728" s="39"/>
      <c r="BN728" s="39"/>
      <c r="BO728" s="39"/>
      <c r="BP728" s="39"/>
      <c r="BQ728" s="39"/>
      <c r="BR728" s="39"/>
      <c r="BS728" s="39"/>
    </row>
    <row r="729" spans="1:71" ht="15.75" customHeight="1" x14ac:dyDescent="0.25">
      <c r="A729" s="30"/>
      <c r="B729" s="31"/>
      <c r="C729" s="31"/>
      <c r="D729" s="37"/>
      <c r="E729" s="39"/>
      <c r="F729" s="31"/>
      <c r="G729" s="92"/>
      <c r="H729" s="39"/>
      <c r="I729" s="93"/>
      <c r="J729" s="39"/>
      <c r="K729" s="39"/>
      <c r="L729" s="41"/>
      <c r="M729" s="41"/>
      <c r="N729" s="41"/>
      <c r="O729" s="31"/>
      <c r="P729" s="39"/>
      <c r="Q729" s="39"/>
      <c r="R729" s="39"/>
      <c r="S729" s="39"/>
      <c r="T729" s="94"/>
      <c r="U729" s="39"/>
      <c r="V729" s="95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  <c r="AT729" s="39"/>
      <c r="AU729" s="39"/>
      <c r="AV729" s="39"/>
      <c r="AW729" s="39"/>
      <c r="AX729" s="39"/>
      <c r="AY729" s="39"/>
      <c r="AZ729" s="39"/>
      <c r="BA729" s="39"/>
      <c r="BB729" s="39"/>
      <c r="BC729" s="39"/>
      <c r="BD729" s="39"/>
      <c r="BE729" s="39"/>
      <c r="BF729" s="39"/>
      <c r="BG729" s="39"/>
      <c r="BH729" s="39"/>
      <c r="BI729" s="39"/>
      <c r="BJ729" s="39"/>
      <c r="BK729" s="39"/>
      <c r="BL729" s="39"/>
      <c r="BM729" s="39"/>
      <c r="BN729" s="39"/>
      <c r="BO729" s="39"/>
      <c r="BP729" s="39"/>
      <c r="BQ729" s="39"/>
      <c r="BR729" s="39"/>
      <c r="BS729" s="39"/>
    </row>
    <row r="730" spans="1:71" ht="15.75" customHeight="1" x14ac:dyDescent="0.25">
      <c r="A730" s="30"/>
      <c r="B730" s="31"/>
      <c r="C730" s="31"/>
      <c r="D730" s="37"/>
      <c r="E730" s="39"/>
      <c r="F730" s="31"/>
      <c r="G730" s="92"/>
      <c r="H730" s="39"/>
      <c r="I730" s="93"/>
      <c r="J730" s="39"/>
      <c r="K730" s="39"/>
      <c r="L730" s="41"/>
      <c r="M730" s="41"/>
      <c r="N730" s="41"/>
      <c r="O730" s="31"/>
      <c r="P730" s="39"/>
      <c r="Q730" s="39"/>
      <c r="R730" s="39"/>
      <c r="S730" s="39"/>
      <c r="T730" s="94"/>
      <c r="U730" s="39"/>
      <c r="V730" s="95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  <c r="AK730" s="39"/>
      <c r="AL730" s="39"/>
      <c r="AM730" s="39"/>
      <c r="AN730" s="39"/>
      <c r="AO730" s="39"/>
      <c r="AP730" s="39"/>
      <c r="AQ730" s="39"/>
      <c r="AR730" s="39"/>
      <c r="AS730" s="39"/>
      <c r="AT730" s="39"/>
      <c r="AU730" s="39"/>
      <c r="AV730" s="39"/>
      <c r="AW730" s="39"/>
      <c r="AX730" s="39"/>
      <c r="AY730" s="39"/>
      <c r="AZ730" s="39"/>
      <c r="BA730" s="39"/>
      <c r="BB730" s="39"/>
      <c r="BC730" s="39"/>
      <c r="BD730" s="39"/>
      <c r="BE730" s="39"/>
      <c r="BF730" s="39"/>
      <c r="BG730" s="39"/>
      <c r="BH730" s="39"/>
      <c r="BI730" s="39"/>
      <c r="BJ730" s="39"/>
      <c r="BK730" s="39"/>
      <c r="BL730" s="39"/>
      <c r="BM730" s="39"/>
      <c r="BN730" s="39"/>
      <c r="BO730" s="39"/>
      <c r="BP730" s="39"/>
      <c r="BQ730" s="39"/>
      <c r="BR730" s="39"/>
      <c r="BS730" s="39"/>
    </row>
    <row r="731" spans="1:71" ht="15.75" customHeight="1" x14ac:dyDescent="0.25">
      <c r="A731" s="30"/>
      <c r="B731" s="31"/>
      <c r="C731" s="31"/>
      <c r="D731" s="37"/>
      <c r="E731" s="39"/>
      <c r="F731" s="31"/>
      <c r="G731" s="92"/>
      <c r="H731" s="39"/>
      <c r="I731" s="93"/>
      <c r="J731" s="39"/>
      <c r="K731" s="39"/>
      <c r="L731" s="41"/>
      <c r="M731" s="41"/>
      <c r="N731" s="41"/>
      <c r="O731" s="31"/>
      <c r="P731" s="39"/>
      <c r="Q731" s="39"/>
      <c r="R731" s="39"/>
      <c r="S731" s="39"/>
      <c r="T731" s="94"/>
      <c r="U731" s="39"/>
      <c r="V731" s="95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  <c r="AK731" s="39"/>
      <c r="AL731" s="39"/>
      <c r="AM731" s="39"/>
      <c r="AN731" s="39"/>
      <c r="AO731" s="39"/>
      <c r="AP731" s="39"/>
      <c r="AQ731" s="39"/>
      <c r="AR731" s="39"/>
      <c r="AS731" s="39"/>
      <c r="AT731" s="39"/>
      <c r="AU731" s="39"/>
      <c r="AV731" s="39"/>
      <c r="AW731" s="39"/>
      <c r="AX731" s="39"/>
      <c r="AY731" s="39"/>
      <c r="AZ731" s="39"/>
      <c r="BA731" s="39"/>
      <c r="BB731" s="39"/>
      <c r="BC731" s="39"/>
      <c r="BD731" s="39"/>
      <c r="BE731" s="39"/>
      <c r="BF731" s="39"/>
      <c r="BG731" s="39"/>
      <c r="BH731" s="39"/>
      <c r="BI731" s="39"/>
      <c r="BJ731" s="39"/>
      <c r="BK731" s="39"/>
      <c r="BL731" s="39"/>
      <c r="BM731" s="39"/>
      <c r="BN731" s="39"/>
      <c r="BO731" s="39"/>
      <c r="BP731" s="39"/>
      <c r="BQ731" s="39"/>
      <c r="BR731" s="39"/>
      <c r="BS731" s="39"/>
    </row>
    <row r="732" spans="1:71" ht="15.75" customHeight="1" x14ac:dyDescent="0.25">
      <c r="A732" s="30"/>
      <c r="B732" s="31"/>
      <c r="C732" s="31"/>
      <c r="D732" s="37"/>
      <c r="E732" s="39"/>
      <c r="F732" s="31"/>
      <c r="G732" s="92"/>
      <c r="H732" s="39"/>
      <c r="I732" s="93"/>
      <c r="J732" s="39"/>
      <c r="K732" s="39"/>
      <c r="L732" s="41"/>
      <c r="M732" s="41"/>
      <c r="N732" s="41"/>
      <c r="O732" s="31"/>
      <c r="P732" s="39"/>
      <c r="Q732" s="39"/>
      <c r="R732" s="39"/>
      <c r="S732" s="39"/>
      <c r="T732" s="94"/>
      <c r="U732" s="39"/>
      <c r="V732" s="95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  <c r="AT732" s="39"/>
      <c r="AU732" s="39"/>
      <c r="AV732" s="39"/>
      <c r="AW732" s="39"/>
      <c r="AX732" s="39"/>
      <c r="AY732" s="39"/>
      <c r="AZ732" s="39"/>
      <c r="BA732" s="39"/>
      <c r="BB732" s="39"/>
      <c r="BC732" s="39"/>
      <c r="BD732" s="39"/>
      <c r="BE732" s="39"/>
      <c r="BF732" s="39"/>
      <c r="BG732" s="39"/>
      <c r="BH732" s="39"/>
      <c r="BI732" s="39"/>
      <c r="BJ732" s="39"/>
      <c r="BK732" s="39"/>
      <c r="BL732" s="39"/>
      <c r="BM732" s="39"/>
      <c r="BN732" s="39"/>
      <c r="BO732" s="39"/>
      <c r="BP732" s="39"/>
      <c r="BQ732" s="39"/>
      <c r="BR732" s="39"/>
      <c r="BS732" s="39"/>
    </row>
    <row r="733" spans="1:71" ht="15.75" customHeight="1" x14ac:dyDescent="0.25">
      <c r="A733" s="30"/>
      <c r="B733" s="31"/>
      <c r="C733" s="31"/>
      <c r="D733" s="37"/>
      <c r="E733" s="39"/>
      <c r="F733" s="31"/>
      <c r="G733" s="92"/>
      <c r="H733" s="39"/>
      <c r="I733" s="93"/>
      <c r="J733" s="39"/>
      <c r="K733" s="39"/>
      <c r="L733" s="41"/>
      <c r="M733" s="41"/>
      <c r="N733" s="41"/>
      <c r="O733" s="31"/>
      <c r="P733" s="39"/>
      <c r="Q733" s="39"/>
      <c r="R733" s="39"/>
      <c r="S733" s="39"/>
      <c r="T733" s="94"/>
      <c r="U733" s="39"/>
      <c r="V733" s="95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  <c r="AK733" s="39"/>
      <c r="AL733" s="39"/>
      <c r="AM733" s="39"/>
      <c r="AN733" s="39"/>
      <c r="AO733" s="39"/>
      <c r="AP733" s="39"/>
      <c r="AQ733" s="39"/>
      <c r="AR733" s="39"/>
      <c r="AS733" s="39"/>
      <c r="AT733" s="39"/>
      <c r="AU733" s="39"/>
      <c r="AV733" s="39"/>
      <c r="AW733" s="39"/>
      <c r="AX733" s="39"/>
      <c r="AY733" s="39"/>
      <c r="AZ733" s="39"/>
      <c r="BA733" s="39"/>
      <c r="BB733" s="39"/>
      <c r="BC733" s="39"/>
      <c r="BD733" s="39"/>
      <c r="BE733" s="39"/>
      <c r="BF733" s="39"/>
      <c r="BG733" s="39"/>
      <c r="BH733" s="39"/>
      <c r="BI733" s="39"/>
      <c r="BJ733" s="39"/>
      <c r="BK733" s="39"/>
      <c r="BL733" s="39"/>
      <c r="BM733" s="39"/>
      <c r="BN733" s="39"/>
      <c r="BO733" s="39"/>
      <c r="BP733" s="39"/>
      <c r="BQ733" s="39"/>
      <c r="BR733" s="39"/>
      <c r="BS733" s="39"/>
    </row>
    <row r="734" spans="1:71" ht="15.75" customHeight="1" x14ac:dyDescent="0.25">
      <c r="A734" s="30"/>
      <c r="B734" s="31"/>
      <c r="C734" s="31"/>
      <c r="D734" s="37"/>
      <c r="E734" s="39"/>
      <c r="F734" s="31"/>
      <c r="G734" s="92"/>
      <c r="H734" s="39"/>
      <c r="I734" s="93"/>
      <c r="J734" s="39"/>
      <c r="K734" s="39"/>
      <c r="L734" s="41"/>
      <c r="M734" s="41"/>
      <c r="N734" s="41"/>
      <c r="O734" s="31"/>
      <c r="P734" s="39"/>
      <c r="Q734" s="39"/>
      <c r="R734" s="39"/>
      <c r="S734" s="39"/>
      <c r="T734" s="94"/>
      <c r="U734" s="39"/>
      <c r="V734" s="95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  <c r="AK734" s="39"/>
      <c r="AL734" s="39"/>
      <c r="AM734" s="39"/>
      <c r="AN734" s="39"/>
      <c r="AO734" s="39"/>
      <c r="AP734" s="39"/>
      <c r="AQ734" s="39"/>
      <c r="AR734" s="39"/>
      <c r="AS734" s="39"/>
      <c r="AT734" s="39"/>
      <c r="AU734" s="39"/>
      <c r="AV734" s="39"/>
      <c r="AW734" s="39"/>
      <c r="AX734" s="39"/>
      <c r="AY734" s="39"/>
      <c r="AZ734" s="39"/>
      <c r="BA734" s="39"/>
      <c r="BB734" s="39"/>
      <c r="BC734" s="39"/>
      <c r="BD734" s="39"/>
      <c r="BE734" s="39"/>
      <c r="BF734" s="39"/>
      <c r="BG734" s="39"/>
      <c r="BH734" s="39"/>
      <c r="BI734" s="39"/>
      <c r="BJ734" s="39"/>
      <c r="BK734" s="39"/>
      <c r="BL734" s="39"/>
      <c r="BM734" s="39"/>
      <c r="BN734" s="39"/>
      <c r="BO734" s="39"/>
      <c r="BP734" s="39"/>
      <c r="BQ734" s="39"/>
      <c r="BR734" s="39"/>
      <c r="BS734" s="39"/>
    </row>
    <row r="735" spans="1:71" ht="15.75" customHeight="1" x14ac:dyDescent="0.25">
      <c r="A735" s="30"/>
      <c r="B735" s="31"/>
      <c r="C735" s="31"/>
      <c r="D735" s="37"/>
      <c r="E735" s="39"/>
      <c r="F735" s="31"/>
      <c r="G735" s="92"/>
      <c r="H735" s="39"/>
      <c r="I735" s="93"/>
      <c r="J735" s="39"/>
      <c r="K735" s="39"/>
      <c r="L735" s="41"/>
      <c r="M735" s="41"/>
      <c r="N735" s="41"/>
      <c r="O735" s="31"/>
      <c r="P735" s="39"/>
      <c r="Q735" s="39"/>
      <c r="R735" s="39"/>
      <c r="S735" s="39"/>
      <c r="T735" s="94"/>
      <c r="U735" s="39"/>
      <c r="V735" s="95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  <c r="AT735" s="39"/>
      <c r="AU735" s="39"/>
      <c r="AV735" s="39"/>
      <c r="AW735" s="39"/>
      <c r="AX735" s="39"/>
      <c r="AY735" s="39"/>
      <c r="AZ735" s="39"/>
      <c r="BA735" s="39"/>
      <c r="BB735" s="39"/>
      <c r="BC735" s="39"/>
      <c r="BD735" s="39"/>
      <c r="BE735" s="39"/>
      <c r="BF735" s="39"/>
      <c r="BG735" s="39"/>
      <c r="BH735" s="39"/>
      <c r="BI735" s="39"/>
      <c r="BJ735" s="39"/>
      <c r="BK735" s="39"/>
      <c r="BL735" s="39"/>
      <c r="BM735" s="39"/>
      <c r="BN735" s="39"/>
      <c r="BO735" s="39"/>
      <c r="BP735" s="39"/>
      <c r="BQ735" s="39"/>
      <c r="BR735" s="39"/>
      <c r="BS735" s="39"/>
    </row>
    <row r="736" spans="1:71" ht="15.75" customHeight="1" x14ac:dyDescent="0.25">
      <c r="A736" s="30"/>
      <c r="B736" s="31"/>
      <c r="C736" s="31"/>
      <c r="D736" s="37"/>
      <c r="E736" s="39"/>
      <c r="F736" s="31"/>
      <c r="G736" s="92"/>
      <c r="H736" s="39"/>
      <c r="I736" s="93"/>
      <c r="J736" s="39"/>
      <c r="K736" s="39"/>
      <c r="L736" s="41"/>
      <c r="M736" s="41"/>
      <c r="N736" s="41"/>
      <c r="O736" s="31"/>
      <c r="P736" s="39"/>
      <c r="Q736" s="39"/>
      <c r="R736" s="39"/>
      <c r="S736" s="39"/>
      <c r="T736" s="94"/>
      <c r="U736" s="39"/>
      <c r="V736" s="95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  <c r="AT736" s="39"/>
      <c r="AU736" s="39"/>
      <c r="AV736" s="39"/>
      <c r="AW736" s="39"/>
      <c r="AX736" s="39"/>
      <c r="AY736" s="39"/>
      <c r="AZ736" s="39"/>
      <c r="BA736" s="39"/>
      <c r="BB736" s="39"/>
      <c r="BC736" s="39"/>
      <c r="BD736" s="39"/>
      <c r="BE736" s="39"/>
      <c r="BF736" s="39"/>
      <c r="BG736" s="39"/>
      <c r="BH736" s="39"/>
      <c r="BI736" s="39"/>
      <c r="BJ736" s="39"/>
      <c r="BK736" s="39"/>
      <c r="BL736" s="39"/>
      <c r="BM736" s="39"/>
      <c r="BN736" s="39"/>
      <c r="BO736" s="39"/>
      <c r="BP736" s="39"/>
      <c r="BQ736" s="39"/>
      <c r="BR736" s="39"/>
      <c r="BS736" s="39"/>
    </row>
    <row r="737" spans="1:71" ht="15.75" customHeight="1" x14ac:dyDescent="0.25">
      <c r="A737" s="30"/>
      <c r="B737" s="31"/>
      <c r="C737" s="31"/>
      <c r="D737" s="37"/>
      <c r="E737" s="39"/>
      <c r="F737" s="31"/>
      <c r="G737" s="92"/>
      <c r="H737" s="39"/>
      <c r="I737" s="93"/>
      <c r="J737" s="39"/>
      <c r="K737" s="39"/>
      <c r="L737" s="41"/>
      <c r="M737" s="41"/>
      <c r="N737" s="41"/>
      <c r="O737" s="31"/>
      <c r="P737" s="39"/>
      <c r="Q737" s="39"/>
      <c r="R737" s="39"/>
      <c r="S737" s="39"/>
      <c r="T737" s="94"/>
      <c r="U737" s="39"/>
      <c r="V737" s="95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  <c r="AW737" s="39"/>
      <c r="AX737" s="39"/>
      <c r="AY737" s="39"/>
      <c r="AZ737" s="39"/>
      <c r="BA737" s="39"/>
      <c r="BB737" s="39"/>
      <c r="BC737" s="39"/>
      <c r="BD737" s="39"/>
      <c r="BE737" s="39"/>
      <c r="BF737" s="39"/>
      <c r="BG737" s="39"/>
      <c r="BH737" s="39"/>
      <c r="BI737" s="39"/>
      <c r="BJ737" s="39"/>
      <c r="BK737" s="39"/>
      <c r="BL737" s="39"/>
      <c r="BM737" s="39"/>
      <c r="BN737" s="39"/>
      <c r="BO737" s="39"/>
      <c r="BP737" s="39"/>
      <c r="BQ737" s="39"/>
      <c r="BR737" s="39"/>
      <c r="BS737" s="39"/>
    </row>
    <row r="738" spans="1:71" ht="15.75" customHeight="1" x14ac:dyDescent="0.25">
      <c r="A738" s="30"/>
      <c r="B738" s="31"/>
      <c r="C738" s="31"/>
      <c r="D738" s="37"/>
      <c r="E738" s="39"/>
      <c r="F738" s="31"/>
      <c r="G738" s="92"/>
      <c r="H738" s="39"/>
      <c r="I738" s="93"/>
      <c r="J738" s="39"/>
      <c r="K738" s="39"/>
      <c r="L738" s="41"/>
      <c r="M738" s="41"/>
      <c r="N738" s="41"/>
      <c r="O738" s="31"/>
      <c r="P738" s="39"/>
      <c r="Q738" s="39"/>
      <c r="R738" s="39"/>
      <c r="S738" s="39"/>
      <c r="T738" s="94"/>
      <c r="U738" s="39"/>
      <c r="V738" s="95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  <c r="AY738" s="39"/>
      <c r="AZ738" s="39"/>
      <c r="BA738" s="39"/>
      <c r="BB738" s="39"/>
      <c r="BC738" s="39"/>
      <c r="BD738" s="39"/>
      <c r="BE738" s="39"/>
      <c r="BF738" s="39"/>
      <c r="BG738" s="39"/>
      <c r="BH738" s="39"/>
      <c r="BI738" s="39"/>
      <c r="BJ738" s="39"/>
      <c r="BK738" s="39"/>
      <c r="BL738" s="39"/>
      <c r="BM738" s="39"/>
      <c r="BN738" s="39"/>
      <c r="BO738" s="39"/>
      <c r="BP738" s="39"/>
      <c r="BQ738" s="39"/>
      <c r="BR738" s="39"/>
      <c r="BS738" s="39"/>
    </row>
    <row r="739" spans="1:71" ht="15.75" customHeight="1" x14ac:dyDescent="0.25">
      <c r="A739" s="30"/>
      <c r="B739" s="31"/>
      <c r="C739" s="31"/>
      <c r="D739" s="37"/>
      <c r="E739" s="39"/>
      <c r="F739" s="31"/>
      <c r="G739" s="92"/>
      <c r="H739" s="39"/>
      <c r="I739" s="93"/>
      <c r="J739" s="39"/>
      <c r="K739" s="39"/>
      <c r="L739" s="41"/>
      <c r="M739" s="41"/>
      <c r="N739" s="41"/>
      <c r="O739" s="31"/>
      <c r="P739" s="39"/>
      <c r="Q739" s="39"/>
      <c r="R739" s="39"/>
      <c r="S739" s="39"/>
      <c r="T739" s="94"/>
      <c r="U739" s="39"/>
      <c r="V739" s="95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  <c r="AY739" s="39"/>
      <c r="AZ739" s="39"/>
      <c r="BA739" s="39"/>
      <c r="BB739" s="39"/>
      <c r="BC739" s="39"/>
      <c r="BD739" s="39"/>
      <c r="BE739" s="39"/>
      <c r="BF739" s="39"/>
      <c r="BG739" s="39"/>
      <c r="BH739" s="39"/>
      <c r="BI739" s="39"/>
      <c r="BJ739" s="39"/>
      <c r="BK739" s="39"/>
      <c r="BL739" s="39"/>
      <c r="BM739" s="39"/>
      <c r="BN739" s="39"/>
      <c r="BO739" s="39"/>
      <c r="BP739" s="39"/>
      <c r="BQ739" s="39"/>
      <c r="BR739" s="39"/>
      <c r="BS739" s="39"/>
    </row>
    <row r="740" spans="1:71" ht="15.75" customHeight="1" x14ac:dyDescent="0.25">
      <c r="A740" s="30"/>
      <c r="B740" s="31"/>
      <c r="C740" s="31"/>
      <c r="D740" s="37"/>
      <c r="E740" s="39"/>
      <c r="F740" s="31"/>
      <c r="G740" s="92"/>
      <c r="H740" s="39"/>
      <c r="I740" s="93"/>
      <c r="J740" s="39"/>
      <c r="K740" s="39"/>
      <c r="L740" s="41"/>
      <c r="M740" s="41"/>
      <c r="N740" s="41"/>
      <c r="O740" s="31"/>
      <c r="P740" s="39"/>
      <c r="Q740" s="39"/>
      <c r="R740" s="39"/>
      <c r="S740" s="39"/>
      <c r="T740" s="94"/>
      <c r="U740" s="39"/>
      <c r="V740" s="95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  <c r="AY740" s="39"/>
      <c r="AZ740" s="39"/>
      <c r="BA740" s="39"/>
      <c r="BB740" s="39"/>
      <c r="BC740" s="39"/>
      <c r="BD740" s="39"/>
      <c r="BE740" s="39"/>
      <c r="BF740" s="39"/>
      <c r="BG740" s="39"/>
      <c r="BH740" s="39"/>
      <c r="BI740" s="39"/>
      <c r="BJ740" s="39"/>
      <c r="BK740" s="39"/>
      <c r="BL740" s="39"/>
      <c r="BM740" s="39"/>
      <c r="BN740" s="39"/>
      <c r="BO740" s="39"/>
      <c r="BP740" s="39"/>
      <c r="BQ740" s="39"/>
      <c r="BR740" s="39"/>
      <c r="BS740" s="39"/>
    </row>
    <row r="741" spans="1:71" ht="15.75" customHeight="1" x14ac:dyDescent="0.25">
      <c r="A741" s="30"/>
      <c r="B741" s="31"/>
      <c r="C741" s="31"/>
      <c r="D741" s="37"/>
      <c r="E741" s="39"/>
      <c r="F741" s="31"/>
      <c r="G741" s="92"/>
      <c r="H741" s="39"/>
      <c r="I741" s="93"/>
      <c r="J741" s="39"/>
      <c r="K741" s="39"/>
      <c r="L741" s="41"/>
      <c r="M741" s="41"/>
      <c r="N741" s="41"/>
      <c r="O741" s="31"/>
      <c r="P741" s="39"/>
      <c r="Q741" s="39"/>
      <c r="R741" s="39"/>
      <c r="S741" s="39"/>
      <c r="T741" s="94"/>
      <c r="U741" s="39"/>
      <c r="V741" s="95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  <c r="AY741" s="39"/>
      <c r="AZ741" s="39"/>
      <c r="BA741" s="39"/>
      <c r="BB741" s="39"/>
      <c r="BC741" s="39"/>
      <c r="BD741" s="39"/>
      <c r="BE741" s="39"/>
      <c r="BF741" s="39"/>
      <c r="BG741" s="39"/>
      <c r="BH741" s="39"/>
      <c r="BI741" s="39"/>
      <c r="BJ741" s="39"/>
      <c r="BK741" s="39"/>
      <c r="BL741" s="39"/>
      <c r="BM741" s="39"/>
      <c r="BN741" s="39"/>
      <c r="BO741" s="39"/>
      <c r="BP741" s="39"/>
      <c r="BQ741" s="39"/>
      <c r="BR741" s="39"/>
      <c r="BS741" s="39"/>
    </row>
    <row r="742" spans="1:71" ht="15.75" customHeight="1" x14ac:dyDescent="0.25">
      <c r="A742" s="30"/>
      <c r="B742" s="31"/>
      <c r="C742" s="31"/>
      <c r="D742" s="37"/>
      <c r="E742" s="39"/>
      <c r="F742" s="31"/>
      <c r="G742" s="92"/>
      <c r="H742" s="39"/>
      <c r="I742" s="93"/>
      <c r="J742" s="39"/>
      <c r="K742" s="39"/>
      <c r="L742" s="41"/>
      <c r="M742" s="41"/>
      <c r="N742" s="41"/>
      <c r="O742" s="31"/>
      <c r="P742" s="39"/>
      <c r="Q742" s="39"/>
      <c r="R742" s="39"/>
      <c r="S742" s="39"/>
      <c r="T742" s="94"/>
      <c r="U742" s="39"/>
      <c r="V742" s="95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39"/>
      <c r="AX742" s="39"/>
      <c r="AY742" s="39"/>
      <c r="AZ742" s="39"/>
      <c r="BA742" s="39"/>
      <c r="BB742" s="39"/>
      <c r="BC742" s="39"/>
      <c r="BD742" s="39"/>
      <c r="BE742" s="39"/>
      <c r="BF742" s="39"/>
      <c r="BG742" s="39"/>
      <c r="BH742" s="39"/>
      <c r="BI742" s="39"/>
      <c r="BJ742" s="39"/>
      <c r="BK742" s="39"/>
      <c r="BL742" s="39"/>
      <c r="BM742" s="39"/>
      <c r="BN742" s="39"/>
      <c r="BO742" s="39"/>
      <c r="BP742" s="39"/>
      <c r="BQ742" s="39"/>
      <c r="BR742" s="39"/>
      <c r="BS742" s="39"/>
    </row>
    <row r="743" spans="1:71" ht="15.75" customHeight="1" x14ac:dyDescent="0.25">
      <c r="A743" s="30"/>
      <c r="B743" s="31"/>
      <c r="C743" s="31"/>
      <c r="D743" s="37"/>
      <c r="E743" s="39"/>
      <c r="F743" s="31"/>
      <c r="G743" s="92"/>
      <c r="H743" s="39"/>
      <c r="I743" s="93"/>
      <c r="J743" s="39"/>
      <c r="K743" s="39"/>
      <c r="L743" s="41"/>
      <c r="M743" s="41"/>
      <c r="N743" s="41"/>
      <c r="O743" s="31"/>
      <c r="P743" s="39"/>
      <c r="Q743" s="39"/>
      <c r="R743" s="39"/>
      <c r="S743" s="39"/>
      <c r="T743" s="94"/>
      <c r="U743" s="39"/>
      <c r="V743" s="95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39"/>
      <c r="AX743" s="39"/>
      <c r="AY743" s="39"/>
      <c r="AZ743" s="39"/>
      <c r="BA743" s="39"/>
      <c r="BB743" s="39"/>
      <c r="BC743" s="39"/>
      <c r="BD743" s="39"/>
      <c r="BE743" s="39"/>
      <c r="BF743" s="39"/>
      <c r="BG743" s="39"/>
      <c r="BH743" s="39"/>
      <c r="BI743" s="39"/>
      <c r="BJ743" s="39"/>
      <c r="BK743" s="39"/>
      <c r="BL743" s="39"/>
      <c r="BM743" s="39"/>
      <c r="BN743" s="39"/>
      <c r="BO743" s="39"/>
      <c r="BP743" s="39"/>
      <c r="BQ743" s="39"/>
      <c r="BR743" s="39"/>
      <c r="BS743" s="39"/>
    </row>
    <row r="744" spans="1:71" ht="15.75" customHeight="1" x14ac:dyDescent="0.25">
      <c r="A744" s="30"/>
      <c r="B744" s="31"/>
      <c r="C744" s="31"/>
      <c r="D744" s="37"/>
      <c r="E744" s="39"/>
      <c r="F744" s="31"/>
      <c r="G744" s="92"/>
      <c r="H744" s="39"/>
      <c r="I744" s="93"/>
      <c r="J744" s="39"/>
      <c r="K744" s="39"/>
      <c r="L744" s="41"/>
      <c r="M744" s="41"/>
      <c r="N744" s="41"/>
      <c r="O744" s="31"/>
      <c r="P744" s="39"/>
      <c r="Q744" s="39"/>
      <c r="R744" s="39"/>
      <c r="S744" s="39"/>
      <c r="T744" s="94"/>
      <c r="U744" s="39"/>
      <c r="V744" s="95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  <c r="AY744" s="39"/>
      <c r="AZ744" s="39"/>
      <c r="BA744" s="39"/>
      <c r="BB744" s="39"/>
      <c r="BC744" s="39"/>
      <c r="BD744" s="39"/>
      <c r="BE744" s="39"/>
      <c r="BF744" s="39"/>
      <c r="BG744" s="39"/>
      <c r="BH744" s="39"/>
      <c r="BI744" s="39"/>
      <c r="BJ744" s="39"/>
      <c r="BK744" s="39"/>
      <c r="BL744" s="39"/>
      <c r="BM744" s="39"/>
      <c r="BN744" s="39"/>
      <c r="BO744" s="39"/>
      <c r="BP744" s="39"/>
      <c r="BQ744" s="39"/>
      <c r="BR744" s="39"/>
      <c r="BS744" s="39"/>
    </row>
    <row r="745" spans="1:71" ht="15.75" customHeight="1" x14ac:dyDescent="0.25">
      <c r="A745" s="30"/>
      <c r="B745" s="31"/>
      <c r="C745" s="31"/>
      <c r="D745" s="37"/>
      <c r="E745" s="39"/>
      <c r="F745" s="31"/>
      <c r="G745" s="92"/>
      <c r="H745" s="39"/>
      <c r="I745" s="93"/>
      <c r="J745" s="39"/>
      <c r="K745" s="39"/>
      <c r="L745" s="41"/>
      <c r="M745" s="41"/>
      <c r="N745" s="41"/>
      <c r="O745" s="31"/>
      <c r="P745" s="39"/>
      <c r="Q745" s="39"/>
      <c r="R745" s="39"/>
      <c r="S745" s="39"/>
      <c r="T745" s="94"/>
      <c r="U745" s="39"/>
      <c r="V745" s="95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  <c r="AY745" s="39"/>
      <c r="AZ745" s="39"/>
      <c r="BA745" s="39"/>
      <c r="BB745" s="39"/>
      <c r="BC745" s="39"/>
      <c r="BD745" s="39"/>
      <c r="BE745" s="39"/>
      <c r="BF745" s="39"/>
      <c r="BG745" s="39"/>
      <c r="BH745" s="39"/>
      <c r="BI745" s="39"/>
      <c r="BJ745" s="39"/>
      <c r="BK745" s="39"/>
      <c r="BL745" s="39"/>
      <c r="BM745" s="39"/>
      <c r="BN745" s="39"/>
      <c r="BO745" s="39"/>
      <c r="BP745" s="39"/>
      <c r="BQ745" s="39"/>
      <c r="BR745" s="39"/>
      <c r="BS745" s="39"/>
    </row>
    <row r="746" spans="1:71" ht="15.75" customHeight="1" x14ac:dyDescent="0.25">
      <c r="A746" s="30"/>
      <c r="B746" s="31"/>
      <c r="C746" s="31"/>
      <c r="D746" s="37"/>
      <c r="E746" s="39"/>
      <c r="F746" s="31"/>
      <c r="G746" s="92"/>
      <c r="H746" s="39"/>
      <c r="I746" s="93"/>
      <c r="J746" s="39"/>
      <c r="K746" s="39"/>
      <c r="L746" s="41"/>
      <c r="M746" s="41"/>
      <c r="N746" s="41"/>
      <c r="O746" s="31"/>
      <c r="P746" s="39"/>
      <c r="Q746" s="39"/>
      <c r="R746" s="39"/>
      <c r="S746" s="39"/>
      <c r="T746" s="94"/>
      <c r="U746" s="39"/>
      <c r="V746" s="95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  <c r="AT746" s="39"/>
      <c r="AU746" s="39"/>
      <c r="AV746" s="39"/>
      <c r="AW746" s="39"/>
      <c r="AX746" s="39"/>
      <c r="AY746" s="39"/>
      <c r="AZ746" s="39"/>
      <c r="BA746" s="39"/>
      <c r="BB746" s="39"/>
      <c r="BC746" s="39"/>
      <c r="BD746" s="39"/>
      <c r="BE746" s="39"/>
      <c r="BF746" s="39"/>
      <c r="BG746" s="39"/>
      <c r="BH746" s="39"/>
      <c r="BI746" s="39"/>
      <c r="BJ746" s="39"/>
      <c r="BK746" s="39"/>
      <c r="BL746" s="39"/>
      <c r="BM746" s="39"/>
      <c r="BN746" s="39"/>
      <c r="BO746" s="39"/>
      <c r="BP746" s="39"/>
      <c r="BQ746" s="39"/>
      <c r="BR746" s="39"/>
      <c r="BS746" s="39"/>
    </row>
    <row r="747" spans="1:71" ht="15.75" customHeight="1" x14ac:dyDescent="0.25">
      <c r="A747" s="30"/>
      <c r="B747" s="31"/>
      <c r="C747" s="31"/>
      <c r="D747" s="37"/>
      <c r="E747" s="39"/>
      <c r="F747" s="31"/>
      <c r="G747" s="92"/>
      <c r="H747" s="39"/>
      <c r="I747" s="93"/>
      <c r="J747" s="39"/>
      <c r="K747" s="39"/>
      <c r="L747" s="41"/>
      <c r="M747" s="41"/>
      <c r="N747" s="41"/>
      <c r="O747" s="31"/>
      <c r="P747" s="39"/>
      <c r="Q747" s="39"/>
      <c r="R747" s="39"/>
      <c r="S747" s="39"/>
      <c r="T747" s="94"/>
      <c r="U747" s="39"/>
      <c r="V747" s="95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  <c r="AY747" s="39"/>
      <c r="AZ747" s="39"/>
      <c r="BA747" s="39"/>
      <c r="BB747" s="39"/>
      <c r="BC747" s="39"/>
      <c r="BD747" s="39"/>
      <c r="BE747" s="39"/>
      <c r="BF747" s="39"/>
      <c r="BG747" s="39"/>
      <c r="BH747" s="39"/>
      <c r="BI747" s="39"/>
      <c r="BJ747" s="39"/>
      <c r="BK747" s="39"/>
      <c r="BL747" s="39"/>
      <c r="BM747" s="39"/>
      <c r="BN747" s="39"/>
      <c r="BO747" s="39"/>
      <c r="BP747" s="39"/>
      <c r="BQ747" s="39"/>
      <c r="BR747" s="39"/>
      <c r="BS747" s="39"/>
    </row>
    <row r="748" spans="1:71" ht="15.75" customHeight="1" x14ac:dyDescent="0.25">
      <c r="A748" s="30"/>
      <c r="B748" s="31"/>
      <c r="C748" s="31"/>
      <c r="D748" s="37"/>
      <c r="E748" s="39"/>
      <c r="F748" s="31"/>
      <c r="G748" s="92"/>
      <c r="H748" s="39"/>
      <c r="I748" s="93"/>
      <c r="J748" s="39"/>
      <c r="K748" s="39"/>
      <c r="L748" s="41"/>
      <c r="M748" s="41"/>
      <c r="N748" s="41"/>
      <c r="O748" s="31"/>
      <c r="P748" s="39"/>
      <c r="Q748" s="39"/>
      <c r="R748" s="39"/>
      <c r="S748" s="39"/>
      <c r="T748" s="94"/>
      <c r="U748" s="39"/>
      <c r="V748" s="95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  <c r="AT748" s="39"/>
      <c r="AU748" s="39"/>
      <c r="AV748" s="39"/>
      <c r="AW748" s="39"/>
      <c r="AX748" s="39"/>
      <c r="AY748" s="39"/>
      <c r="AZ748" s="39"/>
      <c r="BA748" s="39"/>
      <c r="BB748" s="39"/>
      <c r="BC748" s="39"/>
      <c r="BD748" s="39"/>
      <c r="BE748" s="39"/>
      <c r="BF748" s="39"/>
      <c r="BG748" s="39"/>
      <c r="BH748" s="39"/>
      <c r="BI748" s="39"/>
      <c r="BJ748" s="39"/>
      <c r="BK748" s="39"/>
      <c r="BL748" s="39"/>
      <c r="BM748" s="39"/>
      <c r="BN748" s="39"/>
      <c r="BO748" s="39"/>
      <c r="BP748" s="39"/>
      <c r="BQ748" s="39"/>
      <c r="BR748" s="39"/>
      <c r="BS748" s="39"/>
    </row>
    <row r="749" spans="1:71" ht="15.75" customHeight="1" x14ac:dyDescent="0.25">
      <c r="A749" s="30"/>
      <c r="B749" s="31"/>
      <c r="C749" s="31"/>
      <c r="D749" s="37"/>
      <c r="E749" s="39"/>
      <c r="F749" s="31"/>
      <c r="G749" s="92"/>
      <c r="H749" s="39"/>
      <c r="I749" s="93"/>
      <c r="J749" s="39"/>
      <c r="K749" s="39"/>
      <c r="L749" s="41"/>
      <c r="M749" s="41"/>
      <c r="N749" s="41"/>
      <c r="O749" s="31"/>
      <c r="P749" s="39"/>
      <c r="Q749" s="39"/>
      <c r="R749" s="39"/>
      <c r="S749" s="39"/>
      <c r="T749" s="94"/>
      <c r="U749" s="39"/>
      <c r="V749" s="95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  <c r="AT749" s="39"/>
      <c r="AU749" s="39"/>
      <c r="AV749" s="39"/>
      <c r="AW749" s="39"/>
      <c r="AX749" s="39"/>
      <c r="AY749" s="39"/>
      <c r="AZ749" s="39"/>
      <c r="BA749" s="39"/>
      <c r="BB749" s="39"/>
      <c r="BC749" s="39"/>
      <c r="BD749" s="39"/>
      <c r="BE749" s="39"/>
      <c r="BF749" s="39"/>
      <c r="BG749" s="39"/>
      <c r="BH749" s="39"/>
      <c r="BI749" s="39"/>
      <c r="BJ749" s="39"/>
      <c r="BK749" s="39"/>
      <c r="BL749" s="39"/>
      <c r="BM749" s="39"/>
      <c r="BN749" s="39"/>
      <c r="BO749" s="39"/>
      <c r="BP749" s="39"/>
      <c r="BQ749" s="39"/>
      <c r="BR749" s="39"/>
      <c r="BS749" s="39"/>
    </row>
    <row r="750" spans="1:71" ht="15.75" customHeight="1" x14ac:dyDescent="0.25">
      <c r="A750" s="30"/>
      <c r="B750" s="31"/>
      <c r="C750" s="31"/>
      <c r="D750" s="37"/>
      <c r="E750" s="39"/>
      <c r="F750" s="31"/>
      <c r="G750" s="92"/>
      <c r="H750" s="39"/>
      <c r="I750" s="93"/>
      <c r="J750" s="39"/>
      <c r="K750" s="39"/>
      <c r="L750" s="41"/>
      <c r="M750" s="41"/>
      <c r="N750" s="41"/>
      <c r="O750" s="31"/>
      <c r="P750" s="39"/>
      <c r="Q750" s="39"/>
      <c r="R750" s="39"/>
      <c r="S750" s="39"/>
      <c r="T750" s="94"/>
      <c r="U750" s="39"/>
      <c r="V750" s="95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  <c r="AY750" s="39"/>
      <c r="AZ750" s="39"/>
      <c r="BA750" s="39"/>
      <c r="BB750" s="39"/>
      <c r="BC750" s="39"/>
      <c r="BD750" s="39"/>
      <c r="BE750" s="39"/>
      <c r="BF750" s="39"/>
      <c r="BG750" s="39"/>
      <c r="BH750" s="39"/>
      <c r="BI750" s="39"/>
      <c r="BJ750" s="39"/>
      <c r="BK750" s="39"/>
      <c r="BL750" s="39"/>
      <c r="BM750" s="39"/>
      <c r="BN750" s="39"/>
      <c r="BO750" s="39"/>
      <c r="BP750" s="39"/>
      <c r="BQ750" s="39"/>
      <c r="BR750" s="39"/>
      <c r="BS750" s="39"/>
    </row>
    <row r="751" spans="1:71" ht="15.75" customHeight="1" x14ac:dyDescent="0.25">
      <c r="A751" s="30"/>
      <c r="B751" s="31"/>
      <c r="C751" s="31"/>
      <c r="D751" s="37"/>
      <c r="E751" s="39"/>
      <c r="F751" s="31"/>
      <c r="G751" s="92"/>
      <c r="H751" s="39"/>
      <c r="I751" s="93"/>
      <c r="J751" s="39"/>
      <c r="K751" s="39"/>
      <c r="L751" s="41"/>
      <c r="M751" s="41"/>
      <c r="N751" s="41"/>
      <c r="O751" s="31"/>
      <c r="P751" s="39"/>
      <c r="Q751" s="39"/>
      <c r="R751" s="39"/>
      <c r="S751" s="39"/>
      <c r="T751" s="94"/>
      <c r="U751" s="39"/>
      <c r="V751" s="95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  <c r="AW751" s="39"/>
      <c r="AX751" s="39"/>
      <c r="AY751" s="39"/>
      <c r="AZ751" s="39"/>
      <c r="BA751" s="39"/>
      <c r="BB751" s="39"/>
      <c r="BC751" s="39"/>
      <c r="BD751" s="39"/>
      <c r="BE751" s="39"/>
      <c r="BF751" s="39"/>
      <c r="BG751" s="39"/>
      <c r="BH751" s="39"/>
      <c r="BI751" s="39"/>
      <c r="BJ751" s="39"/>
      <c r="BK751" s="39"/>
      <c r="BL751" s="39"/>
      <c r="BM751" s="39"/>
      <c r="BN751" s="39"/>
      <c r="BO751" s="39"/>
      <c r="BP751" s="39"/>
      <c r="BQ751" s="39"/>
      <c r="BR751" s="39"/>
      <c r="BS751" s="39"/>
    </row>
    <row r="752" spans="1:71" ht="15.75" customHeight="1" x14ac:dyDescent="0.25">
      <c r="A752" s="30"/>
      <c r="B752" s="31"/>
      <c r="C752" s="31"/>
      <c r="D752" s="37"/>
      <c r="E752" s="39"/>
      <c r="F752" s="31"/>
      <c r="G752" s="92"/>
      <c r="H752" s="39"/>
      <c r="I752" s="93"/>
      <c r="J752" s="39"/>
      <c r="K752" s="39"/>
      <c r="L752" s="41"/>
      <c r="M752" s="41"/>
      <c r="N752" s="41"/>
      <c r="O752" s="31"/>
      <c r="P752" s="39"/>
      <c r="Q752" s="39"/>
      <c r="R752" s="39"/>
      <c r="S752" s="39"/>
      <c r="T752" s="94"/>
      <c r="U752" s="39"/>
      <c r="V752" s="95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  <c r="AT752" s="39"/>
      <c r="AU752" s="39"/>
      <c r="AV752" s="39"/>
      <c r="AW752" s="39"/>
      <c r="AX752" s="39"/>
      <c r="AY752" s="39"/>
      <c r="AZ752" s="39"/>
      <c r="BA752" s="39"/>
      <c r="BB752" s="39"/>
      <c r="BC752" s="39"/>
      <c r="BD752" s="39"/>
      <c r="BE752" s="39"/>
      <c r="BF752" s="39"/>
      <c r="BG752" s="39"/>
      <c r="BH752" s="39"/>
      <c r="BI752" s="39"/>
      <c r="BJ752" s="39"/>
      <c r="BK752" s="39"/>
      <c r="BL752" s="39"/>
      <c r="BM752" s="39"/>
      <c r="BN752" s="39"/>
      <c r="BO752" s="39"/>
      <c r="BP752" s="39"/>
      <c r="BQ752" s="39"/>
      <c r="BR752" s="39"/>
      <c r="BS752" s="39"/>
    </row>
    <row r="753" spans="1:71" ht="15.75" customHeight="1" x14ac:dyDescent="0.25">
      <c r="A753" s="30"/>
      <c r="B753" s="31"/>
      <c r="C753" s="31"/>
      <c r="D753" s="37"/>
      <c r="E753" s="39"/>
      <c r="F753" s="31"/>
      <c r="G753" s="92"/>
      <c r="H753" s="39"/>
      <c r="I753" s="93"/>
      <c r="J753" s="39"/>
      <c r="K753" s="39"/>
      <c r="L753" s="41"/>
      <c r="M753" s="41"/>
      <c r="N753" s="41"/>
      <c r="O753" s="31"/>
      <c r="P753" s="39"/>
      <c r="Q753" s="39"/>
      <c r="R753" s="39"/>
      <c r="S753" s="39"/>
      <c r="T753" s="94"/>
      <c r="U753" s="39"/>
      <c r="V753" s="95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  <c r="AW753" s="39"/>
      <c r="AX753" s="39"/>
      <c r="AY753" s="39"/>
      <c r="AZ753" s="39"/>
      <c r="BA753" s="39"/>
      <c r="BB753" s="39"/>
      <c r="BC753" s="39"/>
      <c r="BD753" s="39"/>
      <c r="BE753" s="39"/>
      <c r="BF753" s="39"/>
      <c r="BG753" s="39"/>
      <c r="BH753" s="39"/>
      <c r="BI753" s="39"/>
      <c r="BJ753" s="39"/>
      <c r="BK753" s="39"/>
      <c r="BL753" s="39"/>
      <c r="BM753" s="39"/>
      <c r="BN753" s="39"/>
      <c r="BO753" s="39"/>
      <c r="BP753" s="39"/>
      <c r="BQ753" s="39"/>
      <c r="BR753" s="39"/>
      <c r="BS753" s="39"/>
    </row>
    <row r="754" spans="1:71" ht="15.75" customHeight="1" x14ac:dyDescent="0.25">
      <c r="A754" s="30"/>
      <c r="B754" s="31"/>
      <c r="C754" s="31"/>
      <c r="D754" s="37"/>
      <c r="E754" s="39"/>
      <c r="F754" s="31"/>
      <c r="G754" s="92"/>
      <c r="H754" s="39"/>
      <c r="I754" s="93"/>
      <c r="J754" s="39"/>
      <c r="K754" s="39"/>
      <c r="L754" s="41"/>
      <c r="M754" s="41"/>
      <c r="N754" s="41"/>
      <c r="O754" s="31"/>
      <c r="P754" s="39"/>
      <c r="Q754" s="39"/>
      <c r="R754" s="39"/>
      <c r="S754" s="39"/>
      <c r="T754" s="94"/>
      <c r="U754" s="39"/>
      <c r="V754" s="95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  <c r="AT754" s="39"/>
      <c r="AU754" s="39"/>
      <c r="AV754" s="39"/>
      <c r="AW754" s="39"/>
      <c r="AX754" s="39"/>
      <c r="AY754" s="39"/>
      <c r="AZ754" s="39"/>
      <c r="BA754" s="39"/>
      <c r="BB754" s="39"/>
      <c r="BC754" s="39"/>
      <c r="BD754" s="39"/>
      <c r="BE754" s="39"/>
      <c r="BF754" s="39"/>
      <c r="BG754" s="39"/>
      <c r="BH754" s="39"/>
      <c r="BI754" s="39"/>
      <c r="BJ754" s="39"/>
      <c r="BK754" s="39"/>
      <c r="BL754" s="39"/>
      <c r="BM754" s="39"/>
      <c r="BN754" s="39"/>
      <c r="BO754" s="39"/>
      <c r="BP754" s="39"/>
      <c r="BQ754" s="39"/>
      <c r="BR754" s="39"/>
      <c r="BS754" s="39"/>
    </row>
    <row r="755" spans="1:71" ht="15.75" customHeight="1" x14ac:dyDescent="0.25">
      <c r="A755" s="30"/>
      <c r="B755" s="31"/>
      <c r="C755" s="31"/>
      <c r="D755" s="37"/>
      <c r="E755" s="39"/>
      <c r="F755" s="31"/>
      <c r="G755" s="92"/>
      <c r="H755" s="39"/>
      <c r="I755" s="93"/>
      <c r="J755" s="39"/>
      <c r="K755" s="39"/>
      <c r="L755" s="41"/>
      <c r="M755" s="41"/>
      <c r="N755" s="41"/>
      <c r="O755" s="31"/>
      <c r="P755" s="39"/>
      <c r="Q755" s="39"/>
      <c r="R755" s="39"/>
      <c r="S755" s="39"/>
      <c r="T755" s="94"/>
      <c r="U755" s="39"/>
      <c r="V755" s="95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  <c r="AT755" s="39"/>
      <c r="AU755" s="39"/>
      <c r="AV755" s="39"/>
      <c r="AW755" s="39"/>
      <c r="AX755" s="39"/>
      <c r="AY755" s="39"/>
      <c r="AZ755" s="39"/>
      <c r="BA755" s="39"/>
      <c r="BB755" s="39"/>
      <c r="BC755" s="39"/>
      <c r="BD755" s="39"/>
      <c r="BE755" s="39"/>
      <c r="BF755" s="39"/>
      <c r="BG755" s="39"/>
      <c r="BH755" s="39"/>
      <c r="BI755" s="39"/>
      <c r="BJ755" s="39"/>
      <c r="BK755" s="39"/>
      <c r="BL755" s="39"/>
      <c r="BM755" s="39"/>
      <c r="BN755" s="39"/>
      <c r="BO755" s="39"/>
      <c r="BP755" s="39"/>
      <c r="BQ755" s="39"/>
      <c r="BR755" s="39"/>
      <c r="BS755" s="39"/>
    </row>
    <row r="756" spans="1:71" ht="15.75" customHeight="1" x14ac:dyDescent="0.25">
      <c r="A756" s="30"/>
      <c r="B756" s="31"/>
      <c r="C756" s="31"/>
      <c r="D756" s="37"/>
      <c r="E756" s="39"/>
      <c r="F756" s="31"/>
      <c r="G756" s="92"/>
      <c r="H756" s="39"/>
      <c r="I756" s="93"/>
      <c r="J756" s="39"/>
      <c r="K756" s="39"/>
      <c r="L756" s="41"/>
      <c r="M756" s="41"/>
      <c r="N756" s="41"/>
      <c r="O756" s="31"/>
      <c r="P756" s="39"/>
      <c r="Q756" s="39"/>
      <c r="R756" s="39"/>
      <c r="S756" s="39"/>
      <c r="T756" s="94"/>
      <c r="U756" s="39"/>
      <c r="V756" s="95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  <c r="AT756" s="39"/>
      <c r="AU756" s="39"/>
      <c r="AV756" s="39"/>
      <c r="AW756" s="39"/>
      <c r="AX756" s="39"/>
      <c r="AY756" s="39"/>
      <c r="AZ756" s="39"/>
      <c r="BA756" s="39"/>
      <c r="BB756" s="39"/>
      <c r="BC756" s="39"/>
      <c r="BD756" s="39"/>
      <c r="BE756" s="39"/>
      <c r="BF756" s="39"/>
      <c r="BG756" s="39"/>
      <c r="BH756" s="39"/>
      <c r="BI756" s="39"/>
      <c r="BJ756" s="39"/>
      <c r="BK756" s="39"/>
      <c r="BL756" s="39"/>
      <c r="BM756" s="39"/>
      <c r="BN756" s="39"/>
      <c r="BO756" s="39"/>
      <c r="BP756" s="39"/>
      <c r="BQ756" s="39"/>
      <c r="BR756" s="39"/>
      <c r="BS756" s="39"/>
    </row>
    <row r="757" spans="1:71" ht="15.75" customHeight="1" x14ac:dyDescent="0.25">
      <c r="A757" s="30"/>
      <c r="B757" s="31"/>
      <c r="C757" s="31"/>
      <c r="D757" s="37"/>
      <c r="E757" s="39"/>
      <c r="F757" s="31"/>
      <c r="G757" s="92"/>
      <c r="H757" s="39"/>
      <c r="I757" s="93"/>
      <c r="J757" s="39"/>
      <c r="K757" s="39"/>
      <c r="L757" s="41"/>
      <c r="M757" s="41"/>
      <c r="N757" s="41"/>
      <c r="O757" s="31"/>
      <c r="P757" s="39"/>
      <c r="Q757" s="39"/>
      <c r="R757" s="39"/>
      <c r="S757" s="39"/>
      <c r="T757" s="94"/>
      <c r="U757" s="39"/>
      <c r="V757" s="95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  <c r="AT757" s="39"/>
      <c r="AU757" s="39"/>
      <c r="AV757" s="39"/>
      <c r="AW757" s="39"/>
      <c r="AX757" s="39"/>
      <c r="AY757" s="39"/>
      <c r="AZ757" s="39"/>
      <c r="BA757" s="39"/>
      <c r="BB757" s="39"/>
      <c r="BC757" s="39"/>
      <c r="BD757" s="39"/>
      <c r="BE757" s="39"/>
      <c r="BF757" s="39"/>
      <c r="BG757" s="39"/>
      <c r="BH757" s="39"/>
      <c r="BI757" s="39"/>
      <c r="BJ757" s="39"/>
      <c r="BK757" s="39"/>
      <c r="BL757" s="39"/>
      <c r="BM757" s="39"/>
      <c r="BN757" s="39"/>
      <c r="BO757" s="39"/>
      <c r="BP757" s="39"/>
      <c r="BQ757" s="39"/>
      <c r="BR757" s="39"/>
      <c r="BS757" s="39"/>
    </row>
    <row r="758" spans="1:71" ht="15.75" customHeight="1" x14ac:dyDescent="0.25">
      <c r="A758" s="30"/>
      <c r="B758" s="31"/>
      <c r="C758" s="31"/>
      <c r="D758" s="37"/>
      <c r="E758" s="39"/>
      <c r="F758" s="31"/>
      <c r="G758" s="92"/>
      <c r="H758" s="39"/>
      <c r="I758" s="93"/>
      <c r="J758" s="39"/>
      <c r="K758" s="39"/>
      <c r="L758" s="41"/>
      <c r="M758" s="41"/>
      <c r="N758" s="41"/>
      <c r="O758" s="31"/>
      <c r="P758" s="39"/>
      <c r="Q758" s="39"/>
      <c r="R758" s="39"/>
      <c r="S758" s="39"/>
      <c r="T758" s="94"/>
      <c r="U758" s="39"/>
      <c r="V758" s="95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  <c r="AK758" s="39"/>
      <c r="AL758" s="39"/>
      <c r="AM758" s="39"/>
      <c r="AN758" s="39"/>
      <c r="AO758" s="39"/>
      <c r="AP758" s="39"/>
      <c r="AQ758" s="39"/>
      <c r="AR758" s="39"/>
      <c r="AS758" s="39"/>
      <c r="AT758" s="39"/>
      <c r="AU758" s="39"/>
      <c r="AV758" s="39"/>
      <c r="AW758" s="39"/>
      <c r="AX758" s="39"/>
      <c r="AY758" s="39"/>
      <c r="AZ758" s="39"/>
      <c r="BA758" s="39"/>
      <c r="BB758" s="39"/>
      <c r="BC758" s="39"/>
      <c r="BD758" s="39"/>
      <c r="BE758" s="39"/>
      <c r="BF758" s="39"/>
      <c r="BG758" s="39"/>
      <c r="BH758" s="39"/>
      <c r="BI758" s="39"/>
      <c r="BJ758" s="39"/>
      <c r="BK758" s="39"/>
      <c r="BL758" s="39"/>
      <c r="BM758" s="39"/>
      <c r="BN758" s="39"/>
      <c r="BO758" s="39"/>
      <c r="BP758" s="39"/>
      <c r="BQ758" s="39"/>
      <c r="BR758" s="39"/>
      <c r="BS758" s="39"/>
    </row>
    <row r="759" spans="1:71" ht="15.75" customHeight="1" x14ac:dyDescent="0.25">
      <c r="A759" s="30"/>
      <c r="B759" s="31"/>
      <c r="C759" s="31"/>
      <c r="D759" s="37"/>
      <c r="E759" s="39"/>
      <c r="F759" s="31"/>
      <c r="G759" s="92"/>
      <c r="H759" s="39"/>
      <c r="I759" s="93"/>
      <c r="J759" s="39"/>
      <c r="K759" s="39"/>
      <c r="L759" s="41"/>
      <c r="M759" s="41"/>
      <c r="N759" s="41"/>
      <c r="O759" s="31"/>
      <c r="P759" s="39"/>
      <c r="Q759" s="39"/>
      <c r="R759" s="39"/>
      <c r="S759" s="39"/>
      <c r="T759" s="94"/>
      <c r="U759" s="39"/>
      <c r="V759" s="95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  <c r="AK759" s="39"/>
      <c r="AL759" s="39"/>
      <c r="AM759" s="39"/>
      <c r="AN759" s="39"/>
      <c r="AO759" s="39"/>
      <c r="AP759" s="39"/>
      <c r="AQ759" s="39"/>
      <c r="AR759" s="39"/>
      <c r="AS759" s="39"/>
      <c r="AT759" s="39"/>
      <c r="AU759" s="39"/>
      <c r="AV759" s="39"/>
      <c r="AW759" s="39"/>
      <c r="AX759" s="39"/>
      <c r="AY759" s="39"/>
      <c r="AZ759" s="39"/>
      <c r="BA759" s="39"/>
      <c r="BB759" s="39"/>
      <c r="BC759" s="39"/>
      <c r="BD759" s="39"/>
      <c r="BE759" s="39"/>
      <c r="BF759" s="39"/>
      <c r="BG759" s="39"/>
      <c r="BH759" s="39"/>
      <c r="BI759" s="39"/>
      <c r="BJ759" s="39"/>
      <c r="BK759" s="39"/>
      <c r="BL759" s="39"/>
      <c r="BM759" s="39"/>
      <c r="BN759" s="39"/>
      <c r="BO759" s="39"/>
      <c r="BP759" s="39"/>
      <c r="BQ759" s="39"/>
      <c r="BR759" s="39"/>
      <c r="BS759" s="39"/>
    </row>
    <row r="760" spans="1:71" ht="15.75" customHeight="1" x14ac:dyDescent="0.25">
      <c r="A760" s="30"/>
      <c r="B760" s="31"/>
      <c r="C760" s="31"/>
      <c r="D760" s="37"/>
      <c r="E760" s="39"/>
      <c r="F760" s="31"/>
      <c r="G760" s="92"/>
      <c r="H760" s="39"/>
      <c r="I760" s="93"/>
      <c r="J760" s="39"/>
      <c r="K760" s="39"/>
      <c r="L760" s="41"/>
      <c r="M760" s="41"/>
      <c r="N760" s="41"/>
      <c r="O760" s="31"/>
      <c r="P760" s="39"/>
      <c r="Q760" s="39"/>
      <c r="R760" s="39"/>
      <c r="S760" s="39"/>
      <c r="T760" s="94"/>
      <c r="U760" s="39"/>
      <c r="V760" s="95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  <c r="AK760" s="39"/>
      <c r="AL760" s="39"/>
      <c r="AM760" s="39"/>
      <c r="AN760" s="39"/>
      <c r="AO760" s="39"/>
      <c r="AP760" s="39"/>
      <c r="AQ760" s="39"/>
      <c r="AR760" s="39"/>
      <c r="AS760" s="39"/>
      <c r="AT760" s="39"/>
      <c r="AU760" s="39"/>
      <c r="AV760" s="39"/>
      <c r="AW760" s="39"/>
      <c r="AX760" s="39"/>
      <c r="AY760" s="39"/>
      <c r="AZ760" s="39"/>
      <c r="BA760" s="39"/>
      <c r="BB760" s="39"/>
      <c r="BC760" s="39"/>
      <c r="BD760" s="39"/>
      <c r="BE760" s="39"/>
      <c r="BF760" s="39"/>
      <c r="BG760" s="39"/>
      <c r="BH760" s="39"/>
      <c r="BI760" s="39"/>
      <c r="BJ760" s="39"/>
      <c r="BK760" s="39"/>
      <c r="BL760" s="39"/>
      <c r="BM760" s="39"/>
      <c r="BN760" s="39"/>
      <c r="BO760" s="39"/>
      <c r="BP760" s="39"/>
      <c r="BQ760" s="39"/>
      <c r="BR760" s="39"/>
      <c r="BS760" s="39"/>
    </row>
    <row r="761" spans="1:71" ht="15.75" customHeight="1" x14ac:dyDescent="0.25">
      <c r="A761" s="30"/>
      <c r="B761" s="31"/>
      <c r="C761" s="31"/>
      <c r="D761" s="37"/>
      <c r="E761" s="39"/>
      <c r="F761" s="31"/>
      <c r="G761" s="92"/>
      <c r="H761" s="39"/>
      <c r="I761" s="93"/>
      <c r="J761" s="39"/>
      <c r="K761" s="39"/>
      <c r="L761" s="41"/>
      <c r="M761" s="41"/>
      <c r="N761" s="41"/>
      <c r="O761" s="31"/>
      <c r="P761" s="39"/>
      <c r="Q761" s="39"/>
      <c r="R761" s="39"/>
      <c r="S761" s="39"/>
      <c r="T761" s="94"/>
      <c r="U761" s="39"/>
      <c r="V761" s="95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  <c r="AK761" s="39"/>
      <c r="AL761" s="39"/>
      <c r="AM761" s="39"/>
      <c r="AN761" s="39"/>
      <c r="AO761" s="39"/>
      <c r="AP761" s="39"/>
      <c r="AQ761" s="39"/>
      <c r="AR761" s="39"/>
      <c r="AS761" s="39"/>
      <c r="AT761" s="39"/>
      <c r="AU761" s="39"/>
      <c r="AV761" s="39"/>
      <c r="AW761" s="39"/>
      <c r="AX761" s="39"/>
      <c r="AY761" s="39"/>
      <c r="AZ761" s="39"/>
      <c r="BA761" s="39"/>
      <c r="BB761" s="39"/>
      <c r="BC761" s="39"/>
      <c r="BD761" s="39"/>
      <c r="BE761" s="39"/>
      <c r="BF761" s="39"/>
      <c r="BG761" s="39"/>
      <c r="BH761" s="39"/>
      <c r="BI761" s="39"/>
      <c r="BJ761" s="39"/>
      <c r="BK761" s="39"/>
      <c r="BL761" s="39"/>
      <c r="BM761" s="39"/>
      <c r="BN761" s="39"/>
      <c r="BO761" s="39"/>
      <c r="BP761" s="39"/>
      <c r="BQ761" s="39"/>
      <c r="BR761" s="39"/>
      <c r="BS761" s="39"/>
    </row>
    <row r="762" spans="1:71" ht="15.75" customHeight="1" x14ac:dyDescent="0.25">
      <c r="A762" s="30"/>
      <c r="B762" s="31"/>
      <c r="C762" s="31"/>
      <c r="D762" s="37"/>
      <c r="E762" s="39"/>
      <c r="F762" s="31"/>
      <c r="G762" s="92"/>
      <c r="H762" s="39"/>
      <c r="I762" s="93"/>
      <c r="J762" s="39"/>
      <c r="K762" s="39"/>
      <c r="L762" s="41"/>
      <c r="M762" s="41"/>
      <c r="N762" s="41"/>
      <c r="O762" s="31"/>
      <c r="P762" s="39"/>
      <c r="Q762" s="39"/>
      <c r="R762" s="39"/>
      <c r="S762" s="39"/>
      <c r="T762" s="94"/>
      <c r="U762" s="39"/>
      <c r="V762" s="95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  <c r="AT762" s="39"/>
      <c r="AU762" s="39"/>
      <c r="AV762" s="39"/>
      <c r="AW762" s="39"/>
      <c r="AX762" s="39"/>
      <c r="AY762" s="39"/>
      <c r="AZ762" s="39"/>
      <c r="BA762" s="39"/>
      <c r="BB762" s="39"/>
      <c r="BC762" s="39"/>
      <c r="BD762" s="39"/>
      <c r="BE762" s="39"/>
      <c r="BF762" s="39"/>
      <c r="BG762" s="39"/>
      <c r="BH762" s="39"/>
      <c r="BI762" s="39"/>
      <c r="BJ762" s="39"/>
      <c r="BK762" s="39"/>
      <c r="BL762" s="39"/>
      <c r="BM762" s="39"/>
      <c r="BN762" s="39"/>
      <c r="BO762" s="39"/>
      <c r="BP762" s="39"/>
      <c r="BQ762" s="39"/>
      <c r="BR762" s="39"/>
      <c r="BS762" s="39"/>
    </row>
    <row r="763" spans="1:71" ht="15.75" customHeight="1" x14ac:dyDescent="0.25">
      <c r="A763" s="30"/>
      <c r="B763" s="31"/>
      <c r="C763" s="31"/>
      <c r="D763" s="37"/>
      <c r="E763" s="39"/>
      <c r="F763" s="31"/>
      <c r="G763" s="92"/>
      <c r="H763" s="39"/>
      <c r="I763" s="93"/>
      <c r="J763" s="39"/>
      <c r="K763" s="39"/>
      <c r="L763" s="41"/>
      <c r="M763" s="41"/>
      <c r="N763" s="41"/>
      <c r="O763" s="31"/>
      <c r="P763" s="39"/>
      <c r="Q763" s="39"/>
      <c r="R763" s="39"/>
      <c r="S763" s="39"/>
      <c r="T763" s="94"/>
      <c r="U763" s="39"/>
      <c r="V763" s="95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  <c r="AK763" s="39"/>
      <c r="AL763" s="39"/>
      <c r="AM763" s="39"/>
      <c r="AN763" s="39"/>
      <c r="AO763" s="39"/>
      <c r="AP763" s="39"/>
      <c r="AQ763" s="39"/>
      <c r="AR763" s="39"/>
      <c r="AS763" s="39"/>
      <c r="AT763" s="39"/>
      <c r="AU763" s="39"/>
      <c r="AV763" s="39"/>
      <c r="AW763" s="39"/>
      <c r="AX763" s="39"/>
      <c r="AY763" s="39"/>
      <c r="AZ763" s="39"/>
      <c r="BA763" s="39"/>
      <c r="BB763" s="39"/>
      <c r="BC763" s="39"/>
      <c r="BD763" s="39"/>
      <c r="BE763" s="39"/>
      <c r="BF763" s="39"/>
      <c r="BG763" s="39"/>
      <c r="BH763" s="39"/>
      <c r="BI763" s="39"/>
      <c r="BJ763" s="39"/>
      <c r="BK763" s="39"/>
      <c r="BL763" s="39"/>
      <c r="BM763" s="39"/>
      <c r="BN763" s="39"/>
      <c r="BO763" s="39"/>
      <c r="BP763" s="39"/>
      <c r="BQ763" s="39"/>
      <c r="BR763" s="39"/>
      <c r="BS763" s="39"/>
    </row>
    <row r="764" spans="1:71" ht="15.75" customHeight="1" x14ac:dyDescent="0.25">
      <c r="A764" s="30"/>
      <c r="B764" s="31"/>
      <c r="C764" s="31"/>
      <c r="D764" s="37"/>
      <c r="E764" s="39"/>
      <c r="F764" s="31"/>
      <c r="G764" s="92"/>
      <c r="H764" s="39"/>
      <c r="I764" s="93"/>
      <c r="J764" s="39"/>
      <c r="K764" s="39"/>
      <c r="L764" s="41"/>
      <c r="M764" s="41"/>
      <c r="N764" s="41"/>
      <c r="O764" s="31"/>
      <c r="P764" s="39"/>
      <c r="Q764" s="39"/>
      <c r="R764" s="39"/>
      <c r="S764" s="39"/>
      <c r="T764" s="94"/>
      <c r="U764" s="39"/>
      <c r="V764" s="95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  <c r="AT764" s="39"/>
      <c r="AU764" s="39"/>
      <c r="AV764" s="39"/>
      <c r="AW764" s="39"/>
      <c r="AX764" s="39"/>
      <c r="AY764" s="39"/>
      <c r="AZ764" s="39"/>
      <c r="BA764" s="39"/>
      <c r="BB764" s="39"/>
      <c r="BC764" s="39"/>
      <c r="BD764" s="39"/>
      <c r="BE764" s="39"/>
      <c r="BF764" s="39"/>
      <c r="BG764" s="39"/>
      <c r="BH764" s="39"/>
      <c r="BI764" s="39"/>
      <c r="BJ764" s="39"/>
      <c r="BK764" s="39"/>
      <c r="BL764" s="39"/>
      <c r="BM764" s="39"/>
      <c r="BN764" s="39"/>
      <c r="BO764" s="39"/>
      <c r="BP764" s="39"/>
      <c r="BQ764" s="39"/>
      <c r="BR764" s="39"/>
      <c r="BS764" s="39"/>
    </row>
    <row r="765" spans="1:71" ht="15.75" customHeight="1" x14ac:dyDescent="0.25">
      <c r="A765" s="30"/>
      <c r="B765" s="31"/>
      <c r="C765" s="31"/>
      <c r="D765" s="37"/>
      <c r="E765" s="39"/>
      <c r="F765" s="31"/>
      <c r="G765" s="92"/>
      <c r="H765" s="39"/>
      <c r="I765" s="93"/>
      <c r="J765" s="39"/>
      <c r="K765" s="39"/>
      <c r="L765" s="41"/>
      <c r="M765" s="41"/>
      <c r="N765" s="41"/>
      <c r="O765" s="31"/>
      <c r="P765" s="39"/>
      <c r="Q765" s="39"/>
      <c r="R765" s="39"/>
      <c r="S765" s="39"/>
      <c r="T765" s="94"/>
      <c r="U765" s="39"/>
      <c r="V765" s="95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  <c r="AT765" s="39"/>
      <c r="AU765" s="39"/>
      <c r="AV765" s="39"/>
      <c r="AW765" s="39"/>
      <c r="AX765" s="39"/>
      <c r="AY765" s="39"/>
      <c r="AZ765" s="39"/>
      <c r="BA765" s="39"/>
      <c r="BB765" s="39"/>
      <c r="BC765" s="39"/>
      <c r="BD765" s="39"/>
      <c r="BE765" s="39"/>
      <c r="BF765" s="39"/>
      <c r="BG765" s="39"/>
      <c r="BH765" s="39"/>
      <c r="BI765" s="39"/>
      <c r="BJ765" s="39"/>
      <c r="BK765" s="39"/>
      <c r="BL765" s="39"/>
      <c r="BM765" s="39"/>
      <c r="BN765" s="39"/>
      <c r="BO765" s="39"/>
      <c r="BP765" s="39"/>
      <c r="BQ765" s="39"/>
      <c r="BR765" s="39"/>
      <c r="BS765" s="39"/>
    </row>
    <row r="766" spans="1:71" ht="15.75" customHeight="1" x14ac:dyDescent="0.25">
      <c r="A766" s="30"/>
      <c r="B766" s="31"/>
      <c r="C766" s="31"/>
      <c r="D766" s="37"/>
      <c r="E766" s="39"/>
      <c r="F766" s="31"/>
      <c r="G766" s="92"/>
      <c r="H766" s="39"/>
      <c r="I766" s="93"/>
      <c r="J766" s="39"/>
      <c r="K766" s="39"/>
      <c r="L766" s="41"/>
      <c r="M766" s="41"/>
      <c r="N766" s="41"/>
      <c r="O766" s="31"/>
      <c r="P766" s="39"/>
      <c r="Q766" s="39"/>
      <c r="R766" s="39"/>
      <c r="S766" s="39"/>
      <c r="T766" s="94"/>
      <c r="U766" s="39"/>
      <c r="V766" s="95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  <c r="AT766" s="39"/>
      <c r="AU766" s="39"/>
      <c r="AV766" s="39"/>
      <c r="AW766" s="39"/>
      <c r="AX766" s="39"/>
      <c r="AY766" s="39"/>
      <c r="AZ766" s="39"/>
      <c r="BA766" s="39"/>
      <c r="BB766" s="39"/>
      <c r="BC766" s="39"/>
      <c r="BD766" s="39"/>
      <c r="BE766" s="39"/>
      <c r="BF766" s="39"/>
      <c r="BG766" s="39"/>
      <c r="BH766" s="39"/>
      <c r="BI766" s="39"/>
      <c r="BJ766" s="39"/>
      <c r="BK766" s="39"/>
      <c r="BL766" s="39"/>
      <c r="BM766" s="39"/>
      <c r="BN766" s="39"/>
      <c r="BO766" s="39"/>
      <c r="BP766" s="39"/>
      <c r="BQ766" s="39"/>
      <c r="BR766" s="39"/>
      <c r="BS766" s="39"/>
    </row>
    <row r="767" spans="1:71" ht="15.75" customHeight="1" x14ac:dyDescent="0.25">
      <c r="A767" s="30"/>
      <c r="B767" s="31"/>
      <c r="C767" s="31"/>
      <c r="D767" s="37"/>
      <c r="E767" s="39"/>
      <c r="F767" s="31"/>
      <c r="G767" s="92"/>
      <c r="H767" s="39"/>
      <c r="I767" s="93"/>
      <c r="J767" s="39"/>
      <c r="K767" s="39"/>
      <c r="L767" s="41"/>
      <c r="M767" s="41"/>
      <c r="N767" s="41"/>
      <c r="O767" s="31"/>
      <c r="P767" s="39"/>
      <c r="Q767" s="39"/>
      <c r="R767" s="39"/>
      <c r="S767" s="39"/>
      <c r="T767" s="94"/>
      <c r="U767" s="39"/>
      <c r="V767" s="95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  <c r="AT767" s="39"/>
      <c r="AU767" s="39"/>
      <c r="AV767" s="39"/>
      <c r="AW767" s="39"/>
      <c r="AX767" s="39"/>
      <c r="AY767" s="39"/>
      <c r="AZ767" s="39"/>
      <c r="BA767" s="39"/>
      <c r="BB767" s="39"/>
      <c r="BC767" s="39"/>
      <c r="BD767" s="39"/>
      <c r="BE767" s="39"/>
      <c r="BF767" s="39"/>
      <c r="BG767" s="39"/>
      <c r="BH767" s="39"/>
      <c r="BI767" s="39"/>
      <c r="BJ767" s="39"/>
      <c r="BK767" s="39"/>
      <c r="BL767" s="39"/>
      <c r="BM767" s="39"/>
      <c r="BN767" s="39"/>
      <c r="BO767" s="39"/>
      <c r="BP767" s="39"/>
      <c r="BQ767" s="39"/>
      <c r="BR767" s="39"/>
      <c r="BS767" s="39"/>
    </row>
    <row r="768" spans="1:71" ht="15.75" customHeight="1" x14ac:dyDescent="0.25">
      <c r="A768" s="30"/>
      <c r="B768" s="31"/>
      <c r="C768" s="31"/>
      <c r="D768" s="37"/>
      <c r="E768" s="39"/>
      <c r="F768" s="31"/>
      <c r="G768" s="92"/>
      <c r="H768" s="39"/>
      <c r="I768" s="93"/>
      <c r="J768" s="39"/>
      <c r="K768" s="39"/>
      <c r="L768" s="41"/>
      <c r="M768" s="41"/>
      <c r="N768" s="41"/>
      <c r="O768" s="31"/>
      <c r="P768" s="39"/>
      <c r="Q768" s="39"/>
      <c r="R768" s="39"/>
      <c r="S768" s="39"/>
      <c r="T768" s="94"/>
      <c r="U768" s="39"/>
      <c r="V768" s="95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  <c r="AT768" s="39"/>
      <c r="AU768" s="39"/>
      <c r="AV768" s="39"/>
      <c r="AW768" s="39"/>
      <c r="AX768" s="39"/>
      <c r="AY768" s="39"/>
      <c r="AZ768" s="39"/>
      <c r="BA768" s="39"/>
      <c r="BB768" s="39"/>
      <c r="BC768" s="39"/>
      <c r="BD768" s="39"/>
      <c r="BE768" s="39"/>
      <c r="BF768" s="39"/>
      <c r="BG768" s="39"/>
      <c r="BH768" s="39"/>
      <c r="BI768" s="39"/>
      <c r="BJ768" s="39"/>
      <c r="BK768" s="39"/>
      <c r="BL768" s="39"/>
      <c r="BM768" s="39"/>
      <c r="BN768" s="39"/>
      <c r="BO768" s="39"/>
      <c r="BP768" s="39"/>
      <c r="BQ768" s="39"/>
      <c r="BR768" s="39"/>
      <c r="BS768" s="39"/>
    </row>
    <row r="769" spans="1:71" ht="15.75" customHeight="1" x14ac:dyDescent="0.25">
      <c r="A769" s="30"/>
      <c r="B769" s="31"/>
      <c r="C769" s="31"/>
      <c r="D769" s="37"/>
      <c r="E769" s="39"/>
      <c r="F769" s="31"/>
      <c r="G769" s="92"/>
      <c r="H769" s="39"/>
      <c r="I769" s="93"/>
      <c r="J769" s="39"/>
      <c r="K769" s="39"/>
      <c r="L769" s="41"/>
      <c r="M769" s="41"/>
      <c r="N769" s="41"/>
      <c r="O769" s="31"/>
      <c r="P769" s="39"/>
      <c r="Q769" s="39"/>
      <c r="R769" s="39"/>
      <c r="S769" s="39"/>
      <c r="T769" s="94"/>
      <c r="U769" s="39"/>
      <c r="V769" s="95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  <c r="AK769" s="39"/>
      <c r="AL769" s="39"/>
      <c r="AM769" s="39"/>
      <c r="AN769" s="39"/>
      <c r="AO769" s="39"/>
      <c r="AP769" s="39"/>
      <c r="AQ769" s="39"/>
      <c r="AR769" s="39"/>
      <c r="AS769" s="39"/>
      <c r="AT769" s="39"/>
      <c r="AU769" s="39"/>
      <c r="AV769" s="39"/>
      <c r="AW769" s="39"/>
      <c r="AX769" s="39"/>
      <c r="AY769" s="39"/>
      <c r="AZ769" s="39"/>
      <c r="BA769" s="39"/>
      <c r="BB769" s="39"/>
      <c r="BC769" s="39"/>
      <c r="BD769" s="39"/>
      <c r="BE769" s="39"/>
      <c r="BF769" s="39"/>
      <c r="BG769" s="39"/>
      <c r="BH769" s="39"/>
      <c r="BI769" s="39"/>
      <c r="BJ769" s="39"/>
      <c r="BK769" s="39"/>
      <c r="BL769" s="39"/>
      <c r="BM769" s="39"/>
      <c r="BN769" s="39"/>
      <c r="BO769" s="39"/>
      <c r="BP769" s="39"/>
      <c r="BQ769" s="39"/>
      <c r="BR769" s="39"/>
      <c r="BS769" s="39"/>
    </row>
    <row r="770" spans="1:71" ht="15.75" customHeight="1" x14ac:dyDescent="0.25">
      <c r="A770" s="30"/>
      <c r="B770" s="31"/>
      <c r="C770" s="31"/>
      <c r="D770" s="37"/>
      <c r="E770" s="39"/>
      <c r="F770" s="31"/>
      <c r="G770" s="92"/>
      <c r="H770" s="39"/>
      <c r="I770" s="93"/>
      <c r="J770" s="39"/>
      <c r="K770" s="39"/>
      <c r="L770" s="41"/>
      <c r="M770" s="41"/>
      <c r="N770" s="41"/>
      <c r="O770" s="31"/>
      <c r="P770" s="39"/>
      <c r="Q770" s="39"/>
      <c r="R770" s="39"/>
      <c r="S770" s="39"/>
      <c r="T770" s="94"/>
      <c r="U770" s="39"/>
      <c r="V770" s="95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  <c r="AT770" s="39"/>
      <c r="AU770" s="39"/>
      <c r="AV770" s="39"/>
      <c r="AW770" s="39"/>
      <c r="AX770" s="39"/>
      <c r="AY770" s="39"/>
      <c r="AZ770" s="39"/>
      <c r="BA770" s="39"/>
      <c r="BB770" s="39"/>
      <c r="BC770" s="39"/>
      <c r="BD770" s="39"/>
      <c r="BE770" s="39"/>
      <c r="BF770" s="39"/>
      <c r="BG770" s="39"/>
      <c r="BH770" s="39"/>
      <c r="BI770" s="39"/>
      <c r="BJ770" s="39"/>
      <c r="BK770" s="39"/>
      <c r="BL770" s="39"/>
      <c r="BM770" s="39"/>
      <c r="BN770" s="39"/>
      <c r="BO770" s="39"/>
      <c r="BP770" s="39"/>
      <c r="BQ770" s="39"/>
      <c r="BR770" s="39"/>
      <c r="BS770" s="39"/>
    </row>
    <row r="771" spans="1:71" ht="15.75" customHeight="1" x14ac:dyDescent="0.25">
      <c r="A771" s="30"/>
      <c r="B771" s="31"/>
      <c r="C771" s="31"/>
      <c r="D771" s="37"/>
      <c r="E771" s="39"/>
      <c r="F771" s="31"/>
      <c r="G771" s="92"/>
      <c r="H771" s="39"/>
      <c r="I771" s="93"/>
      <c r="J771" s="39"/>
      <c r="K771" s="39"/>
      <c r="L771" s="41"/>
      <c r="M771" s="41"/>
      <c r="N771" s="41"/>
      <c r="O771" s="31"/>
      <c r="P771" s="39"/>
      <c r="Q771" s="39"/>
      <c r="R771" s="39"/>
      <c r="S771" s="39"/>
      <c r="T771" s="94"/>
      <c r="U771" s="39"/>
      <c r="V771" s="95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  <c r="AK771" s="39"/>
      <c r="AL771" s="39"/>
      <c r="AM771" s="39"/>
      <c r="AN771" s="39"/>
      <c r="AO771" s="39"/>
      <c r="AP771" s="39"/>
      <c r="AQ771" s="39"/>
      <c r="AR771" s="39"/>
      <c r="AS771" s="39"/>
      <c r="AT771" s="39"/>
      <c r="AU771" s="39"/>
      <c r="AV771" s="39"/>
      <c r="AW771" s="39"/>
      <c r="AX771" s="39"/>
      <c r="AY771" s="39"/>
      <c r="AZ771" s="39"/>
      <c r="BA771" s="39"/>
      <c r="BB771" s="39"/>
      <c r="BC771" s="39"/>
      <c r="BD771" s="39"/>
      <c r="BE771" s="39"/>
      <c r="BF771" s="39"/>
      <c r="BG771" s="39"/>
      <c r="BH771" s="39"/>
      <c r="BI771" s="39"/>
      <c r="BJ771" s="39"/>
      <c r="BK771" s="39"/>
      <c r="BL771" s="39"/>
      <c r="BM771" s="39"/>
      <c r="BN771" s="39"/>
      <c r="BO771" s="39"/>
      <c r="BP771" s="39"/>
      <c r="BQ771" s="39"/>
      <c r="BR771" s="39"/>
      <c r="BS771" s="39"/>
    </row>
    <row r="772" spans="1:71" ht="15.75" customHeight="1" x14ac:dyDescent="0.25">
      <c r="A772" s="30"/>
      <c r="B772" s="31"/>
      <c r="C772" s="31"/>
      <c r="D772" s="37"/>
      <c r="E772" s="39"/>
      <c r="F772" s="31"/>
      <c r="G772" s="92"/>
      <c r="H772" s="39"/>
      <c r="I772" s="93"/>
      <c r="J772" s="39"/>
      <c r="K772" s="39"/>
      <c r="L772" s="41"/>
      <c r="M772" s="41"/>
      <c r="N772" s="41"/>
      <c r="O772" s="31"/>
      <c r="P772" s="39"/>
      <c r="Q772" s="39"/>
      <c r="R772" s="39"/>
      <c r="S772" s="39"/>
      <c r="T772" s="94"/>
      <c r="U772" s="39"/>
      <c r="V772" s="95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  <c r="AT772" s="39"/>
      <c r="AU772" s="39"/>
      <c r="AV772" s="39"/>
      <c r="AW772" s="39"/>
      <c r="AX772" s="39"/>
      <c r="AY772" s="39"/>
      <c r="AZ772" s="39"/>
      <c r="BA772" s="39"/>
      <c r="BB772" s="39"/>
      <c r="BC772" s="39"/>
      <c r="BD772" s="39"/>
      <c r="BE772" s="39"/>
      <c r="BF772" s="39"/>
      <c r="BG772" s="39"/>
      <c r="BH772" s="39"/>
      <c r="BI772" s="39"/>
      <c r="BJ772" s="39"/>
      <c r="BK772" s="39"/>
      <c r="BL772" s="39"/>
      <c r="BM772" s="39"/>
      <c r="BN772" s="39"/>
      <c r="BO772" s="39"/>
      <c r="BP772" s="39"/>
      <c r="BQ772" s="39"/>
      <c r="BR772" s="39"/>
      <c r="BS772" s="39"/>
    </row>
    <row r="773" spans="1:71" ht="15.75" customHeight="1" x14ac:dyDescent="0.25">
      <c r="A773" s="30"/>
      <c r="B773" s="31"/>
      <c r="C773" s="31"/>
      <c r="D773" s="37"/>
      <c r="E773" s="39"/>
      <c r="F773" s="31"/>
      <c r="G773" s="92"/>
      <c r="H773" s="39"/>
      <c r="I773" s="93"/>
      <c r="J773" s="39"/>
      <c r="K773" s="39"/>
      <c r="L773" s="41"/>
      <c r="M773" s="41"/>
      <c r="N773" s="41"/>
      <c r="O773" s="31"/>
      <c r="P773" s="39"/>
      <c r="Q773" s="39"/>
      <c r="R773" s="39"/>
      <c r="S773" s="39"/>
      <c r="T773" s="94"/>
      <c r="U773" s="39"/>
      <c r="V773" s="95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  <c r="AK773" s="39"/>
      <c r="AL773" s="39"/>
      <c r="AM773" s="39"/>
      <c r="AN773" s="39"/>
      <c r="AO773" s="39"/>
      <c r="AP773" s="39"/>
      <c r="AQ773" s="39"/>
      <c r="AR773" s="39"/>
      <c r="AS773" s="39"/>
      <c r="AT773" s="39"/>
      <c r="AU773" s="39"/>
      <c r="AV773" s="39"/>
      <c r="AW773" s="39"/>
      <c r="AX773" s="39"/>
      <c r="AY773" s="39"/>
      <c r="AZ773" s="39"/>
      <c r="BA773" s="39"/>
      <c r="BB773" s="39"/>
      <c r="BC773" s="39"/>
      <c r="BD773" s="39"/>
      <c r="BE773" s="39"/>
      <c r="BF773" s="39"/>
      <c r="BG773" s="39"/>
      <c r="BH773" s="39"/>
      <c r="BI773" s="39"/>
      <c r="BJ773" s="39"/>
      <c r="BK773" s="39"/>
      <c r="BL773" s="39"/>
      <c r="BM773" s="39"/>
      <c r="BN773" s="39"/>
      <c r="BO773" s="39"/>
      <c r="BP773" s="39"/>
      <c r="BQ773" s="39"/>
      <c r="BR773" s="39"/>
      <c r="BS773" s="39"/>
    </row>
    <row r="774" spans="1:71" ht="15.75" customHeight="1" x14ac:dyDescent="0.25">
      <c r="A774" s="30"/>
      <c r="B774" s="31"/>
      <c r="C774" s="31"/>
      <c r="D774" s="37"/>
      <c r="E774" s="39"/>
      <c r="F774" s="31"/>
      <c r="G774" s="92"/>
      <c r="H774" s="39"/>
      <c r="I774" s="93"/>
      <c r="J774" s="39"/>
      <c r="K774" s="39"/>
      <c r="L774" s="41"/>
      <c r="M774" s="41"/>
      <c r="N774" s="41"/>
      <c r="O774" s="31"/>
      <c r="P774" s="39"/>
      <c r="Q774" s="39"/>
      <c r="R774" s="39"/>
      <c r="S774" s="39"/>
      <c r="T774" s="94"/>
      <c r="U774" s="39"/>
      <c r="V774" s="95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/>
      <c r="AL774" s="39"/>
      <c r="AM774" s="39"/>
      <c r="AN774" s="39"/>
      <c r="AO774" s="39"/>
      <c r="AP774" s="39"/>
      <c r="AQ774" s="39"/>
      <c r="AR774" s="39"/>
      <c r="AS774" s="39"/>
      <c r="AT774" s="39"/>
      <c r="AU774" s="39"/>
      <c r="AV774" s="39"/>
      <c r="AW774" s="39"/>
      <c r="AX774" s="39"/>
      <c r="AY774" s="39"/>
      <c r="AZ774" s="39"/>
      <c r="BA774" s="39"/>
      <c r="BB774" s="39"/>
      <c r="BC774" s="39"/>
      <c r="BD774" s="39"/>
      <c r="BE774" s="39"/>
      <c r="BF774" s="39"/>
      <c r="BG774" s="39"/>
      <c r="BH774" s="39"/>
      <c r="BI774" s="39"/>
      <c r="BJ774" s="39"/>
      <c r="BK774" s="39"/>
      <c r="BL774" s="39"/>
      <c r="BM774" s="39"/>
      <c r="BN774" s="39"/>
      <c r="BO774" s="39"/>
      <c r="BP774" s="39"/>
      <c r="BQ774" s="39"/>
      <c r="BR774" s="39"/>
      <c r="BS774" s="39"/>
    </row>
    <row r="775" spans="1:71" ht="15.75" customHeight="1" x14ac:dyDescent="0.25">
      <c r="A775" s="30"/>
      <c r="B775" s="31"/>
      <c r="C775" s="31"/>
      <c r="D775" s="37"/>
      <c r="E775" s="39"/>
      <c r="F775" s="31"/>
      <c r="G775" s="92"/>
      <c r="H775" s="39"/>
      <c r="I775" s="93"/>
      <c r="J775" s="39"/>
      <c r="K775" s="39"/>
      <c r="L775" s="41"/>
      <c r="M775" s="41"/>
      <c r="N775" s="41"/>
      <c r="O775" s="31"/>
      <c r="P775" s="39"/>
      <c r="Q775" s="39"/>
      <c r="R775" s="39"/>
      <c r="S775" s="39"/>
      <c r="T775" s="94"/>
      <c r="U775" s="39"/>
      <c r="V775" s="95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  <c r="AK775" s="39"/>
      <c r="AL775" s="39"/>
      <c r="AM775" s="39"/>
      <c r="AN775" s="39"/>
      <c r="AO775" s="39"/>
      <c r="AP775" s="39"/>
      <c r="AQ775" s="39"/>
      <c r="AR775" s="39"/>
      <c r="AS775" s="39"/>
      <c r="AT775" s="39"/>
      <c r="AU775" s="39"/>
      <c r="AV775" s="39"/>
      <c r="AW775" s="39"/>
      <c r="AX775" s="39"/>
      <c r="AY775" s="39"/>
      <c r="AZ775" s="39"/>
      <c r="BA775" s="39"/>
      <c r="BB775" s="39"/>
      <c r="BC775" s="39"/>
      <c r="BD775" s="39"/>
      <c r="BE775" s="39"/>
      <c r="BF775" s="39"/>
      <c r="BG775" s="39"/>
      <c r="BH775" s="39"/>
      <c r="BI775" s="39"/>
      <c r="BJ775" s="39"/>
      <c r="BK775" s="39"/>
      <c r="BL775" s="39"/>
      <c r="BM775" s="39"/>
      <c r="BN775" s="39"/>
      <c r="BO775" s="39"/>
      <c r="BP775" s="39"/>
      <c r="BQ775" s="39"/>
      <c r="BR775" s="39"/>
      <c r="BS775" s="39"/>
    </row>
    <row r="776" spans="1:71" ht="15.75" customHeight="1" x14ac:dyDescent="0.25">
      <c r="A776" s="30"/>
      <c r="B776" s="31"/>
      <c r="C776" s="31"/>
      <c r="D776" s="37"/>
      <c r="E776" s="39"/>
      <c r="F776" s="31"/>
      <c r="G776" s="92"/>
      <c r="H776" s="39"/>
      <c r="I776" s="93"/>
      <c r="J776" s="39"/>
      <c r="K776" s="39"/>
      <c r="L776" s="41"/>
      <c r="M776" s="41"/>
      <c r="N776" s="41"/>
      <c r="O776" s="31"/>
      <c r="P776" s="39"/>
      <c r="Q776" s="39"/>
      <c r="R776" s="39"/>
      <c r="S776" s="39"/>
      <c r="T776" s="94"/>
      <c r="U776" s="39"/>
      <c r="V776" s="95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/>
      <c r="AL776" s="39"/>
      <c r="AM776" s="39"/>
      <c r="AN776" s="39"/>
      <c r="AO776" s="39"/>
      <c r="AP776" s="39"/>
      <c r="AQ776" s="39"/>
      <c r="AR776" s="39"/>
      <c r="AS776" s="39"/>
      <c r="AT776" s="39"/>
      <c r="AU776" s="39"/>
      <c r="AV776" s="39"/>
      <c r="AW776" s="39"/>
      <c r="AX776" s="39"/>
      <c r="AY776" s="39"/>
      <c r="AZ776" s="39"/>
      <c r="BA776" s="39"/>
      <c r="BB776" s="39"/>
      <c r="BC776" s="39"/>
      <c r="BD776" s="39"/>
      <c r="BE776" s="39"/>
      <c r="BF776" s="39"/>
      <c r="BG776" s="39"/>
      <c r="BH776" s="39"/>
      <c r="BI776" s="39"/>
      <c r="BJ776" s="39"/>
      <c r="BK776" s="39"/>
      <c r="BL776" s="39"/>
      <c r="BM776" s="39"/>
      <c r="BN776" s="39"/>
      <c r="BO776" s="39"/>
      <c r="BP776" s="39"/>
      <c r="BQ776" s="39"/>
      <c r="BR776" s="39"/>
      <c r="BS776" s="39"/>
    </row>
    <row r="777" spans="1:71" ht="15.75" customHeight="1" x14ac:dyDescent="0.25">
      <c r="A777" s="30"/>
      <c r="B777" s="31"/>
      <c r="C777" s="31"/>
      <c r="D777" s="37"/>
      <c r="E777" s="39"/>
      <c r="F777" s="31"/>
      <c r="G777" s="92"/>
      <c r="H777" s="39"/>
      <c r="I777" s="93"/>
      <c r="J777" s="39"/>
      <c r="K777" s="39"/>
      <c r="L777" s="41"/>
      <c r="M777" s="41"/>
      <c r="N777" s="41"/>
      <c r="O777" s="31"/>
      <c r="P777" s="39"/>
      <c r="Q777" s="39"/>
      <c r="R777" s="39"/>
      <c r="S777" s="39"/>
      <c r="T777" s="94"/>
      <c r="U777" s="39"/>
      <c r="V777" s="95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  <c r="AK777" s="39"/>
      <c r="AL777" s="39"/>
      <c r="AM777" s="39"/>
      <c r="AN777" s="39"/>
      <c r="AO777" s="39"/>
      <c r="AP777" s="39"/>
      <c r="AQ777" s="39"/>
      <c r="AR777" s="39"/>
      <c r="AS777" s="39"/>
      <c r="AT777" s="39"/>
      <c r="AU777" s="39"/>
      <c r="AV777" s="39"/>
      <c r="AW777" s="39"/>
      <c r="AX777" s="39"/>
      <c r="AY777" s="39"/>
      <c r="AZ777" s="39"/>
      <c r="BA777" s="39"/>
      <c r="BB777" s="39"/>
      <c r="BC777" s="39"/>
      <c r="BD777" s="39"/>
      <c r="BE777" s="39"/>
      <c r="BF777" s="39"/>
      <c r="BG777" s="39"/>
      <c r="BH777" s="39"/>
      <c r="BI777" s="39"/>
      <c r="BJ777" s="39"/>
      <c r="BK777" s="39"/>
      <c r="BL777" s="39"/>
      <c r="BM777" s="39"/>
      <c r="BN777" s="39"/>
      <c r="BO777" s="39"/>
      <c r="BP777" s="39"/>
      <c r="BQ777" s="39"/>
      <c r="BR777" s="39"/>
      <c r="BS777" s="39"/>
    </row>
    <row r="778" spans="1:71" ht="15.75" customHeight="1" x14ac:dyDescent="0.25">
      <c r="A778" s="30"/>
      <c r="B778" s="31"/>
      <c r="C778" s="31"/>
      <c r="D778" s="37"/>
      <c r="E778" s="39"/>
      <c r="F778" s="31"/>
      <c r="G778" s="92"/>
      <c r="H778" s="39"/>
      <c r="I778" s="93"/>
      <c r="J778" s="39"/>
      <c r="K778" s="39"/>
      <c r="L778" s="41"/>
      <c r="M778" s="41"/>
      <c r="N778" s="41"/>
      <c r="O778" s="31"/>
      <c r="P778" s="39"/>
      <c r="Q778" s="39"/>
      <c r="R778" s="39"/>
      <c r="S778" s="39"/>
      <c r="T778" s="94"/>
      <c r="U778" s="39"/>
      <c r="V778" s="95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  <c r="AK778" s="39"/>
      <c r="AL778" s="39"/>
      <c r="AM778" s="39"/>
      <c r="AN778" s="39"/>
      <c r="AO778" s="39"/>
      <c r="AP778" s="39"/>
      <c r="AQ778" s="39"/>
      <c r="AR778" s="39"/>
      <c r="AS778" s="39"/>
      <c r="AT778" s="39"/>
      <c r="AU778" s="39"/>
      <c r="AV778" s="39"/>
      <c r="AW778" s="39"/>
      <c r="AX778" s="39"/>
      <c r="AY778" s="39"/>
      <c r="AZ778" s="39"/>
      <c r="BA778" s="39"/>
      <c r="BB778" s="39"/>
      <c r="BC778" s="39"/>
      <c r="BD778" s="39"/>
      <c r="BE778" s="39"/>
      <c r="BF778" s="39"/>
      <c r="BG778" s="39"/>
      <c r="BH778" s="39"/>
      <c r="BI778" s="39"/>
      <c r="BJ778" s="39"/>
      <c r="BK778" s="39"/>
      <c r="BL778" s="39"/>
      <c r="BM778" s="39"/>
      <c r="BN778" s="39"/>
      <c r="BO778" s="39"/>
      <c r="BP778" s="39"/>
      <c r="BQ778" s="39"/>
      <c r="BR778" s="39"/>
      <c r="BS778" s="39"/>
    </row>
    <row r="779" spans="1:71" ht="15.75" customHeight="1" x14ac:dyDescent="0.25">
      <c r="A779" s="30"/>
      <c r="B779" s="31"/>
      <c r="C779" s="31"/>
      <c r="D779" s="37"/>
      <c r="E779" s="39"/>
      <c r="F779" s="31"/>
      <c r="G779" s="92"/>
      <c r="H779" s="39"/>
      <c r="I779" s="93"/>
      <c r="J779" s="39"/>
      <c r="K779" s="39"/>
      <c r="L779" s="41"/>
      <c r="M779" s="41"/>
      <c r="N779" s="41"/>
      <c r="O779" s="31"/>
      <c r="P779" s="39"/>
      <c r="Q779" s="39"/>
      <c r="R779" s="39"/>
      <c r="S779" s="39"/>
      <c r="T779" s="94"/>
      <c r="U779" s="39"/>
      <c r="V779" s="95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  <c r="AK779" s="39"/>
      <c r="AL779" s="39"/>
      <c r="AM779" s="39"/>
      <c r="AN779" s="39"/>
      <c r="AO779" s="39"/>
      <c r="AP779" s="39"/>
      <c r="AQ779" s="39"/>
      <c r="AR779" s="39"/>
      <c r="AS779" s="39"/>
      <c r="AT779" s="39"/>
      <c r="AU779" s="39"/>
      <c r="AV779" s="39"/>
      <c r="AW779" s="39"/>
      <c r="AX779" s="39"/>
      <c r="AY779" s="39"/>
      <c r="AZ779" s="39"/>
      <c r="BA779" s="39"/>
      <c r="BB779" s="39"/>
      <c r="BC779" s="39"/>
      <c r="BD779" s="39"/>
      <c r="BE779" s="39"/>
      <c r="BF779" s="39"/>
      <c r="BG779" s="39"/>
      <c r="BH779" s="39"/>
      <c r="BI779" s="39"/>
      <c r="BJ779" s="39"/>
      <c r="BK779" s="39"/>
      <c r="BL779" s="39"/>
      <c r="BM779" s="39"/>
      <c r="BN779" s="39"/>
      <c r="BO779" s="39"/>
      <c r="BP779" s="39"/>
      <c r="BQ779" s="39"/>
      <c r="BR779" s="39"/>
      <c r="BS779" s="39"/>
    </row>
    <row r="780" spans="1:71" ht="15.75" customHeight="1" x14ac:dyDescent="0.25">
      <c r="A780" s="30"/>
      <c r="B780" s="31"/>
      <c r="C780" s="31"/>
      <c r="D780" s="37"/>
      <c r="E780" s="39"/>
      <c r="F780" s="31"/>
      <c r="G780" s="92"/>
      <c r="H780" s="39"/>
      <c r="I780" s="93"/>
      <c r="J780" s="39"/>
      <c r="K780" s="39"/>
      <c r="L780" s="41"/>
      <c r="M780" s="41"/>
      <c r="N780" s="41"/>
      <c r="O780" s="31"/>
      <c r="P780" s="39"/>
      <c r="Q780" s="39"/>
      <c r="R780" s="39"/>
      <c r="S780" s="39"/>
      <c r="T780" s="94"/>
      <c r="U780" s="39"/>
      <c r="V780" s="95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  <c r="AK780" s="39"/>
      <c r="AL780" s="39"/>
      <c r="AM780" s="39"/>
      <c r="AN780" s="39"/>
      <c r="AO780" s="39"/>
      <c r="AP780" s="39"/>
      <c r="AQ780" s="39"/>
      <c r="AR780" s="39"/>
      <c r="AS780" s="39"/>
      <c r="AT780" s="39"/>
      <c r="AU780" s="39"/>
      <c r="AV780" s="39"/>
      <c r="AW780" s="39"/>
      <c r="AX780" s="39"/>
      <c r="AY780" s="39"/>
      <c r="AZ780" s="39"/>
      <c r="BA780" s="39"/>
      <c r="BB780" s="39"/>
      <c r="BC780" s="39"/>
      <c r="BD780" s="39"/>
      <c r="BE780" s="39"/>
      <c r="BF780" s="39"/>
      <c r="BG780" s="39"/>
      <c r="BH780" s="39"/>
      <c r="BI780" s="39"/>
      <c r="BJ780" s="39"/>
      <c r="BK780" s="39"/>
      <c r="BL780" s="39"/>
      <c r="BM780" s="39"/>
      <c r="BN780" s="39"/>
      <c r="BO780" s="39"/>
      <c r="BP780" s="39"/>
      <c r="BQ780" s="39"/>
      <c r="BR780" s="39"/>
      <c r="BS780" s="39"/>
    </row>
    <row r="781" spans="1:71" ht="15.75" customHeight="1" x14ac:dyDescent="0.25">
      <c r="A781" s="30"/>
      <c r="B781" s="31"/>
      <c r="C781" s="31"/>
      <c r="D781" s="37"/>
      <c r="E781" s="39"/>
      <c r="F781" s="31"/>
      <c r="G781" s="92"/>
      <c r="H781" s="39"/>
      <c r="I781" s="93"/>
      <c r="J781" s="39"/>
      <c r="K781" s="39"/>
      <c r="L781" s="41"/>
      <c r="M781" s="41"/>
      <c r="N781" s="41"/>
      <c r="O781" s="31"/>
      <c r="P781" s="39"/>
      <c r="Q781" s="39"/>
      <c r="R781" s="39"/>
      <c r="S781" s="39"/>
      <c r="T781" s="94"/>
      <c r="U781" s="39"/>
      <c r="V781" s="95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  <c r="AK781" s="39"/>
      <c r="AL781" s="39"/>
      <c r="AM781" s="39"/>
      <c r="AN781" s="39"/>
      <c r="AO781" s="39"/>
      <c r="AP781" s="39"/>
      <c r="AQ781" s="39"/>
      <c r="AR781" s="39"/>
      <c r="AS781" s="39"/>
      <c r="AT781" s="39"/>
      <c r="AU781" s="39"/>
      <c r="AV781" s="39"/>
      <c r="AW781" s="39"/>
      <c r="AX781" s="39"/>
      <c r="AY781" s="39"/>
      <c r="AZ781" s="39"/>
      <c r="BA781" s="39"/>
      <c r="BB781" s="39"/>
      <c r="BC781" s="39"/>
      <c r="BD781" s="39"/>
      <c r="BE781" s="39"/>
      <c r="BF781" s="39"/>
      <c r="BG781" s="39"/>
      <c r="BH781" s="39"/>
      <c r="BI781" s="39"/>
      <c r="BJ781" s="39"/>
      <c r="BK781" s="39"/>
      <c r="BL781" s="39"/>
      <c r="BM781" s="39"/>
      <c r="BN781" s="39"/>
      <c r="BO781" s="39"/>
      <c r="BP781" s="39"/>
      <c r="BQ781" s="39"/>
      <c r="BR781" s="39"/>
      <c r="BS781" s="39"/>
    </row>
    <row r="782" spans="1:71" ht="15.75" customHeight="1" x14ac:dyDescent="0.25">
      <c r="A782" s="30"/>
      <c r="B782" s="31"/>
      <c r="C782" s="31"/>
      <c r="D782" s="37"/>
      <c r="E782" s="39"/>
      <c r="F782" s="31"/>
      <c r="G782" s="92"/>
      <c r="H782" s="39"/>
      <c r="I782" s="93"/>
      <c r="J782" s="39"/>
      <c r="K782" s="39"/>
      <c r="L782" s="41"/>
      <c r="M782" s="41"/>
      <c r="N782" s="41"/>
      <c r="O782" s="31"/>
      <c r="P782" s="39"/>
      <c r="Q782" s="39"/>
      <c r="R782" s="39"/>
      <c r="S782" s="39"/>
      <c r="T782" s="94"/>
      <c r="U782" s="39"/>
      <c r="V782" s="95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  <c r="AK782" s="39"/>
      <c r="AL782" s="39"/>
      <c r="AM782" s="39"/>
      <c r="AN782" s="39"/>
      <c r="AO782" s="39"/>
      <c r="AP782" s="39"/>
      <c r="AQ782" s="39"/>
      <c r="AR782" s="39"/>
      <c r="AS782" s="39"/>
      <c r="AT782" s="39"/>
      <c r="AU782" s="39"/>
      <c r="AV782" s="39"/>
      <c r="AW782" s="39"/>
      <c r="AX782" s="39"/>
      <c r="AY782" s="39"/>
      <c r="AZ782" s="39"/>
      <c r="BA782" s="39"/>
      <c r="BB782" s="39"/>
      <c r="BC782" s="39"/>
      <c r="BD782" s="39"/>
      <c r="BE782" s="39"/>
      <c r="BF782" s="39"/>
      <c r="BG782" s="39"/>
      <c r="BH782" s="39"/>
      <c r="BI782" s="39"/>
      <c r="BJ782" s="39"/>
      <c r="BK782" s="39"/>
      <c r="BL782" s="39"/>
      <c r="BM782" s="39"/>
      <c r="BN782" s="39"/>
      <c r="BO782" s="39"/>
      <c r="BP782" s="39"/>
      <c r="BQ782" s="39"/>
      <c r="BR782" s="39"/>
      <c r="BS782" s="39"/>
    </row>
    <row r="783" spans="1:71" ht="15.75" customHeight="1" x14ac:dyDescent="0.25">
      <c r="A783" s="30"/>
      <c r="B783" s="31"/>
      <c r="C783" s="31"/>
      <c r="D783" s="37"/>
      <c r="E783" s="39"/>
      <c r="F783" s="31"/>
      <c r="G783" s="92"/>
      <c r="H783" s="39"/>
      <c r="I783" s="93"/>
      <c r="J783" s="39"/>
      <c r="K783" s="39"/>
      <c r="L783" s="41"/>
      <c r="M783" s="41"/>
      <c r="N783" s="41"/>
      <c r="O783" s="31"/>
      <c r="P783" s="39"/>
      <c r="Q783" s="39"/>
      <c r="R783" s="39"/>
      <c r="S783" s="39"/>
      <c r="T783" s="94"/>
      <c r="U783" s="39"/>
      <c r="V783" s="95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  <c r="AK783" s="39"/>
      <c r="AL783" s="39"/>
      <c r="AM783" s="39"/>
      <c r="AN783" s="39"/>
      <c r="AO783" s="39"/>
      <c r="AP783" s="39"/>
      <c r="AQ783" s="39"/>
      <c r="AR783" s="39"/>
      <c r="AS783" s="39"/>
      <c r="AT783" s="39"/>
      <c r="AU783" s="39"/>
      <c r="AV783" s="39"/>
      <c r="AW783" s="39"/>
      <c r="AX783" s="39"/>
      <c r="AY783" s="39"/>
      <c r="AZ783" s="39"/>
      <c r="BA783" s="39"/>
      <c r="BB783" s="39"/>
      <c r="BC783" s="39"/>
      <c r="BD783" s="39"/>
      <c r="BE783" s="39"/>
      <c r="BF783" s="39"/>
      <c r="BG783" s="39"/>
      <c r="BH783" s="39"/>
      <c r="BI783" s="39"/>
      <c r="BJ783" s="39"/>
      <c r="BK783" s="39"/>
      <c r="BL783" s="39"/>
      <c r="BM783" s="39"/>
      <c r="BN783" s="39"/>
      <c r="BO783" s="39"/>
      <c r="BP783" s="39"/>
      <c r="BQ783" s="39"/>
      <c r="BR783" s="39"/>
      <c r="BS783" s="39"/>
    </row>
    <row r="784" spans="1:71" ht="15.75" customHeight="1" x14ac:dyDescent="0.25">
      <c r="A784" s="30"/>
      <c r="B784" s="31"/>
      <c r="C784" s="31"/>
      <c r="D784" s="37"/>
      <c r="E784" s="39"/>
      <c r="F784" s="31"/>
      <c r="G784" s="92"/>
      <c r="H784" s="39"/>
      <c r="I784" s="93"/>
      <c r="J784" s="39"/>
      <c r="K784" s="39"/>
      <c r="L784" s="41"/>
      <c r="M784" s="41"/>
      <c r="N784" s="41"/>
      <c r="O784" s="31"/>
      <c r="P784" s="39"/>
      <c r="Q784" s="39"/>
      <c r="R784" s="39"/>
      <c r="S784" s="39"/>
      <c r="T784" s="94"/>
      <c r="U784" s="39"/>
      <c r="V784" s="95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  <c r="AK784" s="39"/>
      <c r="AL784" s="39"/>
      <c r="AM784" s="39"/>
      <c r="AN784" s="39"/>
      <c r="AO784" s="39"/>
      <c r="AP784" s="39"/>
      <c r="AQ784" s="39"/>
      <c r="AR784" s="39"/>
      <c r="AS784" s="39"/>
      <c r="AT784" s="39"/>
      <c r="AU784" s="39"/>
      <c r="AV784" s="39"/>
      <c r="AW784" s="39"/>
      <c r="AX784" s="39"/>
      <c r="AY784" s="39"/>
      <c r="AZ784" s="39"/>
      <c r="BA784" s="39"/>
      <c r="BB784" s="39"/>
      <c r="BC784" s="39"/>
      <c r="BD784" s="39"/>
      <c r="BE784" s="39"/>
      <c r="BF784" s="39"/>
      <c r="BG784" s="39"/>
      <c r="BH784" s="39"/>
      <c r="BI784" s="39"/>
      <c r="BJ784" s="39"/>
      <c r="BK784" s="39"/>
      <c r="BL784" s="39"/>
      <c r="BM784" s="39"/>
      <c r="BN784" s="39"/>
      <c r="BO784" s="39"/>
      <c r="BP784" s="39"/>
      <c r="BQ784" s="39"/>
      <c r="BR784" s="39"/>
      <c r="BS784" s="39"/>
    </row>
    <row r="785" spans="1:71" ht="15.75" customHeight="1" x14ac:dyDescent="0.25">
      <c r="A785" s="30"/>
      <c r="B785" s="31"/>
      <c r="C785" s="31"/>
      <c r="D785" s="37"/>
      <c r="E785" s="39"/>
      <c r="F785" s="31"/>
      <c r="G785" s="92"/>
      <c r="H785" s="39"/>
      <c r="I785" s="93"/>
      <c r="J785" s="39"/>
      <c r="K785" s="39"/>
      <c r="L785" s="41"/>
      <c r="M785" s="41"/>
      <c r="N785" s="41"/>
      <c r="O785" s="31"/>
      <c r="P785" s="39"/>
      <c r="Q785" s="39"/>
      <c r="R785" s="39"/>
      <c r="S785" s="39"/>
      <c r="T785" s="94"/>
      <c r="U785" s="39"/>
      <c r="V785" s="95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  <c r="AK785" s="39"/>
      <c r="AL785" s="39"/>
      <c r="AM785" s="39"/>
      <c r="AN785" s="39"/>
      <c r="AO785" s="39"/>
      <c r="AP785" s="39"/>
      <c r="AQ785" s="39"/>
      <c r="AR785" s="39"/>
      <c r="AS785" s="39"/>
      <c r="AT785" s="39"/>
      <c r="AU785" s="39"/>
      <c r="AV785" s="39"/>
      <c r="AW785" s="39"/>
      <c r="AX785" s="39"/>
      <c r="AY785" s="39"/>
      <c r="AZ785" s="39"/>
      <c r="BA785" s="39"/>
      <c r="BB785" s="39"/>
      <c r="BC785" s="39"/>
      <c r="BD785" s="39"/>
      <c r="BE785" s="39"/>
      <c r="BF785" s="39"/>
      <c r="BG785" s="39"/>
      <c r="BH785" s="39"/>
      <c r="BI785" s="39"/>
      <c r="BJ785" s="39"/>
      <c r="BK785" s="39"/>
      <c r="BL785" s="39"/>
      <c r="BM785" s="39"/>
      <c r="BN785" s="39"/>
      <c r="BO785" s="39"/>
      <c r="BP785" s="39"/>
      <c r="BQ785" s="39"/>
      <c r="BR785" s="39"/>
      <c r="BS785" s="39"/>
    </row>
    <row r="786" spans="1:71" ht="15.75" customHeight="1" x14ac:dyDescent="0.25">
      <c r="A786" s="30"/>
      <c r="B786" s="31"/>
      <c r="C786" s="31"/>
      <c r="D786" s="37"/>
      <c r="E786" s="39"/>
      <c r="F786" s="31"/>
      <c r="G786" s="92"/>
      <c r="H786" s="39"/>
      <c r="I786" s="93"/>
      <c r="J786" s="39"/>
      <c r="K786" s="39"/>
      <c r="L786" s="41"/>
      <c r="M786" s="41"/>
      <c r="N786" s="41"/>
      <c r="O786" s="31"/>
      <c r="P786" s="39"/>
      <c r="Q786" s="39"/>
      <c r="R786" s="39"/>
      <c r="S786" s="39"/>
      <c r="T786" s="94"/>
      <c r="U786" s="39"/>
      <c r="V786" s="95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  <c r="AT786" s="39"/>
      <c r="AU786" s="39"/>
      <c r="AV786" s="39"/>
      <c r="AW786" s="39"/>
      <c r="AX786" s="39"/>
      <c r="AY786" s="39"/>
      <c r="AZ786" s="39"/>
      <c r="BA786" s="39"/>
      <c r="BB786" s="39"/>
      <c r="BC786" s="39"/>
      <c r="BD786" s="39"/>
      <c r="BE786" s="39"/>
      <c r="BF786" s="39"/>
      <c r="BG786" s="39"/>
      <c r="BH786" s="39"/>
      <c r="BI786" s="39"/>
      <c r="BJ786" s="39"/>
      <c r="BK786" s="39"/>
      <c r="BL786" s="39"/>
      <c r="BM786" s="39"/>
      <c r="BN786" s="39"/>
      <c r="BO786" s="39"/>
      <c r="BP786" s="39"/>
      <c r="BQ786" s="39"/>
      <c r="BR786" s="39"/>
      <c r="BS786" s="39"/>
    </row>
    <row r="787" spans="1:71" ht="15.75" customHeight="1" x14ac:dyDescent="0.25">
      <c r="A787" s="30"/>
      <c r="B787" s="31"/>
      <c r="C787" s="31"/>
      <c r="D787" s="37"/>
      <c r="E787" s="39"/>
      <c r="F787" s="31"/>
      <c r="G787" s="92"/>
      <c r="H787" s="39"/>
      <c r="I787" s="93"/>
      <c r="J787" s="39"/>
      <c r="K787" s="39"/>
      <c r="L787" s="41"/>
      <c r="M787" s="41"/>
      <c r="N787" s="41"/>
      <c r="O787" s="31"/>
      <c r="P787" s="39"/>
      <c r="Q787" s="39"/>
      <c r="R787" s="39"/>
      <c r="S787" s="39"/>
      <c r="T787" s="94"/>
      <c r="U787" s="39"/>
      <c r="V787" s="95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  <c r="AK787" s="39"/>
      <c r="AL787" s="39"/>
      <c r="AM787" s="39"/>
      <c r="AN787" s="39"/>
      <c r="AO787" s="39"/>
      <c r="AP787" s="39"/>
      <c r="AQ787" s="39"/>
      <c r="AR787" s="39"/>
      <c r="AS787" s="39"/>
      <c r="AT787" s="39"/>
      <c r="AU787" s="39"/>
      <c r="AV787" s="39"/>
      <c r="AW787" s="39"/>
      <c r="AX787" s="39"/>
      <c r="AY787" s="39"/>
      <c r="AZ787" s="39"/>
      <c r="BA787" s="39"/>
      <c r="BB787" s="39"/>
      <c r="BC787" s="39"/>
      <c r="BD787" s="39"/>
      <c r="BE787" s="39"/>
      <c r="BF787" s="39"/>
      <c r="BG787" s="39"/>
      <c r="BH787" s="39"/>
      <c r="BI787" s="39"/>
      <c r="BJ787" s="39"/>
      <c r="BK787" s="39"/>
      <c r="BL787" s="39"/>
      <c r="BM787" s="39"/>
      <c r="BN787" s="39"/>
      <c r="BO787" s="39"/>
      <c r="BP787" s="39"/>
      <c r="BQ787" s="39"/>
      <c r="BR787" s="39"/>
      <c r="BS787" s="39"/>
    </row>
    <row r="788" spans="1:71" ht="15.75" customHeight="1" x14ac:dyDescent="0.25">
      <c r="A788" s="30"/>
      <c r="B788" s="31"/>
      <c r="C788" s="31"/>
      <c r="D788" s="37"/>
      <c r="E788" s="39"/>
      <c r="F788" s="31"/>
      <c r="G788" s="92"/>
      <c r="H788" s="39"/>
      <c r="I788" s="93"/>
      <c r="J788" s="39"/>
      <c r="K788" s="39"/>
      <c r="L788" s="41"/>
      <c r="M788" s="41"/>
      <c r="N788" s="41"/>
      <c r="O788" s="31"/>
      <c r="P788" s="39"/>
      <c r="Q788" s="39"/>
      <c r="R788" s="39"/>
      <c r="S788" s="39"/>
      <c r="T788" s="94"/>
      <c r="U788" s="39"/>
      <c r="V788" s="95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  <c r="AT788" s="39"/>
      <c r="AU788" s="39"/>
      <c r="AV788" s="39"/>
      <c r="AW788" s="39"/>
      <c r="AX788" s="39"/>
      <c r="AY788" s="39"/>
      <c r="AZ788" s="39"/>
      <c r="BA788" s="39"/>
      <c r="BB788" s="39"/>
      <c r="BC788" s="39"/>
      <c r="BD788" s="39"/>
      <c r="BE788" s="39"/>
      <c r="BF788" s="39"/>
      <c r="BG788" s="39"/>
      <c r="BH788" s="39"/>
      <c r="BI788" s="39"/>
      <c r="BJ788" s="39"/>
      <c r="BK788" s="39"/>
      <c r="BL788" s="39"/>
      <c r="BM788" s="39"/>
      <c r="BN788" s="39"/>
      <c r="BO788" s="39"/>
      <c r="BP788" s="39"/>
      <c r="BQ788" s="39"/>
      <c r="BR788" s="39"/>
      <c r="BS788" s="39"/>
    </row>
    <row r="789" spans="1:71" ht="15.75" customHeight="1" x14ac:dyDescent="0.25">
      <c r="A789" s="30"/>
      <c r="B789" s="31"/>
      <c r="C789" s="31"/>
      <c r="D789" s="37"/>
      <c r="E789" s="39"/>
      <c r="F789" s="31"/>
      <c r="G789" s="92"/>
      <c r="H789" s="39"/>
      <c r="I789" s="93"/>
      <c r="J789" s="39"/>
      <c r="K789" s="39"/>
      <c r="L789" s="41"/>
      <c r="M789" s="41"/>
      <c r="N789" s="41"/>
      <c r="O789" s="31"/>
      <c r="P789" s="39"/>
      <c r="Q789" s="39"/>
      <c r="R789" s="39"/>
      <c r="S789" s="39"/>
      <c r="T789" s="94"/>
      <c r="U789" s="39"/>
      <c r="V789" s="95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  <c r="AT789" s="39"/>
      <c r="AU789" s="39"/>
      <c r="AV789" s="39"/>
      <c r="AW789" s="39"/>
      <c r="AX789" s="39"/>
      <c r="AY789" s="39"/>
      <c r="AZ789" s="39"/>
      <c r="BA789" s="39"/>
      <c r="BB789" s="39"/>
      <c r="BC789" s="39"/>
      <c r="BD789" s="39"/>
      <c r="BE789" s="39"/>
      <c r="BF789" s="39"/>
      <c r="BG789" s="39"/>
      <c r="BH789" s="39"/>
      <c r="BI789" s="39"/>
      <c r="BJ789" s="39"/>
      <c r="BK789" s="39"/>
      <c r="BL789" s="39"/>
      <c r="BM789" s="39"/>
      <c r="BN789" s="39"/>
      <c r="BO789" s="39"/>
      <c r="BP789" s="39"/>
      <c r="BQ789" s="39"/>
      <c r="BR789" s="39"/>
      <c r="BS789" s="39"/>
    </row>
    <row r="790" spans="1:71" ht="15.75" customHeight="1" x14ac:dyDescent="0.25">
      <c r="A790" s="30"/>
      <c r="B790" s="31"/>
      <c r="C790" s="31"/>
      <c r="D790" s="37"/>
      <c r="E790" s="39"/>
      <c r="F790" s="31"/>
      <c r="G790" s="92"/>
      <c r="H790" s="39"/>
      <c r="I790" s="93"/>
      <c r="J790" s="39"/>
      <c r="K790" s="39"/>
      <c r="L790" s="41"/>
      <c r="M790" s="41"/>
      <c r="N790" s="41"/>
      <c r="O790" s="31"/>
      <c r="P790" s="39"/>
      <c r="Q790" s="39"/>
      <c r="R790" s="39"/>
      <c r="S790" s="39"/>
      <c r="T790" s="94"/>
      <c r="U790" s="39"/>
      <c r="V790" s="95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  <c r="AT790" s="39"/>
      <c r="AU790" s="39"/>
      <c r="AV790" s="39"/>
      <c r="AW790" s="39"/>
      <c r="AX790" s="39"/>
      <c r="AY790" s="39"/>
      <c r="AZ790" s="39"/>
      <c r="BA790" s="39"/>
      <c r="BB790" s="39"/>
      <c r="BC790" s="39"/>
      <c r="BD790" s="39"/>
      <c r="BE790" s="39"/>
      <c r="BF790" s="39"/>
      <c r="BG790" s="39"/>
      <c r="BH790" s="39"/>
      <c r="BI790" s="39"/>
      <c r="BJ790" s="39"/>
      <c r="BK790" s="39"/>
      <c r="BL790" s="39"/>
      <c r="BM790" s="39"/>
      <c r="BN790" s="39"/>
      <c r="BO790" s="39"/>
      <c r="BP790" s="39"/>
      <c r="BQ790" s="39"/>
      <c r="BR790" s="39"/>
      <c r="BS790" s="39"/>
    </row>
    <row r="791" spans="1:71" ht="15.75" customHeight="1" x14ac:dyDescent="0.25">
      <c r="A791" s="30"/>
      <c r="B791" s="31"/>
      <c r="C791" s="31"/>
      <c r="D791" s="37"/>
      <c r="E791" s="39"/>
      <c r="F791" s="31"/>
      <c r="G791" s="92"/>
      <c r="H791" s="39"/>
      <c r="I791" s="93"/>
      <c r="J791" s="39"/>
      <c r="K791" s="39"/>
      <c r="L791" s="41"/>
      <c r="M791" s="41"/>
      <c r="N791" s="41"/>
      <c r="O791" s="31"/>
      <c r="P791" s="39"/>
      <c r="Q791" s="39"/>
      <c r="R791" s="39"/>
      <c r="S791" s="39"/>
      <c r="T791" s="94"/>
      <c r="U791" s="39"/>
      <c r="V791" s="95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  <c r="AK791" s="39"/>
      <c r="AL791" s="39"/>
      <c r="AM791" s="39"/>
      <c r="AN791" s="39"/>
      <c r="AO791" s="39"/>
      <c r="AP791" s="39"/>
      <c r="AQ791" s="39"/>
      <c r="AR791" s="39"/>
      <c r="AS791" s="39"/>
      <c r="AT791" s="39"/>
      <c r="AU791" s="39"/>
      <c r="AV791" s="39"/>
      <c r="AW791" s="39"/>
      <c r="AX791" s="39"/>
      <c r="AY791" s="39"/>
      <c r="AZ791" s="39"/>
      <c r="BA791" s="39"/>
      <c r="BB791" s="39"/>
      <c r="BC791" s="39"/>
      <c r="BD791" s="39"/>
      <c r="BE791" s="39"/>
      <c r="BF791" s="39"/>
      <c r="BG791" s="39"/>
      <c r="BH791" s="39"/>
      <c r="BI791" s="39"/>
      <c r="BJ791" s="39"/>
      <c r="BK791" s="39"/>
      <c r="BL791" s="39"/>
      <c r="BM791" s="39"/>
      <c r="BN791" s="39"/>
      <c r="BO791" s="39"/>
      <c r="BP791" s="39"/>
      <c r="BQ791" s="39"/>
      <c r="BR791" s="39"/>
      <c r="BS791" s="39"/>
    </row>
    <row r="792" spans="1:71" ht="15.75" customHeight="1" x14ac:dyDescent="0.25">
      <c r="A792" s="30"/>
      <c r="B792" s="31"/>
      <c r="C792" s="31"/>
      <c r="D792" s="37"/>
      <c r="E792" s="39"/>
      <c r="F792" s="31"/>
      <c r="G792" s="92"/>
      <c r="H792" s="39"/>
      <c r="I792" s="93"/>
      <c r="J792" s="39"/>
      <c r="K792" s="39"/>
      <c r="L792" s="41"/>
      <c r="M792" s="41"/>
      <c r="N792" s="41"/>
      <c r="O792" s="31"/>
      <c r="P792" s="39"/>
      <c r="Q792" s="39"/>
      <c r="R792" s="39"/>
      <c r="S792" s="39"/>
      <c r="T792" s="94"/>
      <c r="U792" s="39"/>
      <c r="V792" s="95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  <c r="AT792" s="39"/>
      <c r="AU792" s="39"/>
      <c r="AV792" s="39"/>
      <c r="AW792" s="39"/>
      <c r="AX792" s="39"/>
      <c r="AY792" s="39"/>
      <c r="AZ792" s="39"/>
      <c r="BA792" s="39"/>
      <c r="BB792" s="39"/>
      <c r="BC792" s="39"/>
      <c r="BD792" s="39"/>
      <c r="BE792" s="39"/>
      <c r="BF792" s="39"/>
      <c r="BG792" s="39"/>
      <c r="BH792" s="39"/>
      <c r="BI792" s="39"/>
      <c r="BJ792" s="39"/>
      <c r="BK792" s="39"/>
      <c r="BL792" s="39"/>
      <c r="BM792" s="39"/>
      <c r="BN792" s="39"/>
      <c r="BO792" s="39"/>
      <c r="BP792" s="39"/>
      <c r="BQ792" s="39"/>
      <c r="BR792" s="39"/>
      <c r="BS792" s="39"/>
    </row>
    <row r="793" spans="1:71" ht="15.75" customHeight="1" x14ac:dyDescent="0.25">
      <c r="A793" s="30"/>
      <c r="B793" s="31"/>
      <c r="C793" s="31"/>
      <c r="D793" s="37"/>
      <c r="E793" s="39"/>
      <c r="F793" s="31"/>
      <c r="G793" s="92"/>
      <c r="H793" s="39"/>
      <c r="I793" s="93"/>
      <c r="J793" s="39"/>
      <c r="K793" s="39"/>
      <c r="L793" s="41"/>
      <c r="M793" s="41"/>
      <c r="N793" s="41"/>
      <c r="O793" s="31"/>
      <c r="P793" s="39"/>
      <c r="Q793" s="39"/>
      <c r="R793" s="39"/>
      <c r="S793" s="39"/>
      <c r="T793" s="94"/>
      <c r="U793" s="39"/>
      <c r="V793" s="95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  <c r="AT793" s="39"/>
      <c r="AU793" s="39"/>
      <c r="AV793" s="39"/>
      <c r="AW793" s="39"/>
      <c r="AX793" s="39"/>
      <c r="AY793" s="39"/>
      <c r="AZ793" s="39"/>
      <c r="BA793" s="39"/>
      <c r="BB793" s="39"/>
      <c r="BC793" s="39"/>
      <c r="BD793" s="39"/>
      <c r="BE793" s="39"/>
      <c r="BF793" s="39"/>
      <c r="BG793" s="39"/>
      <c r="BH793" s="39"/>
      <c r="BI793" s="39"/>
      <c r="BJ793" s="39"/>
      <c r="BK793" s="39"/>
      <c r="BL793" s="39"/>
      <c r="BM793" s="39"/>
      <c r="BN793" s="39"/>
      <c r="BO793" s="39"/>
      <c r="BP793" s="39"/>
      <c r="BQ793" s="39"/>
      <c r="BR793" s="39"/>
      <c r="BS793" s="39"/>
    </row>
    <row r="794" spans="1:71" ht="15.75" customHeight="1" x14ac:dyDescent="0.25">
      <c r="A794" s="30"/>
      <c r="B794" s="31"/>
      <c r="C794" s="31"/>
      <c r="D794" s="37"/>
      <c r="E794" s="39"/>
      <c r="F794" s="31"/>
      <c r="G794" s="92"/>
      <c r="H794" s="39"/>
      <c r="I794" s="93"/>
      <c r="J794" s="39"/>
      <c r="K794" s="39"/>
      <c r="L794" s="41"/>
      <c r="M794" s="41"/>
      <c r="N794" s="41"/>
      <c r="O794" s="31"/>
      <c r="P794" s="39"/>
      <c r="Q794" s="39"/>
      <c r="R794" s="39"/>
      <c r="S794" s="39"/>
      <c r="T794" s="94"/>
      <c r="U794" s="39"/>
      <c r="V794" s="95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  <c r="AK794" s="39"/>
      <c r="AL794" s="39"/>
      <c r="AM794" s="39"/>
      <c r="AN794" s="39"/>
      <c r="AO794" s="39"/>
      <c r="AP794" s="39"/>
      <c r="AQ794" s="39"/>
      <c r="AR794" s="39"/>
      <c r="AS794" s="39"/>
      <c r="AT794" s="39"/>
      <c r="AU794" s="39"/>
      <c r="AV794" s="39"/>
      <c r="AW794" s="39"/>
      <c r="AX794" s="39"/>
      <c r="AY794" s="39"/>
      <c r="AZ794" s="39"/>
      <c r="BA794" s="39"/>
      <c r="BB794" s="39"/>
      <c r="BC794" s="39"/>
      <c r="BD794" s="39"/>
      <c r="BE794" s="39"/>
      <c r="BF794" s="39"/>
      <c r="BG794" s="39"/>
      <c r="BH794" s="39"/>
      <c r="BI794" s="39"/>
      <c r="BJ794" s="39"/>
      <c r="BK794" s="39"/>
      <c r="BL794" s="39"/>
      <c r="BM794" s="39"/>
      <c r="BN794" s="39"/>
      <c r="BO794" s="39"/>
      <c r="BP794" s="39"/>
      <c r="BQ794" s="39"/>
      <c r="BR794" s="39"/>
      <c r="BS794" s="39"/>
    </row>
    <row r="795" spans="1:71" ht="15.75" customHeight="1" x14ac:dyDescent="0.25">
      <c r="A795" s="30"/>
      <c r="B795" s="31"/>
      <c r="C795" s="31"/>
      <c r="D795" s="37"/>
      <c r="E795" s="39"/>
      <c r="F795" s="31"/>
      <c r="G795" s="92"/>
      <c r="H795" s="39"/>
      <c r="I795" s="93"/>
      <c r="J795" s="39"/>
      <c r="K795" s="39"/>
      <c r="L795" s="41"/>
      <c r="M795" s="41"/>
      <c r="N795" s="41"/>
      <c r="O795" s="31"/>
      <c r="P795" s="39"/>
      <c r="Q795" s="39"/>
      <c r="R795" s="39"/>
      <c r="S795" s="39"/>
      <c r="T795" s="94"/>
      <c r="U795" s="39"/>
      <c r="V795" s="95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  <c r="AK795" s="39"/>
      <c r="AL795" s="39"/>
      <c r="AM795" s="39"/>
      <c r="AN795" s="39"/>
      <c r="AO795" s="39"/>
      <c r="AP795" s="39"/>
      <c r="AQ795" s="39"/>
      <c r="AR795" s="39"/>
      <c r="AS795" s="39"/>
      <c r="AT795" s="39"/>
      <c r="AU795" s="39"/>
      <c r="AV795" s="39"/>
      <c r="AW795" s="39"/>
      <c r="AX795" s="39"/>
      <c r="AY795" s="39"/>
      <c r="AZ795" s="39"/>
      <c r="BA795" s="39"/>
      <c r="BB795" s="39"/>
      <c r="BC795" s="39"/>
      <c r="BD795" s="39"/>
      <c r="BE795" s="39"/>
      <c r="BF795" s="39"/>
      <c r="BG795" s="39"/>
      <c r="BH795" s="39"/>
      <c r="BI795" s="39"/>
      <c r="BJ795" s="39"/>
      <c r="BK795" s="39"/>
      <c r="BL795" s="39"/>
      <c r="BM795" s="39"/>
      <c r="BN795" s="39"/>
      <c r="BO795" s="39"/>
      <c r="BP795" s="39"/>
      <c r="BQ795" s="39"/>
      <c r="BR795" s="39"/>
      <c r="BS795" s="39"/>
    </row>
    <row r="796" spans="1:71" ht="15.75" customHeight="1" x14ac:dyDescent="0.25">
      <c r="A796" s="30"/>
      <c r="B796" s="31"/>
      <c r="C796" s="31"/>
      <c r="D796" s="37"/>
      <c r="E796" s="39"/>
      <c r="F796" s="31"/>
      <c r="G796" s="92"/>
      <c r="H796" s="39"/>
      <c r="I796" s="93"/>
      <c r="J796" s="39"/>
      <c r="K796" s="39"/>
      <c r="L796" s="41"/>
      <c r="M796" s="41"/>
      <c r="N796" s="41"/>
      <c r="O796" s="31"/>
      <c r="P796" s="39"/>
      <c r="Q796" s="39"/>
      <c r="R796" s="39"/>
      <c r="S796" s="39"/>
      <c r="T796" s="94"/>
      <c r="U796" s="39"/>
      <c r="V796" s="95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  <c r="AK796" s="39"/>
      <c r="AL796" s="39"/>
      <c r="AM796" s="39"/>
      <c r="AN796" s="39"/>
      <c r="AO796" s="39"/>
      <c r="AP796" s="39"/>
      <c r="AQ796" s="39"/>
      <c r="AR796" s="39"/>
      <c r="AS796" s="39"/>
      <c r="AT796" s="39"/>
      <c r="AU796" s="39"/>
      <c r="AV796" s="39"/>
      <c r="AW796" s="39"/>
      <c r="AX796" s="39"/>
      <c r="AY796" s="39"/>
      <c r="AZ796" s="39"/>
      <c r="BA796" s="39"/>
      <c r="BB796" s="39"/>
      <c r="BC796" s="39"/>
      <c r="BD796" s="39"/>
      <c r="BE796" s="39"/>
      <c r="BF796" s="39"/>
      <c r="BG796" s="39"/>
      <c r="BH796" s="39"/>
      <c r="BI796" s="39"/>
      <c r="BJ796" s="39"/>
      <c r="BK796" s="39"/>
      <c r="BL796" s="39"/>
      <c r="BM796" s="39"/>
      <c r="BN796" s="39"/>
      <c r="BO796" s="39"/>
      <c r="BP796" s="39"/>
      <c r="BQ796" s="39"/>
      <c r="BR796" s="39"/>
      <c r="BS796" s="39"/>
    </row>
    <row r="797" spans="1:71" ht="15.75" customHeight="1" x14ac:dyDescent="0.25">
      <c r="A797" s="30"/>
      <c r="B797" s="31"/>
      <c r="C797" s="31"/>
      <c r="D797" s="37"/>
      <c r="E797" s="39"/>
      <c r="F797" s="31"/>
      <c r="G797" s="92"/>
      <c r="H797" s="39"/>
      <c r="I797" s="93"/>
      <c r="J797" s="39"/>
      <c r="K797" s="39"/>
      <c r="L797" s="41"/>
      <c r="M797" s="41"/>
      <c r="N797" s="41"/>
      <c r="O797" s="31"/>
      <c r="P797" s="39"/>
      <c r="Q797" s="39"/>
      <c r="R797" s="39"/>
      <c r="S797" s="39"/>
      <c r="T797" s="94"/>
      <c r="U797" s="39"/>
      <c r="V797" s="95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  <c r="AK797" s="39"/>
      <c r="AL797" s="39"/>
      <c r="AM797" s="39"/>
      <c r="AN797" s="39"/>
      <c r="AO797" s="39"/>
      <c r="AP797" s="39"/>
      <c r="AQ797" s="39"/>
      <c r="AR797" s="39"/>
      <c r="AS797" s="39"/>
      <c r="AT797" s="39"/>
      <c r="AU797" s="39"/>
      <c r="AV797" s="39"/>
      <c r="AW797" s="39"/>
      <c r="AX797" s="39"/>
      <c r="AY797" s="39"/>
      <c r="AZ797" s="39"/>
      <c r="BA797" s="39"/>
      <c r="BB797" s="39"/>
      <c r="BC797" s="39"/>
      <c r="BD797" s="39"/>
      <c r="BE797" s="39"/>
      <c r="BF797" s="39"/>
      <c r="BG797" s="39"/>
      <c r="BH797" s="39"/>
      <c r="BI797" s="39"/>
      <c r="BJ797" s="39"/>
      <c r="BK797" s="39"/>
      <c r="BL797" s="39"/>
      <c r="BM797" s="39"/>
      <c r="BN797" s="39"/>
      <c r="BO797" s="39"/>
      <c r="BP797" s="39"/>
      <c r="BQ797" s="39"/>
      <c r="BR797" s="39"/>
      <c r="BS797" s="39"/>
    </row>
    <row r="798" spans="1:71" ht="15.75" customHeight="1" x14ac:dyDescent="0.25">
      <c r="A798" s="30"/>
      <c r="B798" s="31"/>
      <c r="C798" s="31"/>
      <c r="D798" s="37"/>
      <c r="E798" s="39"/>
      <c r="F798" s="31"/>
      <c r="G798" s="92"/>
      <c r="H798" s="39"/>
      <c r="I798" s="93"/>
      <c r="J798" s="39"/>
      <c r="K798" s="39"/>
      <c r="L798" s="41"/>
      <c r="M798" s="41"/>
      <c r="N798" s="41"/>
      <c r="O798" s="31"/>
      <c r="P798" s="39"/>
      <c r="Q798" s="39"/>
      <c r="R798" s="39"/>
      <c r="S798" s="39"/>
      <c r="T798" s="94"/>
      <c r="U798" s="39"/>
      <c r="V798" s="95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/>
      <c r="AL798" s="39"/>
      <c r="AM798" s="39"/>
      <c r="AN798" s="39"/>
      <c r="AO798" s="39"/>
      <c r="AP798" s="39"/>
      <c r="AQ798" s="39"/>
      <c r="AR798" s="39"/>
      <c r="AS798" s="39"/>
      <c r="AT798" s="39"/>
      <c r="AU798" s="39"/>
      <c r="AV798" s="39"/>
      <c r="AW798" s="39"/>
      <c r="AX798" s="39"/>
      <c r="AY798" s="39"/>
      <c r="AZ798" s="39"/>
      <c r="BA798" s="39"/>
      <c r="BB798" s="39"/>
      <c r="BC798" s="39"/>
      <c r="BD798" s="39"/>
      <c r="BE798" s="39"/>
      <c r="BF798" s="39"/>
      <c r="BG798" s="39"/>
      <c r="BH798" s="39"/>
      <c r="BI798" s="39"/>
      <c r="BJ798" s="39"/>
      <c r="BK798" s="39"/>
      <c r="BL798" s="39"/>
      <c r="BM798" s="39"/>
      <c r="BN798" s="39"/>
      <c r="BO798" s="39"/>
      <c r="BP798" s="39"/>
      <c r="BQ798" s="39"/>
      <c r="BR798" s="39"/>
      <c r="BS798" s="39"/>
    </row>
    <row r="799" spans="1:71" ht="15.75" customHeight="1" x14ac:dyDescent="0.25">
      <c r="A799" s="30"/>
      <c r="B799" s="31"/>
      <c r="C799" s="31"/>
      <c r="D799" s="37"/>
      <c r="E799" s="39"/>
      <c r="F799" s="31"/>
      <c r="G799" s="92"/>
      <c r="H799" s="39"/>
      <c r="I799" s="93"/>
      <c r="J799" s="39"/>
      <c r="K799" s="39"/>
      <c r="L799" s="41"/>
      <c r="M799" s="41"/>
      <c r="N799" s="41"/>
      <c r="O799" s="31"/>
      <c r="P799" s="39"/>
      <c r="Q799" s="39"/>
      <c r="R799" s="39"/>
      <c r="S799" s="39"/>
      <c r="T799" s="94"/>
      <c r="U799" s="39"/>
      <c r="V799" s="95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  <c r="AK799" s="39"/>
      <c r="AL799" s="39"/>
      <c r="AM799" s="39"/>
      <c r="AN799" s="39"/>
      <c r="AO799" s="39"/>
      <c r="AP799" s="39"/>
      <c r="AQ799" s="39"/>
      <c r="AR799" s="39"/>
      <c r="AS799" s="39"/>
      <c r="AT799" s="39"/>
      <c r="AU799" s="39"/>
      <c r="AV799" s="39"/>
      <c r="AW799" s="39"/>
      <c r="AX799" s="39"/>
      <c r="AY799" s="39"/>
      <c r="AZ799" s="39"/>
      <c r="BA799" s="39"/>
      <c r="BB799" s="39"/>
      <c r="BC799" s="39"/>
      <c r="BD799" s="39"/>
      <c r="BE799" s="39"/>
      <c r="BF799" s="39"/>
      <c r="BG799" s="39"/>
      <c r="BH799" s="39"/>
      <c r="BI799" s="39"/>
      <c r="BJ799" s="39"/>
      <c r="BK799" s="39"/>
      <c r="BL799" s="39"/>
      <c r="BM799" s="39"/>
      <c r="BN799" s="39"/>
      <c r="BO799" s="39"/>
      <c r="BP799" s="39"/>
      <c r="BQ799" s="39"/>
      <c r="BR799" s="39"/>
      <c r="BS799" s="39"/>
    </row>
    <row r="800" spans="1:71" ht="15.75" customHeight="1" x14ac:dyDescent="0.25">
      <c r="A800" s="30"/>
      <c r="B800" s="31"/>
      <c r="C800" s="31"/>
      <c r="D800" s="37"/>
      <c r="E800" s="39"/>
      <c r="F800" s="31"/>
      <c r="G800" s="92"/>
      <c r="H800" s="39"/>
      <c r="I800" s="93"/>
      <c r="J800" s="39"/>
      <c r="K800" s="39"/>
      <c r="L800" s="41"/>
      <c r="M800" s="41"/>
      <c r="N800" s="41"/>
      <c r="O800" s="31"/>
      <c r="P800" s="39"/>
      <c r="Q800" s="39"/>
      <c r="R800" s="39"/>
      <c r="S800" s="39"/>
      <c r="T800" s="94"/>
      <c r="U800" s="39"/>
      <c r="V800" s="95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  <c r="AK800" s="39"/>
      <c r="AL800" s="39"/>
      <c r="AM800" s="39"/>
      <c r="AN800" s="39"/>
      <c r="AO800" s="39"/>
      <c r="AP800" s="39"/>
      <c r="AQ800" s="39"/>
      <c r="AR800" s="39"/>
      <c r="AS800" s="39"/>
      <c r="AT800" s="39"/>
      <c r="AU800" s="39"/>
      <c r="AV800" s="39"/>
      <c r="AW800" s="39"/>
      <c r="AX800" s="39"/>
      <c r="AY800" s="39"/>
      <c r="AZ800" s="39"/>
      <c r="BA800" s="39"/>
      <c r="BB800" s="39"/>
      <c r="BC800" s="39"/>
      <c r="BD800" s="39"/>
      <c r="BE800" s="39"/>
      <c r="BF800" s="39"/>
      <c r="BG800" s="39"/>
      <c r="BH800" s="39"/>
      <c r="BI800" s="39"/>
      <c r="BJ800" s="39"/>
      <c r="BK800" s="39"/>
      <c r="BL800" s="39"/>
      <c r="BM800" s="39"/>
      <c r="BN800" s="39"/>
      <c r="BO800" s="39"/>
      <c r="BP800" s="39"/>
      <c r="BQ800" s="39"/>
      <c r="BR800" s="39"/>
      <c r="BS800" s="39"/>
    </row>
    <row r="801" spans="1:71" ht="15.75" customHeight="1" x14ac:dyDescent="0.25">
      <c r="A801" s="30"/>
      <c r="B801" s="31"/>
      <c r="C801" s="31"/>
      <c r="D801" s="37"/>
      <c r="E801" s="39"/>
      <c r="F801" s="31"/>
      <c r="G801" s="92"/>
      <c r="H801" s="39"/>
      <c r="I801" s="93"/>
      <c r="J801" s="39"/>
      <c r="K801" s="39"/>
      <c r="L801" s="41"/>
      <c r="M801" s="41"/>
      <c r="N801" s="41"/>
      <c r="O801" s="31"/>
      <c r="P801" s="39"/>
      <c r="Q801" s="39"/>
      <c r="R801" s="39"/>
      <c r="S801" s="39"/>
      <c r="T801" s="94"/>
      <c r="U801" s="39"/>
      <c r="V801" s="95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  <c r="AK801" s="39"/>
      <c r="AL801" s="39"/>
      <c r="AM801" s="39"/>
      <c r="AN801" s="39"/>
      <c r="AO801" s="39"/>
      <c r="AP801" s="39"/>
      <c r="AQ801" s="39"/>
      <c r="AR801" s="39"/>
      <c r="AS801" s="39"/>
      <c r="AT801" s="39"/>
      <c r="AU801" s="39"/>
      <c r="AV801" s="39"/>
      <c r="AW801" s="39"/>
      <c r="AX801" s="39"/>
      <c r="AY801" s="39"/>
      <c r="AZ801" s="39"/>
      <c r="BA801" s="39"/>
      <c r="BB801" s="39"/>
      <c r="BC801" s="39"/>
      <c r="BD801" s="39"/>
      <c r="BE801" s="39"/>
      <c r="BF801" s="39"/>
      <c r="BG801" s="39"/>
      <c r="BH801" s="39"/>
      <c r="BI801" s="39"/>
      <c r="BJ801" s="39"/>
      <c r="BK801" s="39"/>
      <c r="BL801" s="39"/>
      <c r="BM801" s="39"/>
      <c r="BN801" s="39"/>
      <c r="BO801" s="39"/>
      <c r="BP801" s="39"/>
      <c r="BQ801" s="39"/>
      <c r="BR801" s="39"/>
      <c r="BS801" s="39"/>
    </row>
    <row r="802" spans="1:71" ht="15.75" customHeight="1" x14ac:dyDescent="0.25">
      <c r="A802" s="30"/>
      <c r="B802" s="31"/>
      <c r="C802" s="31"/>
      <c r="D802" s="37"/>
      <c r="E802" s="39"/>
      <c r="F802" s="31"/>
      <c r="G802" s="92"/>
      <c r="H802" s="39"/>
      <c r="I802" s="93"/>
      <c r="J802" s="39"/>
      <c r="K802" s="39"/>
      <c r="L802" s="41"/>
      <c r="M802" s="41"/>
      <c r="N802" s="41"/>
      <c r="O802" s="31"/>
      <c r="P802" s="39"/>
      <c r="Q802" s="39"/>
      <c r="R802" s="39"/>
      <c r="S802" s="39"/>
      <c r="T802" s="94"/>
      <c r="U802" s="39"/>
      <c r="V802" s="95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  <c r="AK802" s="39"/>
      <c r="AL802" s="39"/>
      <c r="AM802" s="39"/>
      <c r="AN802" s="39"/>
      <c r="AO802" s="39"/>
      <c r="AP802" s="39"/>
      <c r="AQ802" s="39"/>
      <c r="AR802" s="39"/>
      <c r="AS802" s="39"/>
      <c r="AT802" s="39"/>
      <c r="AU802" s="39"/>
      <c r="AV802" s="39"/>
      <c r="AW802" s="39"/>
      <c r="AX802" s="39"/>
      <c r="AY802" s="39"/>
      <c r="AZ802" s="39"/>
      <c r="BA802" s="39"/>
      <c r="BB802" s="39"/>
      <c r="BC802" s="39"/>
      <c r="BD802" s="39"/>
      <c r="BE802" s="39"/>
      <c r="BF802" s="39"/>
      <c r="BG802" s="39"/>
      <c r="BH802" s="39"/>
      <c r="BI802" s="39"/>
      <c r="BJ802" s="39"/>
      <c r="BK802" s="39"/>
      <c r="BL802" s="39"/>
      <c r="BM802" s="39"/>
      <c r="BN802" s="39"/>
      <c r="BO802" s="39"/>
      <c r="BP802" s="39"/>
      <c r="BQ802" s="39"/>
      <c r="BR802" s="39"/>
      <c r="BS802" s="39"/>
    </row>
    <row r="803" spans="1:71" ht="15.75" customHeight="1" x14ac:dyDescent="0.25">
      <c r="A803" s="30"/>
      <c r="B803" s="31"/>
      <c r="C803" s="31"/>
      <c r="D803" s="37"/>
      <c r="E803" s="39"/>
      <c r="F803" s="31"/>
      <c r="G803" s="92"/>
      <c r="H803" s="39"/>
      <c r="I803" s="93"/>
      <c r="J803" s="39"/>
      <c r="K803" s="39"/>
      <c r="L803" s="41"/>
      <c r="M803" s="41"/>
      <c r="N803" s="41"/>
      <c r="O803" s="31"/>
      <c r="P803" s="39"/>
      <c r="Q803" s="39"/>
      <c r="R803" s="39"/>
      <c r="S803" s="39"/>
      <c r="T803" s="94"/>
      <c r="U803" s="39"/>
      <c r="V803" s="95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  <c r="AK803" s="39"/>
      <c r="AL803" s="39"/>
      <c r="AM803" s="39"/>
      <c r="AN803" s="39"/>
      <c r="AO803" s="39"/>
      <c r="AP803" s="39"/>
      <c r="AQ803" s="39"/>
      <c r="AR803" s="39"/>
      <c r="AS803" s="39"/>
      <c r="AT803" s="39"/>
      <c r="AU803" s="39"/>
      <c r="AV803" s="39"/>
      <c r="AW803" s="39"/>
      <c r="AX803" s="39"/>
      <c r="AY803" s="39"/>
      <c r="AZ803" s="39"/>
      <c r="BA803" s="39"/>
      <c r="BB803" s="39"/>
      <c r="BC803" s="39"/>
      <c r="BD803" s="39"/>
      <c r="BE803" s="39"/>
      <c r="BF803" s="39"/>
      <c r="BG803" s="39"/>
      <c r="BH803" s="39"/>
      <c r="BI803" s="39"/>
      <c r="BJ803" s="39"/>
      <c r="BK803" s="39"/>
      <c r="BL803" s="39"/>
      <c r="BM803" s="39"/>
      <c r="BN803" s="39"/>
      <c r="BO803" s="39"/>
      <c r="BP803" s="39"/>
      <c r="BQ803" s="39"/>
      <c r="BR803" s="39"/>
      <c r="BS803" s="39"/>
    </row>
    <row r="804" spans="1:71" ht="15.75" customHeight="1" x14ac:dyDescent="0.25">
      <c r="A804" s="30"/>
      <c r="B804" s="31"/>
      <c r="C804" s="31"/>
      <c r="D804" s="37"/>
      <c r="E804" s="39"/>
      <c r="F804" s="31"/>
      <c r="G804" s="92"/>
      <c r="H804" s="39"/>
      <c r="I804" s="93"/>
      <c r="J804" s="39"/>
      <c r="K804" s="39"/>
      <c r="L804" s="41"/>
      <c r="M804" s="41"/>
      <c r="N804" s="41"/>
      <c r="O804" s="31"/>
      <c r="P804" s="39"/>
      <c r="Q804" s="39"/>
      <c r="R804" s="39"/>
      <c r="S804" s="39"/>
      <c r="T804" s="94"/>
      <c r="U804" s="39"/>
      <c r="V804" s="95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  <c r="AK804" s="39"/>
      <c r="AL804" s="39"/>
      <c r="AM804" s="39"/>
      <c r="AN804" s="39"/>
      <c r="AO804" s="39"/>
      <c r="AP804" s="39"/>
      <c r="AQ804" s="39"/>
      <c r="AR804" s="39"/>
      <c r="AS804" s="39"/>
      <c r="AT804" s="39"/>
      <c r="AU804" s="39"/>
      <c r="AV804" s="39"/>
      <c r="AW804" s="39"/>
      <c r="AX804" s="39"/>
      <c r="AY804" s="39"/>
      <c r="AZ804" s="39"/>
      <c r="BA804" s="39"/>
      <c r="BB804" s="39"/>
      <c r="BC804" s="39"/>
      <c r="BD804" s="39"/>
      <c r="BE804" s="39"/>
      <c r="BF804" s="39"/>
      <c r="BG804" s="39"/>
      <c r="BH804" s="39"/>
      <c r="BI804" s="39"/>
      <c r="BJ804" s="39"/>
      <c r="BK804" s="39"/>
      <c r="BL804" s="39"/>
      <c r="BM804" s="39"/>
      <c r="BN804" s="39"/>
      <c r="BO804" s="39"/>
      <c r="BP804" s="39"/>
      <c r="BQ804" s="39"/>
      <c r="BR804" s="39"/>
      <c r="BS804" s="39"/>
    </row>
    <row r="805" spans="1:71" ht="15.75" customHeight="1" x14ac:dyDescent="0.25">
      <c r="A805" s="30"/>
      <c r="B805" s="31"/>
      <c r="C805" s="31"/>
      <c r="D805" s="37"/>
      <c r="E805" s="39"/>
      <c r="F805" s="31"/>
      <c r="G805" s="92"/>
      <c r="H805" s="39"/>
      <c r="I805" s="93"/>
      <c r="J805" s="39"/>
      <c r="K805" s="39"/>
      <c r="L805" s="41"/>
      <c r="M805" s="41"/>
      <c r="N805" s="41"/>
      <c r="O805" s="31"/>
      <c r="P805" s="39"/>
      <c r="Q805" s="39"/>
      <c r="R805" s="39"/>
      <c r="S805" s="39"/>
      <c r="T805" s="94"/>
      <c r="U805" s="39"/>
      <c r="V805" s="95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  <c r="AK805" s="39"/>
      <c r="AL805" s="39"/>
      <c r="AM805" s="39"/>
      <c r="AN805" s="39"/>
      <c r="AO805" s="39"/>
      <c r="AP805" s="39"/>
      <c r="AQ805" s="39"/>
      <c r="AR805" s="39"/>
      <c r="AS805" s="39"/>
      <c r="AT805" s="39"/>
      <c r="AU805" s="39"/>
      <c r="AV805" s="39"/>
      <c r="AW805" s="39"/>
      <c r="AX805" s="39"/>
      <c r="AY805" s="39"/>
      <c r="AZ805" s="39"/>
      <c r="BA805" s="39"/>
      <c r="BB805" s="39"/>
      <c r="BC805" s="39"/>
      <c r="BD805" s="39"/>
      <c r="BE805" s="39"/>
      <c r="BF805" s="39"/>
      <c r="BG805" s="39"/>
      <c r="BH805" s="39"/>
      <c r="BI805" s="39"/>
      <c r="BJ805" s="39"/>
      <c r="BK805" s="39"/>
      <c r="BL805" s="39"/>
      <c r="BM805" s="39"/>
      <c r="BN805" s="39"/>
      <c r="BO805" s="39"/>
      <c r="BP805" s="39"/>
      <c r="BQ805" s="39"/>
      <c r="BR805" s="39"/>
      <c r="BS805" s="39"/>
    </row>
    <row r="806" spans="1:71" ht="15.75" customHeight="1" x14ac:dyDescent="0.25">
      <c r="A806" s="30"/>
      <c r="B806" s="31"/>
      <c r="C806" s="31"/>
      <c r="D806" s="37"/>
      <c r="E806" s="39"/>
      <c r="F806" s="31"/>
      <c r="G806" s="92"/>
      <c r="H806" s="39"/>
      <c r="I806" s="93"/>
      <c r="J806" s="39"/>
      <c r="K806" s="39"/>
      <c r="L806" s="41"/>
      <c r="M806" s="41"/>
      <c r="N806" s="41"/>
      <c r="O806" s="31"/>
      <c r="P806" s="39"/>
      <c r="Q806" s="39"/>
      <c r="R806" s="39"/>
      <c r="S806" s="39"/>
      <c r="T806" s="94"/>
      <c r="U806" s="39"/>
      <c r="V806" s="95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/>
      <c r="AL806" s="39"/>
      <c r="AM806" s="39"/>
      <c r="AN806" s="39"/>
      <c r="AO806" s="39"/>
      <c r="AP806" s="39"/>
      <c r="AQ806" s="39"/>
      <c r="AR806" s="39"/>
      <c r="AS806" s="39"/>
      <c r="AT806" s="39"/>
      <c r="AU806" s="39"/>
      <c r="AV806" s="39"/>
      <c r="AW806" s="39"/>
      <c r="AX806" s="39"/>
      <c r="AY806" s="39"/>
      <c r="AZ806" s="39"/>
      <c r="BA806" s="39"/>
      <c r="BB806" s="39"/>
      <c r="BC806" s="39"/>
      <c r="BD806" s="39"/>
      <c r="BE806" s="39"/>
      <c r="BF806" s="39"/>
      <c r="BG806" s="39"/>
      <c r="BH806" s="39"/>
      <c r="BI806" s="39"/>
      <c r="BJ806" s="39"/>
      <c r="BK806" s="39"/>
      <c r="BL806" s="39"/>
      <c r="BM806" s="39"/>
      <c r="BN806" s="39"/>
      <c r="BO806" s="39"/>
      <c r="BP806" s="39"/>
      <c r="BQ806" s="39"/>
      <c r="BR806" s="39"/>
      <c r="BS806" s="39"/>
    </row>
    <row r="807" spans="1:71" ht="15.75" customHeight="1" x14ac:dyDescent="0.25">
      <c r="A807" s="30"/>
      <c r="B807" s="31"/>
      <c r="C807" s="31"/>
      <c r="D807" s="37"/>
      <c r="E807" s="39"/>
      <c r="F807" s="31"/>
      <c r="G807" s="92"/>
      <c r="H807" s="39"/>
      <c r="I807" s="93"/>
      <c r="J807" s="39"/>
      <c r="K807" s="39"/>
      <c r="L807" s="41"/>
      <c r="M807" s="41"/>
      <c r="N807" s="41"/>
      <c r="O807" s="31"/>
      <c r="P807" s="39"/>
      <c r="Q807" s="39"/>
      <c r="R807" s="39"/>
      <c r="S807" s="39"/>
      <c r="T807" s="94"/>
      <c r="U807" s="39"/>
      <c r="V807" s="95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  <c r="AK807" s="39"/>
      <c r="AL807" s="39"/>
      <c r="AM807" s="39"/>
      <c r="AN807" s="39"/>
      <c r="AO807" s="39"/>
      <c r="AP807" s="39"/>
      <c r="AQ807" s="39"/>
      <c r="AR807" s="39"/>
      <c r="AS807" s="39"/>
      <c r="AT807" s="39"/>
      <c r="AU807" s="39"/>
      <c r="AV807" s="39"/>
      <c r="AW807" s="39"/>
      <c r="AX807" s="39"/>
      <c r="AY807" s="39"/>
      <c r="AZ807" s="39"/>
      <c r="BA807" s="39"/>
      <c r="BB807" s="39"/>
      <c r="BC807" s="39"/>
      <c r="BD807" s="39"/>
      <c r="BE807" s="39"/>
      <c r="BF807" s="39"/>
      <c r="BG807" s="39"/>
      <c r="BH807" s="39"/>
      <c r="BI807" s="39"/>
      <c r="BJ807" s="39"/>
      <c r="BK807" s="39"/>
      <c r="BL807" s="39"/>
      <c r="BM807" s="39"/>
      <c r="BN807" s="39"/>
      <c r="BO807" s="39"/>
      <c r="BP807" s="39"/>
      <c r="BQ807" s="39"/>
      <c r="BR807" s="39"/>
      <c r="BS807" s="39"/>
    </row>
    <row r="808" spans="1:71" ht="15.75" customHeight="1" x14ac:dyDescent="0.25">
      <c r="A808" s="30"/>
      <c r="B808" s="31"/>
      <c r="C808" s="31"/>
      <c r="D808" s="37"/>
      <c r="E808" s="39"/>
      <c r="F808" s="31"/>
      <c r="G808" s="92"/>
      <c r="H808" s="39"/>
      <c r="I808" s="93"/>
      <c r="J808" s="39"/>
      <c r="K808" s="39"/>
      <c r="L808" s="41"/>
      <c r="M808" s="41"/>
      <c r="N808" s="41"/>
      <c r="O808" s="31"/>
      <c r="P808" s="39"/>
      <c r="Q808" s="39"/>
      <c r="R808" s="39"/>
      <c r="S808" s="39"/>
      <c r="T808" s="94"/>
      <c r="U808" s="39"/>
      <c r="V808" s="95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  <c r="AK808" s="39"/>
      <c r="AL808" s="39"/>
      <c r="AM808" s="39"/>
      <c r="AN808" s="39"/>
      <c r="AO808" s="39"/>
      <c r="AP808" s="39"/>
      <c r="AQ808" s="39"/>
      <c r="AR808" s="39"/>
      <c r="AS808" s="39"/>
      <c r="AT808" s="39"/>
      <c r="AU808" s="39"/>
      <c r="AV808" s="39"/>
      <c r="AW808" s="39"/>
      <c r="AX808" s="39"/>
      <c r="AY808" s="39"/>
      <c r="AZ808" s="39"/>
      <c r="BA808" s="39"/>
      <c r="BB808" s="39"/>
      <c r="BC808" s="39"/>
      <c r="BD808" s="39"/>
      <c r="BE808" s="39"/>
      <c r="BF808" s="39"/>
      <c r="BG808" s="39"/>
      <c r="BH808" s="39"/>
      <c r="BI808" s="39"/>
      <c r="BJ808" s="39"/>
      <c r="BK808" s="39"/>
      <c r="BL808" s="39"/>
      <c r="BM808" s="39"/>
      <c r="BN808" s="39"/>
      <c r="BO808" s="39"/>
      <c r="BP808" s="39"/>
      <c r="BQ808" s="39"/>
      <c r="BR808" s="39"/>
      <c r="BS808" s="39"/>
    </row>
    <row r="809" spans="1:71" ht="15.75" customHeight="1" x14ac:dyDescent="0.25">
      <c r="A809" s="30"/>
      <c r="B809" s="31"/>
      <c r="C809" s="31"/>
      <c r="D809" s="37"/>
      <c r="E809" s="39"/>
      <c r="F809" s="31"/>
      <c r="G809" s="92"/>
      <c r="H809" s="39"/>
      <c r="I809" s="93"/>
      <c r="J809" s="39"/>
      <c r="K809" s="39"/>
      <c r="L809" s="41"/>
      <c r="M809" s="41"/>
      <c r="N809" s="41"/>
      <c r="O809" s="31"/>
      <c r="P809" s="39"/>
      <c r="Q809" s="39"/>
      <c r="R809" s="39"/>
      <c r="S809" s="39"/>
      <c r="T809" s="94"/>
      <c r="U809" s="39"/>
      <c r="V809" s="95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  <c r="AK809" s="39"/>
      <c r="AL809" s="39"/>
      <c r="AM809" s="39"/>
      <c r="AN809" s="39"/>
      <c r="AO809" s="39"/>
      <c r="AP809" s="39"/>
      <c r="AQ809" s="39"/>
      <c r="AR809" s="39"/>
      <c r="AS809" s="39"/>
      <c r="AT809" s="39"/>
      <c r="AU809" s="39"/>
      <c r="AV809" s="39"/>
      <c r="AW809" s="39"/>
      <c r="AX809" s="39"/>
      <c r="AY809" s="39"/>
      <c r="AZ809" s="39"/>
      <c r="BA809" s="39"/>
      <c r="BB809" s="39"/>
      <c r="BC809" s="39"/>
      <c r="BD809" s="39"/>
      <c r="BE809" s="39"/>
      <c r="BF809" s="39"/>
      <c r="BG809" s="39"/>
      <c r="BH809" s="39"/>
      <c r="BI809" s="39"/>
      <c r="BJ809" s="39"/>
      <c r="BK809" s="39"/>
      <c r="BL809" s="39"/>
      <c r="BM809" s="39"/>
      <c r="BN809" s="39"/>
      <c r="BO809" s="39"/>
      <c r="BP809" s="39"/>
      <c r="BQ809" s="39"/>
      <c r="BR809" s="39"/>
      <c r="BS809" s="39"/>
    </row>
    <row r="810" spans="1:71" ht="15.75" customHeight="1" x14ac:dyDescent="0.25">
      <c r="A810" s="30"/>
      <c r="B810" s="31"/>
      <c r="C810" s="31"/>
      <c r="D810" s="37"/>
      <c r="E810" s="39"/>
      <c r="F810" s="31"/>
      <c r="G810" s="92"/>
      <c r="H810" s="39"/>
      <c r="I810" s="93"/>
      <c r="J810" s="39"/>
      <c r="K810" s="39"/>
      <c r="L810" s="41"/>
      <c r="M810" s="41"/>
      <c r="N810" s="41"/>
      <c r="O810" s="31"/>
      <c r="P810" s="39"/>
      <c r="Q810" s="39"/>
      <c r="R810" s="39"/>
      <c r="S810" s="39"/>
      <c r="T810" s="94"/>
      <c r="U810" s="39"/>
      <c r="V810" s="95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  <c r="AK810" s="39"/>
      <c r="AL810" s="39"/>
      <c r="AM810" s="39"/>
      <c r="AN810" s="39"/>
      <c r="AO810" s="39"/>
      <c r="AP810" s="39"/>
      <c r="AQ810" s="39"/>
      <c r="AR810" s="39"/>
      <c r="AS810" s="39"/>
      <c r="AT810" s="39"/>
      <c r="AU810" s="39"/>
      <c r="AV810" s="39"/>
      <c r="AW810" s="39"/>
      <c r="AX810" s="39"/>
      <c r="AY810" s="39"/>
      <c r="AZ810" s="39"/>
      <c r="BA810" s="39"/>
      <c r="BB810" s="39"/>
      <c r="BC810" s="39"/>
      <c r="BD810" s="39"/>
      <c r="BE810" s="39"/>
      <c r="BF810" s="39"/>
      <c r="BG810" s="39"/>
      <c r="BH810" s="39"/>
      <c r="BI810" s="39"/>
      <c r="BJ810" s="39"/>
      <c r="BK810" s="39"/>
      <c r="BL810" s="39"/>
      <c r="BM810" s="39"/>
      <c r="BN810" s="39"/>
      <c r="BO810" s="39"/>
      <c r="BP810" s="39"/>
      <c r="BQ810" s="39"/>
      <c r="BR810" s="39"/>
      <c r="BS810" s="39"/>
    </row>
    <row r="811" spans="1:71" ht="15.75" customHeight="1" x14ac:dyDescent="0.25">
      <c r="A811" s="30"/>
      <c r="B811" s="31"/>
      <c r="C811" s="31"/>
      <c r="D811" s="37"/>
      <c r="E811" s="39"/>
      <c r="F811" s="31"/>
      <c r="G811" s="92"/>
      <c r="H811" s="39"/>
      <c r="I811" s="93"/>
      <c r="J811" s="39"/>
      <c r="K811" s="39"/>
      <c r="L811" s="41"/>
      <c r="M811" s="41"/>
      <c r="N811" s="41"/>
      <c r="O811" s="31"/>
      <c r="P811" s="39"/>
      <c r="Q811" s="39"/>
      <c r="R811" s="39"/>
      <c r="S811" s="39"/>
      <c r="T811" s="94"/>
      <c r="U811" s="39"/>
      <c r="V811" s="95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  <c r="AK811" s="39"/>
      <c r="AL811" s="39"/>
      <c r="AM811" s="39"/>
      <c r="AN811" s="39"/>
      <c r="AO811" s="39"/>
      <c r="AP811" s="39"/>
      <c r="AQ811" s="39"/>
      <c r="AR811" s="39"/>
      <c r="AS811" s="39"/>
      <c r="AT811" s="39"/>
      <c r="AU811" s="39"/>
      <c r="AV811" s="39"/>
      <c r="AW811" s="39"/>
      <c r="AX811" s="39"/>
      <c r="AY811" s="39"/>
      <c r="AZ811" s="39"/>
      <c r="BA811" s="39"/>
      <c r="BB811" s="39"/>
      <c r="BC811" s="39"/>
      <c r="BD811" s="39"/>
      <c r="BE811" s="39"/>
      <c r="BF811" s="39"/>
      <c r="BG811" s="39"/>
      <c r="BH811" s="39"/>
      <c r="BI811" s="39"/>
      <c r="BJ811" s="39"/>
      <c r="BK811" s="39"/>
      <c r="BL811" s="39"/>
      <c r="BM811" s="39"/>
      <c r="BN811" s="39"/>
      <c r="BO811" s="39"/>
      <c r="BP811" s="39"/>
      <c r="BQ811" s="39"/>
      <c r="BR811" s="39"/>
      <c r="BS811" s="39"/>
    </row>
    <row r="812" spans="1:71" ht="15.75" customHeight="1" x14ac:dyDescent="0.25">
      <c r="A812" s="30"/>
      <c r="B812" s="31"/>
      <c r="C812" s="31"/>
      <c r="D812" s="37"/>
      <c r="E812" s="39"/>
      <c r="F812" s="31"/>
      <c r="G812" s="92"/>
      <c r="H812" s="39"/>
      <c r="I812" s="93"/>
      <c r="J812" s="39"/>
      <c r="K812" s="39"/>
      <c r="L812" s="41"/>
      <c r="M812" s="41"/>
      <c r="N812" s="41"/>
      <c r="O812" s="31"/>
      <c r="P812" s="39"/>
      <c r="Q812" s="39"/>
      <c r="R812" s="39"/>
      <c r="S812" s="39"/>
      <c r="T812" s="94"/>
      <c r="U812" s="39"/>
      <c r="V812" s="95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  <c r="AK812" s="39"/>
      <c r="AL812" s="39"/>
      <c r="AM812" s="39"/>
      <c r="AN812" s="39"/>
      <c r="AO812" s="39"/>
      <c r="AP812" s="39"/>
      <c r="AQ812" s="39"/>
      <c r="AR812" s="39"/>
      <c r="AS812" s="39"/>
      <c r="AT812" s="39"/>
      <c r="AU812" s="39"/>
      <c r="AV812" s="39"/>
      <c r="AW812" s="39"/>
      <c r="AX812" s="39"/>
      <c r="AY812" s="39"/>
      <c r="AZ812" s="39"/>
      <c r="BA812" s="39"/>
      <c r="BB812" s="39"/>
      <c r="BC812" s="39"/>
      <c r="BD812" s="39"/>
      <c r="BE812" s="39"/>
      <c r="BF812" s="39"/>
      <c r="BG812" s="39"/>
      <c r="BH812" s="39"/>
      <c r="BI812" s="39"/>
      <c r="BJ812" s="39"/>
      <c r="BK812" s="39"/>
      <c r="BL812" s="39"/>
      <c r="BM812" s="39"/>
      <c r="BN812" s="39"/>
      <c r="BO812" s="39"/>
      <c r="BP812" s="39"/>
      <c r="BQ812" s="39"/>
      <c r="BR812" s="39"/>
      <c r="BS812" s="39"/>
    </row>
    <row r="813" spans="1:71" ht="15.75" customHeight="1" x14ac:dyDescent="0.25">
      <c r="A813" s="30"/>
      <c r="B813" s="31"/>
      <c r="C813" s="31"/>
      <c r="D813" s="37"/>
      <c r="E813" s="39"/>
      <c r="F813" s="31"/>
      <c r="G813" s="92"/>
      <c r="H813" s="39"/>
      <c r="I813" s="93"/>
      <c r="J813" s="39"/>
      <c r="K813" s="39"/>
      <c r="L813" s="41"/>
      <c r="M813" s="41"/>
      <c r="N813" s="41"/>
      <c r="O813" s="31"/>
      <c r="P813" s="39"/>
      <c r="Q813" s="39"/>
      <c r="R813" s="39"/>
      <c r="S813" s="39"/>
      <c r="T813" s="94"/>
      <c r="U813" s="39"/>
      <c r="V813" s="95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  <c r="AK813" s="39"/>
      <c r="AL813" s="39"/>
      <c r="AM813" s="39"/>
      <c r="AN813" s="39"/>
      <c r="AO813" s="39"/>
      <c r="AP813" s="39"/>
      <c r="AQ813" s="39"/>
      <c r="AR813" s="39"/>
      <c r="AS813" s="39"/>
      <c r="AT813" s="39"/>
      <c r="AU813" s="39"/>
      <c r="AV813" s="39"/>
      <c r="AW813" s="39"/>
      <c r="AX813" s="39"/>
      <c r="AY813" s="39"/>
      <c r="AZ813" s="39"/>
      <c r="BA813" s="39"/>
      <c r="BB813" s="39"/>
      <c r="BC813" s="39"/>
      <c r="BD813" s="39"/>
      <c r="BE813" s="39"/>
      <c r="BF813" s="39"/>
      <c r="BG813" s="39"/>
      <c r="BH813" s="39"/>
      <c r="BI813" s="39"/>
      <c r="BJ813" s="39"/>
      <c r="BK813" s="39"/>
      <c r="BL813" s="39"/>
      <c r="BM813" s="39"/>
      <c r="BN813" s="39"/>
      <c r="BO813" s="39"/>
      <c r="BP813" s="39"/>
      <c r="BQ813" s="39"/>
      <c r="BR813" s="39"/>
      <c r="BS813" s="39"/>
    </row>
    <row r="814" spans="1:71" ht="15.75" customHeight="1" x14ac:dyDescent="0.25">
      <c r="A814" s="30"/>
      <c r="B814" s="31"/>
      <c r="C814" s="31"/>
      <c r="D814" s="37"/>
      <c r="E814" s="39"/>
      <c r="F814" s="31"/>
      <c r="G814" s="92"/>
      <c r="H814" s="39"/>
      <c r="I814" s="93"/>
      <c r="J814" s="39"/>
      <c r="K814" s="39"/>
      <c r="L814" s="41"/>
      <c r="M814" s="41"/>
      <c r="N814" s="41"/>
      <c r="O814" s="31"/>
      <c r="P814" s="39"/>
      <c r="Q814" s="39"/>
      <c r="R814" s="39"/>
      <c r="S814" s="39"/>
      <c r="T814" s="94"/>
      <c r="U814" s="39"/>
      <c r="V814" s="95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  <c r="AK814" s="39"/>
      <c r="AL814" s="39"/>
      <c r="AM814" s="39"/>
      <c r="AN814" s="39"/>
      <c r="AO814" s="39"/>
      <c r="AP814" s="39"/>
      <c r="AQ814" s="39"/>
      <c r="AR814" s="39"/>
      <c r="AS814" s="39"/>
      <c r="AT814" s="39"/>
      <c r="AU814" s="39"/>
      <c r="AV814" s="39"/>
      <c r="AW814" s="39"/>
      <c r="AX814" s="39"/>
      <c r="AY814" s="39"/>
      <c r="AZ814" s="39"/>
      <c r="BA814" s="39"/>
      <c r="BB814" s="39"/>
      <c r="BC814" s="39"/>
      <c r="BD814" s="39"/>
      <c r="BE814" s="39"/>
      <c r="BF814" s="39"/>
      <c r="BG814" s="39"/>
      <c r="BH814" s="39"/>
      <c r="BI814" s="39"/>
      <c r="BJ814" s="39"/>
      <c r="BK814" s="39"/>
      <c r="BL814" s="39"/>
      <c r="BM814" s="39"/>
      <c r="BN814" s="39"/>
      <c r="BO814" s="39"/>
      <c r="BP814" s="39"/>
      <c r="BQ814" s="39"/>
      <c r="BR814" s="39"/>
      <c r="BS814" s="39"/>
    </row>
    <row r="815" spans="1:71" ht="15.75" customHeight="1" x14ac:dyDescent="0.25">
      <c r="A815" s="30"/>
      <c r="B815" s="31"/>
      <c r="C815" s="31"/>
      <c r="D815" s="37"/>
      <c r="E815" s="39"/>
      <c r="F815" s="31"/>
      <c r="G815" s="92"/>
      <c r="H815" s="39"/>
      <c r="I815" s="93"/>
      <c r="J815" s="39"/>
      <c r="K815" s="39"/>
      <c r="L815" s="41"/>
      <c r="M815" s="41"/>
      <c r="N815" s="41"/>
      <c r="O815" s="31"/>
      <c r="P815" s="39"/>
      <c r="Q815" s="39"/>
      <c r="R815" s="39"/>
      <c r="S815" s="39"/>
      <c r="T815" s="94"/>
      <c r="U815" s="39"/>
      <c r="V815" s="95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  <c r="AK815" s="39"/>
      <c r="AL815" s="39"/>
      <c r="AM815" s="39"/>
      <c r="AN815" s="39"/>
      <c r="AO815" s="39"/>
      <c r="AP815" s="39"/>
      <c r="AQ815" s="39"/>
      <c r="AR815" s="39"/>
      <c r="AS815" s="39"/>
      <c r="AT815" s="39"/>
      <c r="AU815" s="39"/>
      <c r="AV815" s="39"/>
      <c r="AW815" s="39"/>
      <c r="AX815" s="39"/>
      <c r="AY815" s="39"/>
      <c r="AZ815" s="39"/>
      <c r="BA815" s="39"/>
      <c r="BB815" s="39"/>
      <c r="BC815" s="39"/>
      <c r="BD815" s="39"/>
      <c r="BE815" s="39"/>
      <c r="BF815" s="39"/>
      <c r="BG815" s="39"/>
      <c r="BH815" s="39"/>
      <c r="BI815" s="39"/>
      <c r="BJ815" s="39"/>
      <c r="BK815" s="39"/>
      <c r="BL815" s="39"/>
      <c r="BM815" s="39"/>
      <c r="BN815" s="39"/>
      <c r="BO815" s="39"/>
      <c r="BP815" s="39"/>
      <c r="BQ815" s="39"/>
      <c r="BR815" s="39"/>
      <c r="BS815" s="39"/>
    </row>
    <row r="816" spans="1:71" ht="15.75" customHeight="1" x14ac:dyDescent="0.25">
      <c r="A816" s="30"/>
      <c r="B816" s="31"/>
      <c r="C816" s="31"/>
      <c r="D816" s="37"/>
      <c r="E816" s="39"/>
      <c r="F816" s="31"/>
      <c r="G816" s="92"/>
      <c r="H816" s="39"/>
      <c r="I816" s="93"/>
      <c r="J816" s="39"/>
      <c r="K816" s="39"/>
      <c r="L816" s="41"/>
      <c r="M816" s="41"/>
      <c r="N816" s="41"/>
      <c r="O816" s="31"/>
      <c r="P816" s="39"/>
      <c r="Q816" s="39"/>
      <c r="R816" s="39"/>
      <c r="S816" s="39"/>
      <c r="T816" s="94"/>
      <c r="U816" s="39"/>
      <c r="V816" s="95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  <c r="AT816" s="39"/>
      <c r="AU816" s="39"/>
      <c r="AV816" s="39"/>
      <c r="AW816" s="39"/>
      <c r="AX816" s="39"/>
      <c r="AY816" s="39"/>
      <c r="AZ816" s="39"/>
      <c r="BA816" s="39"/>
      <c r="BB816" s="39"/>
      <c r="BC816" s="39"/>
      <c r="BD816" s="39"/>
      <c r="BE816" s="39"/>
      <c r="BF816" s="39"/>
      <c r="BG816" s="39"/>
      <c r="BH816" s="39"/>
      <c r="BI816" s="39"/>
      <c r="BJ816" s="39"/>
      <c r="BK816" s="39"/>
      <c r="BL816" s="39"/>
      <c r="BM816" s="39"/>
      <c r="BN816" s="39"/>
      <c r="BO816" s="39"/>
      <c r="BP816" s="39"/>
      <c r="BQ816" s="39"/>
      <c r="BR816" s="39"/>
      <c r="BS816" s="39"/>
    </row>
    <row r="817" spans="1:71" ht="15.75" customHeight="1" x14ac:dyDescent="0.25">
      <c r="A817" s="30"/>
      <c r="B817" s="31"/>
      <c r="C817" s="31"/>
      <c r="D817" s="37"/>
      <c r="E817" s="39"/>
      <c r="F817" s="31"/>
      <c r="G817" s="92"/>
      <c r="H817" s="39"/>
      <c r="I817" s="93"/>
      <c r="J817" s="39"/>
      <c r="K817" s="39"/>
      <c r="L817" s="41"/>
      <c r="M817" s="41"/>
      <c r="N817" s="41"/>
      <c r="O817" s="31"/>
      <c r="P817" s="39"/>
      <c r="Q817" s="39"/>
      <c r="R817" s="39"/>
      <c r="S817" s="39"/>
      <c r="T817" s="94"/>
      <c r="U817" s="39"/>
      <c r="V817" s="95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  <c r="AK817" s="39"/>
      <c r="AL817" s="39"/>
      <c r="AM817" s="39"/>
      <c r="AN817" s="39"/>
      <c r="AO817" s="39"/>
      <c r="AP817" s="39"/>
      <c r="AQ817" s="39"/>
      <c r="AR817" s="39"/>
      <c r="AS817" s="39"/>
      <c r="AT817" s="39"/>
      <c r="AU817" s="39"/>
      <c r="AV817" s="39"/>
      <c r="AW817" s="39"/>
      <c r="AX817" s="39"/>
      <c r="AY817" s="39"/>
      <c r="AZ817" s="39"/>
      <c r="BA817" s="39"/>
      <c r="BB817" s="39"/>
      <c r="BC817" s="39"/>
      <c r="BD817" s="39"/>
      <c r="BE817" s="39"/>
      <c r="BF817" s="39"/>
      <c r="BG817" s="39"/>
      <c r="BH817" s="39"/>
      <c r="BI817" s="39"/>
      <c r="BJ817" s="39"/>
      <c r="BK817" s="39"/>
      <c r="BL817" s="39"/>
      <c r="BM817" s="39"/>
      <c r="BN817" s="39"/>
      <c r="BO817" s="39"/>
      <c r="BP817" s="39"/>
      <c r="BQ817" s="39"/>
      <c r="BR817" s="39"/>
      <c r="BS817" s="39"/>
    </row>
    <row r="818" spans="1:71" ht="15.75" customHeight="1" x14ac:dyDescent="0.25">
      <c r="A818" s="30"/>
      <c r="B818" s="31"/>
      <c r="C818" s="31"/>
      <c r="D818" s="37"/>
      <c r="E818" s="39"/>
      <c r="F818" s="31"/>
      <c r="G818" s="92"/>
      <c r="H818" s="39"/>
      <c r="I818" s="93"/>
      <c r="J818" s="39"/>
      <c r="K818" s="39"/>
      <c r="L818" s="41"/>
      <c r="M818" s="41"/>
      <c r="N818" s="41"/>
      <c r="O818" s="31"/>
      <c r="P818" s="39"/>
      <c r="Q818" s="39"/>
      <c r="R818" s="39"/>
      <c r="S818" s="39"/>
      <c r="T818" s="94"/>
      <c r="U818" s="39"/>
      <c r="V818" s="95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  <c r="AK818" s="39"/>
      <c r="AL818" s="39"/>
      <c r="AM818" s="39"/>
      <c r="AN818" s="39"/>
      <c r="AO818" s="39"/>
      <c r="AP818" s="39"/>
      <c r="AQ818" s="39"/>
      <c r="AR818" s="39"/>
      <c r="AS818" s="39"/>
      <c r="AT818" s="39"/>
      <c r="AU818" s="39"/>
      <c r="AV818" s="39"/>
      <c r="AW818" s="39"/>
      <c r="AX818" s="39"/>
      <c r="AY818" s="39"/>
      <c r="AZ818" s="39"/>
      <c r="BA818" s="39"/>
      <c r="BB818" s="39"/>
      <c r="BC818" s="39"/>
      <c r="BD818" s="39"/>
      <c r="BE818" s="39"/>
      <c r="BF818" s="39"/>
      <c r="BG818" s="39"/>
      <c r="BH818" s="39"/>
      <c r="BI818" s="39"/>
      <c r="BJ818" s="39"/>
      <c r="BK818" s="39"/>
      <c r="BL818" s="39"/>
      <c r="BM818" s="39"/>
      <c r="BN818" s="39"/>
      <c r="BO818" s="39"/>
      <c r="BP818" s="39"/>
      <c r="BQ818" s="39"/>
      <c r="BR818" s="39"/>
      <c r="BS818" s="39"/>
    </row>
    <row r="819" spans="1:71" ht="15.75" customHeight="1" x14ac:dyDescent="0.25">
      <c r="A819" s="30"/>
      <c r="B819" s="31"/>
      <c r="C819" s="31"/>
      <c r="D819" s="37"/>
      <c r="E819" s="39"/>
      <c r="F819" s="31"/>
      <c r="G819" s="92"/>
      <c r="H819" s="39"/>
      <c r="I819" s="93"/>
      <c r="J819" s="39"/>
      <c r="K819" s="39"/>
      <c r="L819" s="41"/>
      <c r="M819" s="41"/>
      <c r="N819" s="41"/>
      <c r="O819" s="31"/>
      <c r="P819" s="39"/>
      <c r="Q819" s="39"/>
      <c r="R819" s="39"/>
      <c r="S819" s="39"/>
      <c r="T819" s="94"/>
      <c r="U819" s="39"/>
      <c r="V819" s="95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  <c r="AK819" s="39"/>
      <c r="AL819" s="39"/>
      <c r="AM819" s="39"/>
      <c r="AN819" s="39"/>
      <c r="AO819" s="39"/>
      <c r="AP819" s="39"/>
      <c r="AQ819" s="39"/>
      <c r="AR819" s="39"/>
      <c r="AS819" s="39"/>
      <c r="AT819" s="39"/>
      <c r="AU819" s="39"/>
      <c r="AV819" s="39"/>
      <c r="AW819" s="39"/>
      <c r="AX819" s="39"/>
      <c r="AY819" s="39"/>
      <c r="AZ819" s="39"/>
      <c r="BA819" s="39"/>
      <c r="BB819" s="39"/>
      <c r="BC819" s="39"/>
      <c r="BD819" s="39"/>
      <c r="BE819" s="39"/>
      <c r="BF819" s="39"/>
      <c r="BG819" s="39"/>
      <c r="BH819" s="39"/>
      <c r="BI819" s="39"/>
      <c r="BJ819" s="39"/>
      <c r="BK819" s="39"/>
      <c r="BL819" s="39"/>
      <c r="BM819" s="39"/>
      <c r="BN819" s="39"/>
      <c r="BO819" s="39"/>
      <c r="BP819" s="39"/>
      <c r="BQ819" s="39"/>
      <c r="BR819" s="39"/>
      <c r="BS819" s="39"/>
    </row>
    <row r="820" spans="1:71" ht="15.75" customHeight="1" x14ac:dyDescent="0.25">
      <c r="A820" s="30"/>
      <c r="B820" s="31"/>
      <c r="C820" s="31"/>
      <c r="D820" s="37"/>
      <c r="E820" s="39"/>
      <c r="F820" s="31"/>
      <c r="G820" s="92"/>
      <c r="H820" s="39"/>
      <c r="I820" s="93"/>
      <c r="J820" s="39"/>
      <c r="K820" s="39"/>
      <c r="L820" s="41"/>
      <c r="M820" s="41"/>
      <c r="N820" s="41"/>
      <c r="O820" s="31"/>
      <c r="P820" s="39"/>
      <c r="Q820" s="39"/>
      <c r="R820" s="39"/>
      <c r="S820" s="39"/>
      <c r="T820" s="94"/>
      <c r="U820" s="39"/>
      <c r="V820" s="95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  <c r="AK820" s="39"/>
      <c r="AL820" s="39"/>
      <c r="AM820" s="39"/>
      <c r="AN820" s="39"/>
      <c r="AO820" s="39"/>
      <c r="AP820" s="39"/>
      <c r="AQ820" s="39"/>
      <c r="AR820" s="39"/>
      <c r="AS820" s="39"/>
      <c r="AT820" s="39"/>
      <c r="AU820" s="39"/>
      <c r="AV820" s="39"/>
      <c r="AW820" s="39"/>
      <c r="AX820" s="39"/>
      <c r="AY820" s="39"/>
      <c r="AZ820" s="39"/>
      <c r="BA820" s="39"/>
      <c r="BB820" s="39"/>
      <c r="BC820" s="39"/>
      <c r="BD820" s="39"/>
      <c r="BE820" s="39"/>
      <c r="BF820" s="39"/>
      <c r="BG820" s="39"/>
      <c r="BH820" s="39"/>
      <c r="BI820" s="39"/>
      <c r="BJ820" s="39"/>
      <c r="BK820" s="39"/>
      <c r="BL820" s="39"/>
      <c r="BM820" s="39"/>
      <c r="BN820" s="39"/>
      <c r="BO820" s="39"/>
      <c r="BP820" s="39"/>
      <c r="BQ820" s="39"/>
      <c r="BR820" s="39"/>
      <c r="BS820" s="39"/>
    </row>
    <row r="821" spans="1:71" ht="15.75" customHeight="1" x14ac:dyDescent="0.25">
      <c r="A821" s="30"/>
      <c r="B821" s="31"/>
      <c r="C821" s="31"/>
      <c r="D821" s="37"/>
      <c r="E821" s="39"/>
      <c r="F821" s="31"/>
      <c r="G821" s="92"/>
      <c r="H821" s="39"/>
      <c r="I821" s="93"/>
      <c r="J821" s="39"/>
      <c r="K821" s="39"/>
      <c r="L821" s="41"/>
      <c r="M821" s="41"/>
      <c r="N821" s="41"/>
      <c r="O821" s="31"/>
      <c r="P821" s="39"/>
      <c r="Q821" s="39"/>
      <c r="R821" s="39"/>
      <c r="S821" s="39"/>
      <c r="T821" s="94"/>
      <c r="U821" s="39"/>
      <c r="V821" s="95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  <c r="AK821" s="39"/>
      <c r="AL821" s="39"/>
      <c r="AM821" s="39"/>
      <c r="AN821" s="39"/>
      <c r="AO821" s="39"/>
      <c r="AP821" s="39"/>
      <c r="AQ821" s="39"/>
      <c r="AR821" s="39"/>
      <c r="AS821" s="39"/>
      <c r="AT821" s="39"/>
      <c r="AU821" s="39"/>
      <c r="AV821" s="39"/>
      <c r="AW821" s="39"/>
      <c r="AX821" s="39"/>
      <c r="AY821" s="39"/>
      <c r="AZ821" s="39"/>
      <c r="BA821" s="39"/>
      <c r="BB821" s="39"/>
      <c r="BC821" s="39"/>
      <c r="BD821" s="39"/>
      <c r="BE821" s="39"/>
      <c r="BF821" s="39"/>
      <c r="BG821" s="39"/>
      <c r="BH821" s="39"/>
      <c r="BI821" s="39"/>
      <c r="BJ821" s="39"/>
      <c r="BK821" s="39"/>
      <c r="BL821" s="39"/>
      <c r="BM821" s="39"/>
      <c r="BN821" s="39"/>
      <c r="BO821" s="39"/>
      <c r="BP821" s="39"/>
      <c r="BQ821" s="39"/>
      <c r="BR821" s="39"/>
      <c r="BS821" s="39"/>
    </row>
    <row r="822" spans="1:71" ht="15.75" customHeight="1" x14ac:dyDescent="0.25">
      <c r="A822" s="30"/>
      <c r="B822" s="31"/>
      <c r="C822" s="31"/>
      <c r="D822" s="37"/>
      <c r="E822" s="39"/>
      <c r="F822" s="31"/>
      <c r="G822" s="92"/>
      <c r="H822" s="39"/>
      <c r="I822" s="93"/>
      <c r="J822" s="39"/>
      <c r="K822" s="39"/>
      <c r="L822" s="41"/>
      <c r="M822" s="41"/>
      <c r="N822" s="41"/>
      <c r="O822" s="31"/>
      <c r="P822" s="39"/>
      <c r="Q822" s="39"/>
      <c r="R822" s="39"/>
      <c r="S822" s="39"/>
      <c r="T822" s="94"/>
      <c r="U822" s="39"/>
      <c r="V822" s="95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/>
      <c r="AL822" s="39"/>
      <c r="AM822" s="39"/>
      <c r="AN822" s="39"/>
      <c r="AO822" s="39"/>
      <c r="AP822" s="39"/>
      <c r="AQ822" s="39"/>
      <c r="AR822" s="39"/>
      <c r="AS822" s="39"/>
      <c r="AT822" s="39"/>
      <c r="AU822" s="39"/>
      <c r="AV822" s="39"/>
      <c r="AW822" s="39"/>
      <c r="AX822" s="39"/>
      <c r="AY822" s="39"/>
      <c r="AZ822" s="39"/>
      <c r="BA822" s="39"/>
      <c r="BB822" s="39"/>
      <c r="BC822" s="39"/>
      <c r="BD822" s="39"/>
      <c r="BE822" s="39"/>
      <c r="BF822" s="39"/>
      <c r="BG822" s="39"/>
      <c r="BH822" s="39"/>
      <c r="BI822" s="39"/>
      <c r="BJ822" s="39"/>
      <c r="BK822" s="39"/>
      <c r="BL822" s="39"/>
      <c r="BM822" s="39"/>
      <c r="BN822" s="39"/>
      <c r="BO822" s="39"/>
      <c r="BP822" s="39"/>
      <c r="BQ822" s="39"/>
      <c r="BR822" s="39"/>
      <c r="BS822" s="39"/>
    </row>
    <row r="823" spans="1:71" ht="15.75" customHeight="1" x14ac:dyDescent="0.25">
      <c r="A823" s="30"/>
      <c r="B823" s="31"/>
      <c r="C823" s="31"/>
      <c r="D823" s="37"/>
      <c r="E823" s="39"/>
      <c r="F823" s="31"/>
      <c r="G823" s="92"/>
      <c r="H823" s="39"/>
      <c r="I823" s="93"/>
      <c r="J823" s="39"/>
      <c r="K823" s="39"/>
      <c r="L823" s="41"/>
      <c r="M823" s="41"/>
      <c r="N823" s="41"/>
      <c r="O823" s="31"/>
      <c r="P823" s="39"/>
      <c r="Q823" s="39"/>
      <c r="R823" s="39"/>
      <c r="S823" s="39"/>
      <c r="T823" s="94"/>
      <c r="U823" s="39"/>
      <c r="V823" s="95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/>
      <c r="AL823" s="39"/>
      <c r="AM823" s="39"/>
      <c r="AN823" s="39"/>
      <c r="AO823" s="39"/>
      <c r="AP823" s="39"/>
      <c r="AQ823" s="39"/>
      <c r="AR823" s="39"/>
      <c r="AS823" s="39"/>
      <c r="AT823" s="39"/>
      <c r="AU823" s="39"/>
      <c r="AV823" s="39"/>
      <c r="AW823" s="39"/>
      <c r="AX823" s="39"/>
      <c r="AY823" s="39"/>
      <c r="AZ823" s="39"/>
      <c r="BA823" s="39"/>
      <c r="BB823" s="39"/>
      <c r="BC823" s="39"/>
      <c r="BD823" s="39"/>
      <c r="BE823" s="39"/>
      <c r="BF823" s="39"/>
      <c r="BG823" s="39"/>
      <c r="BH823" s="39"/>
      <c r="BI823" s="39"/>
      <c r="BJ823" s="39"/>
      <c r="BK823" s="39"/>
      <c r="BL823" s="39"/>
      <c r="BM823" s="39"/>
      <c r="BN823" s="39"/>
      <c r="BO823" s="39"/>
      <c r="BP823" s="39"/>
      <c r="BQ823" s="39"/>
      <c r="BR823" s="39"/>
      <c r="BS823" s="39"/>
    </row>
    <row r="824" spans="1:71" ht="15.75" customHeight="1" x14ac:dyDescent="0.25">
      <c r="A824" s="30"/>
      <c r="B824" s="31"/>
      <c r="C824" s="31"/>
      <c r="D824" s="37"/>
      <c r="E824" s="39"/>
      <c r="F824" s="31"/>
      <c r="G824" s="92"/>
      <c r="H824" s="39"/>
      <c r="I824" s="93"/>
      <c r="J824" s="39"/>
      <c r="K824" s="39"/>
      <c r="L824" s="41"/>
      <c r="M824" s="41"/>
      <c r="N824" s="41"/>
      <c r="O824" s="31"/>
      <c r="P824" s="39"/>
      <c r="Q824" s="39"/>
      <c r="R824" s="39"/>
      <c r="S824" s="39"/>
      <c r="T824" s="94"/>
      <c r="U824" s="39"/>
      <c r="V824" s="95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  <c r="AT824" s="39"/>
      <c r="AU824" s="39"/>
      <c r="AV824" s="39"/>
      <c r="AW824" s="39"/>
      <c r="AX824" s="39"/>
      <c r="AY824" s="39"/>
      <c r="AZ824" s="39"/>
      <c r="BA824" s="39"/>
      <c r="BB824" s="39"/>
      <c r="BC824" s="39"/>
      <c r="BD824" s="39"/>
      <c r="BE824" s="39"/>
      <c r="BF824" s="39"/>
      <c r="BG824" s="39"/>
      <c r="BH824" s="39"/>
      <c r="BI824" s="39"/>
      <c r="BJ824" s="39"/>
      <c r="BK824" s="39"/>
      <c r="BL824" s="39"/>
      <c r="BM824" s="39"/>
      <c r="BN824" s="39"/>
      <c r="BO824" s="39"/>
      <c r="BP824" s="39"/>
      <c r="BQ824" s="39"/>
      <c r="BR824" s="39"/>
      <c r="BS824" s="39"/>
    </row>
    <row r="825" spans="1:71" ht="15.75" customHeight="1" x14ac:dyDescent="0.25">
      <c r="A825" s="30"/>
      <c r="B825" s="31"/>
      <c r="C825" s="31"/>
      <c r="D825" s="37"/>
      <c r="E825" s="39"/>
      <c r="F825" s="31"/>
      <c r="G825" s="92"/>
      <c r="H825" s="39"/>
      <c r="I825" s="93"/>
      <c r="J825" s="39"/>
      <c r="K825" s="39"/>
      <c r="L825" s="41"/>
      <c r="M825" s="41"/>
      <c r="N825" s="41"/>
      <c r="O825" s="31"/>
      <c r="P825" s="39"/>
      <c r="Q825" s="39"/>
      <c r="R825" s="39"/>
      <c r="S825" s="39"/>
      <c r="T825" s="94"/>
      <c r="U825" s="39"/>
      <c r="V825" s="95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39"/>
      <c r="AX825" s="39"/>
      <c r="AY825" s="39"/>
      <c r="AZ825" s="39"/>
      <c r="BA825" s="39"/>
      <c r="BB825" s="39"/>
      <c r="BC825" s="39"/>
      <c r="BD825" s="39"/>
      <c r="BE825" s="39"/>
      <c r="BF825" s="39"/>
      <c r="BG825" s="39"/>
      <c r="BH825" s="39"/>
      <c r="BI825" s="39"/>
      <c r="BJ825" s="39"/>
      <c r="BK825" s="39"/>
      <c r="BL825" s="39"/>
      <c r="BM825" s="39"/>
      <c r="BN825" s="39"/>
      <c r="BO825" s="39"/>
      <c r="BP825" s="39"/>
      <c r="BQ825" s="39"/>
      <c r="BR825" s="39"/>
      <c r="BS825" s="39"/>
    </row>
    <row r="826" spans="1:71" ht="15.75" customHeight="1" x14ac:dyDescent="0.25">
      <c r="A826" s="30"/>
      <c r="B826" s="31"/>
      <c r="C826" s="31"/>
      <c r="D826" s="37"/>
      <c r="E826" s="39"/>
      <c r="F826" s="31"/>
      <c r="G826" s="92"/>
      <c r="H826" s="39"/>
      <c r="I826" s="93"/>
      <c r="J826" s="39"/>
      <c r="K826" s="39"/>
      <c r="L826" s="41"/>
      <c r="M826" s="41"/>
      <c r="N826" s="41"/>
      <c r="O826" s="31"/>
      <c r="P826" s="39"/>
      <c r="Q826" s="39"/>
      <c r="R826" s="39"/>
      <c r="S826" s="39"/>
      <c r="T826" s="94"/>
      <c r="U826" s="39"/>
      <c r="V826" s="95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39"/>
      <c r="AX826" s="39"/>
      <c r="AY826" s="39"/>
      <c r="AZ826" s="39"/>
      <c r="BA826" s="39"/>
      <c r="BB826" s="39"/>
      <c r="BC826" s="39"/>
      <c r="BD826" s="39"/>
      <c r="BE826" s="39"/>
      <c r="BF826" s="39"/>
      <c r="BG826" s="39"/>
      <c r="BH826" s="39"/>
      <c r="BI826" s="39"/>
      <c r="BJ826" s="39"/>
      <c r="BK826" s="39"/>
      <c r="BL826" s="39"/>
      <c r="BM826" s="39"/>
      <c r="BN826" s="39"/>
      <c r="BO826" s="39"/>
      <c r="BP826" s="39"/>
      <c r="BQ826" s="39"/>
      <c r="BR826" s="39"/>
      <c r="BS826" s="39"/>
    </row>
    <row r="827" spans="1:71" ht="15.75" customHeight="1" x14ac:dyDescent="0.25">
      <c r="A827" s="30"/>
      <c r="B827" s="31"/>
      <c r="C827" s="31"/>
      <c r="D827" s="37"/>
      <c r="E827" s="39"/>
      <c r="F827" s="31"/>
      <c r="G827" s="92"/>
      <c r="H827" s="39"/>
      <c r="I827" s="93"/>
      <c r="J827" s="39"/>
      <c r="K827" s="39"/>
      <c r="L827" s="41"/>
      <c r="M827" s="41"/>
      <c r="N827" s="41"/>
      <c r="O827" s="31"/>
      <c r="P827" s="39"/>
      <c r="Q827" s="39"/>
      <c r="R827" s="39"/>
      <c r="S827" s="39"/>
      <c r="T827" s="94"/>
      <c r="U827" s="39"/>
      <c r="V827" s="95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  <c r="AW827" s="39"/>
      <c r="AX827" s="39"/>
      <c r="AY827" s="39"/>
      <c r="AZ827" s="39"/>
      <c r="BA827" s="39"/>
      <c r="BB827" s="39"/>
      <c r="BC827" s="39"/>
      <c r="BD827" s="39"/>
      <c r="BE827" s="39"/>
      <c r="BF827" s="39"/>
      <c r="BG827" s="39"/>
      <c r="BH827" s="39"/>
      <c r="BI827" s="39"/>
      <c r="BJ827" s="39"/>
      <c r="BK827" s="39"/>
      <c r="BL827" s="39"/>
      <c r="BM827" s="39"/>
      <c r="BN827" s="39"/>
      <c r="BO827" s="39"/>
      <c r="BP827" s="39"/>
      <c r="BQ827" s="39"/>
      <c r="BR827" s="39"/>
      <c r="BS827" s="39"/>
    </row>
    <row r="828" spans="1:71" ht="15.75" customHeight="1" x14ac:dyDescent="0.25">
      <c r="A828" s="30"/>
      <c r="B828" s="31"/>
      <c r="C828" s="31"/>
      <c r="D828" s="37"/>
      <c r="E828" s="39"/>
      <c r="F828" s="31"/>
      <c r="G828" s="92"/>
      <c r="H828" s="39"/>
      <c r="I828" s="93"/>
      <c r="J828" s="39"/>
      <c r="K828" s="39"/>
      <c r="L828" s="41"/>
      <c r="M828" s="41"/>
      <c r="N828" s="41"/>
      <c r="O828" s="31"/>
      <c r="P828" s="39"/>
      <c r="Q828" s="39"/>
      <c r="R828" s="39"/>
      <c r="S828" s="39"/>
      <c r="T828" s="94"/>
      <c r="U828" s="39"/>
      <c r="V828" s="95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  <c r="AT828" s="39"/>
      <c r="AU828" s="39"/>
      <c r="AV828" s="39"/>
      <c r="AW828" s="39"/>
      <c r="AX828" s="39"/>
      <c r="AY828" s="39"/>
      <c r="AZ828" s="39"/>
      <c r="BA828" s="39"/>
      <c r="BB828" s="39"/>
      <c r="BC828" s="39"/>
      <c r="BD828" s="39"/>
      <c r="BE828" s="39"/>
      <c r="BF828" s="39"/>
      <c r="BG828" s="39"/>
      <c r="BH828" s="39"/>
      <c r="BI828" s="39"/>
      <c r="BJ828" s="39"/>
      <c r="BK828" s="39"/>
      <c r="BL828" s="39"/>
      <c r="BM828" s="39"/>
      <c r="BN828" s="39"/>
      <c r="BO828" s="39"/>
      <c r="BP828" s="39"/>
      <c r="BQ828" s="39"/>
      <c r="BR828" s="39"/>
      <c r="BS828" s="39"/>
    </row>
    <row r="829" spans="1:71" ht="15.75" customHeight="1" x14ac:dyDescent="0.25">
      <c r="A829" s="30"/>
      <c r="B829" s="31"/>
      <c r="C829" s="31"/>
      <c r="D829" s="37"/>
      <c r="E829" s="39"/>
      <c r="F829" s="31"/>
      <c r="G829" s="92"/>
      <c r="H829" s="39"/>
      <c r="I829" s="93"/>
      <c r="J829" s="39"/>
      <c r="K829" s="39"/>
      <c r="L829" s="41"/>
      <c r="M829" s="41"/>
      <c r="N829" s="41"/>
      <c r="O829" s="31"/>
      <c r="P829" s="39"/>
      <c r="Q829" s="39"/>
      <c r="R829" s="39"/>
      <c r="S829" s="39"/>
      <c r="T829" s="94"/>
      <c r="U829" s="39"/>
      <c r="V829" s="95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  <c r="AW829" s="39"/>
      <c r="AX829" s="39"/>
      <c r="AY829" s="39"/>
      <c r="AZ829" s="39"/>
      <c r="BA829" s="39"/>
      <c r="BB829" s="39"/>
      <c r="BC829" s="39"/>
      <c r="BD829" s="39"/>
      <c r="BE829" s="39"/>
      <c r="BF829" s="39"/>
      <c r="BG829" s="39"/>
      <c r="BH829" s="39"/>
      <c r="BI829" s="39"/>
      <c r="BJ829" s="39"/>
      <c r="BK829" s="39"/>
      <c r="BL829" s="39"/>
      <c r="BM829" s="39"/>
      <c r="BN829" s="39"/>
      <c r="BO829" s="39"/>
      <c r="BP829" s="39"/>
      <c r="BQ829" s="39"/>
      <c r="BR829" s="39"/>
      <c r="BS829" s="39"/>
    </row>
    <row r="830" spans="1:71" ht="15.75" customHeight="1" x14ac:dyDescent="0.25">
      <c r="A830" s="30"/>
      <c r="B830" s="31"/>
      <c r="C830" s="31"/>
      <c r="D830" s="37"/>
      <c r="E830" s="39"/>
      <c r="F830" s="31"/>
      <c r="G830" s="92"/>
      <c r="H830" s="39"/>
      <c r="I830" s="93"/>
      <c r="J830" s="39"/>
      <c r="K830" s="39"/>
      <c r="L830" s="41"/>
      <c r="M830" s="41"/>
      <c r="N830" s="41"/>
      <c r="O830" s="31"/>
      <c r="P830" s="39"/>
      <c r="Q830" s="39"/>
      <c r="R830" s="39"/>
      <c r="S830" s="39"/>
      <c r="T830" s="94"/>
      <c r="U830" s="39"/>
      <c r="V830" s="95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  <c r="AT830" s="39"/>
      <c r="AU830" s="39"/>
      <c r="AV830" s="39"/>
      <c r="AW830" s="39"/>
      <c r="AX830" s="39"/>
      <c r="AY830" s="39"/>
      <c r="AZ830" s="39"/>
      <c r="BA830" s="39"/>
      <c r="BB830" s="39"/>
      <c r="BC830" s="39"/>
      <c r="BD830" s="39"/>
      <c r="BE830" s="39"/>
      <c r="BF830" s="39"/>
      <c r="BG830" s="39"/>
      <c r="BH830" s="39"/>
      <c r="BI830" s="39"/>
      <c r="BJ830" s="39"/>
      <c r="BK830" s="39"/>
      <c r="BL830" s="39"/>
      <c r="BM830" s="39"/>
      <c r="BN830" s="39"/>
      <c r="BO830" s="39"/>
      <c r="BP830" s="39"/>
      <c r="BQ830" s="39"/>
      <c r="BR830" s="39"/>
      <c r="BS830" s="39"/>
    </row>
    <row r="831" spans="1:71" ht="15.75" customHeight="1" x14ac:dyDescent="0.25">
      <c r="A831" s="30"/>
      <c r="B831" s="31"/>
      <c r="C831" s="31"/>
      <c r="D831" s="37"/>
      <c r="E831" s="39"/>
      <c r="F831" s="31"/>
      <c r="G831" s="92"/>
      <c r="H831" s="39"/>
      <c r="I831" s="93"/>
      <c r="J831" s="39"/>
      <c r="K831" s="39"/>
      <c r="L831" s="41"/>
      <c r="M831" s="41"/>
      <c r="N831" s="41"/>
      <c r="O831" s="31"/>
      <c r="P831" s="39"/>
      <c r="Q831" s="39"/>
      <c r="R831" s="39"/>
      <c r="S831" s="39"/>
      <c r="T831" s="94"/>
      <c r="U831" s="39"/>
      <c r="V831" s="95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39"/>
      <c r="AX831" s="39"/>
      <c r="AY831" s="39"/>
      <c r="AZ831" s="39"/>
      <c r="BA831" s="39"/>
      <c r="BB831" s="39"/>
      <c r="BC831" s="39"/>
      <c r="BD831" s="39"/>
      <c r="BE831" s="39"/>
      <c r="BF831" s="39"/>
      <c r="BG831" s="39"/>
      <c r="BH831" s="39"/>
      <c r="BI831" s="39"/>
      <c r="BJ831" s="39"/>
      <c r="BK831" s="39"/>
      <c r="BL831" s="39"/>
      <c r="BM831" s="39"/>
      <c r="BN831" s="39"/>
      <c r="BO831" s="39"/>
      <c r="BP831" s="39"/>
      <c r="BQ831" s="39"/>
      <c r="BR831" s="39"/>
      <c r="BS831" s="39"/>
    </row>
    <row r="832" spans="1:71" ht="15.75" customHeight="1" x14ac:dyDescent="0.25">
      <c r="A832" s="30"/>
      <c r="B832" s="31"/>
      <c r="C832" s="31"/>
      <c r="D832" s="37"/>
      <c r="E832" s="39"/>
      <c r="F832" s="31"/>
      <c r="G832" s="92"/>
      <c r="H832" s="39"/>
      <c r="I832" s="93"/>
      <c r="J832" s="39"/>
      <c r="K832" s="39"/>
      <c r="L832" s="41"/>
      <c r="M832" s="41"/>
      <c r="N832" s="41"/>
      <c r="O832" s="31"/>
      <c r="P832" s="39"/>
      <c r="Q832" s="39"/>
      <c r="R832" s="39"/>
      <c r="S832" s="39"/>
      <c r="T832" s="94"/>
      <c r="U832" s="39"/>
      <c r="V832" s="95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39"/>
      <c r="AX832" s="39"/>
      <c r="AY832" s="39"/>
      <c r="AZ832" s="39"/>
      <c r="BA832" s="39"/>
      <c r="BB832" s="39"/>
      <c r="BC832" s="39"/>
      <c r="BD832" s="39"/>
      <c r="BE832" s="39"/>
      <c r="BF832" s="39"/>
      <c r="BG832" s="39"/>
      <c r="BH832" s="39"/>
      <c r="BI832" s="39"/>
      <c r="BJ832" s="39"/>
      <c r="BK832" s="39"/>
      <c r="BL832" s="39"/>
      <c r="BM832" s="39"/>
      <c r="BN832" s="39"/>
      <c r="BO832" s="39"/>
      <c r="BP832" s="39"/>
      <c r="BQ832" s="39"/>
      <c r="BR832" s="39"/>
      <c r="BS832" s="39"/>
    </row>
    <row r="833" spans="1:71" ht="15.75" customHeight="1" x14ac:dyDescent="0.25">
      <c r="A833" s="30"/>
      <c r="B833" s="31"/>
      <c r="C833" s="31"/>
      <c r="D833" s="37"/>
      <c r="E833" s="39"/>
      <c r="F833" s="31"/>
      <c r="G833" s="92"/>
      <c r="H833" s="39"/>
      <c r="I833" s="93"/>
      <c r="J833" s="39"/>
      <c r="K833" s="39"/>
      <c r="L833" s="41"/>
      <c r="M833" s="41"/>
      <c r="N833" s="41"/>
      <c r="O833" s="31"/>
      <c r="P833" s="39"/>
      <c r="Q833" s="39"/>
      <c r="R833" s="39"/>
      <c r="S833" s="39"/>
      <c r="T833" s="94"/>
      <c r="U833" s="39"/>
      <c r="V833" s="95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39"/>
      <c r="AX833" s="39"/>
      <c r="AY833" s="39"/>
      <c r="AZ833" s="39"/>
      <c r="BA833" s="39"/>
      <c r="BB833" s="39"/>
      <c r="BC833" s="39"/>
      <c r="BD833" s="39"/>
      <c r="BE833" s="39"/>
      <c r="BF833" s="39"/>
      <c r="BG833" s="39"/>
      <c r="BH833" s="39"/>
      <c r="BI833" s="39"/>
      <c r="BJ833" s="39"/>
      <c r="BK833" s="39"/>
      <c r="BL833" s="39"/>
      <c r="BM833" s="39"/>
      <c r="BN833" s="39"/>
      <c r="BO833" s="39"/>
      <c r="BP833" s="39"/>
      <c r="BQ833" s="39"/>
      <c r="BR833" s="39"/>
      <c r="BS833" s="39"/>
    </row>
    <row r="834" spans="1:71" ht="15.75" customHeight="1" x14ac:dyDescent="0.25">
      <c r="A834" s="30"/>
      <c r="B834" s="31"/>
      <c r="C834" s="31"/>
      <c r="D834" s="37"/>
      <c r="E834" s="39"/>
      <c r="F834" s="31"/>
      <c r="G834" s="92"/>
      <c r="H834" s="39"/>
      <c r="I834" s="93"/>
      <c r="J834" s="39"/>
      <c r="K834" s="39"/>
      <c r="L834" s="41"/>
      <c r="M834" s="41"/>
      <c r="N834" s="41"/>
      <c r="O834" s="31"/>
      <c r="P834" s="39"/>
      <c r="Q834" s="39"/>
      <c r="R834" s="39"/>
      <c r="S834" s="39"/>
      <c r="T834" s="94"/>
      <c r="U834" s="39"/>
      <c r="V834" s="95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  <c r="AY834" s="39"/>
      <c r="AZ834" s="39"/>
      <c r="BA834" s="39"/>
      <c r="BB834" s="39"/>
      <c r="BC834" s="39"/>
      <c r="BD834" s="39"/>
      <c r="BE834" s="39"/>
      <c r="BF834" s="39"/>
      <c r="BG834" s="39"/>
      <c r="BH834" s="39"/>
      <c r="BI834" s="39"/>
      <c r="BJ834" s="39"/>
      <c r="BK834" s="39"/>
      <c r="BL834" s="39"/>
      <c r="BM834" s="39"/>
      <c r="BN834" s="39"/>
      <c r="BO834" s="39"/>
      <c r="BP834" s="39"/>
      <c r="BQ834" s="39"/>
      <c r="BR834" s="39"/>
      <c r="BS834" s="39"/>
    </row>
    <row r="835" spans="1:71" ht="15.75" customHeight="1" x14ac:dyDescent="0.25">
      <c r="A835" s="30"/>
      <c r="B835" s="31"/>
      <c r="C835" s="31"/>
      <c r="D835" s="37"/>
      <c r="E835" s="39"/>
      <c r="F835" s="31"/>
      <c r="G835" s="92"/>
      <c r="H835" s="39"/>
      <c r="I835" s="93"/>
      <c r="J835" s="39"/>
      <c r="K835" s="39"/>
      <c r="L835" s="41"/>
      <c r="M835" s="41"/>
      <c r="N835" s="41"/>
      <c r="O835" s="31"/>
      <c r="P835" s="39"/>
      <c r="Q835" s="39"/>
      <c r="R835" s="39"/>
      <c r="S835" s="39"/>
      <c r="T835" s="94"/>
      <c r="U835" s="39"/>
      <c r="V835" s="95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39"/>
      <c r="AX835" s="39"/>
      <c r="AY835" s="39"/>
      <c r="AZ835" s="39"/>
      <c r="BA835" s="39"/>
      <c r="BB835" s="39"/>
      <c r="BC835" s="39"/>
      <c r="BD835" s="39"/>
      <c r="BE835" s="39"/>
      <c r="BF835" s="39"/>
      <c r="BG835" s="39"/>
      <c r="BH835" s="39"/>
      <c r="BI835" s="39"/>
      <c r="BJ835" s="39"/>
      <c r="BK835" s="39"/>
      <c r="BL835" s="39"/>
      <c r="BM835" s="39"/>
      <c r="BN835" s="39"/>
      <c r="BO835" s="39"/>
      <c r="BP835" s="39"/>
      <c r="BQ835" s="39"/>
      <c r="BR835" s="39"/>
      <c r="BS835" s="39"/>
    </row>
    <row r="836" spans="1:71" ht="15.75" customHeight="1" x14ac:dyDescent="0.25">
      <c r="A836" s="30"/>
      <c r="B836" s="31"/>
      <c r="C836" s="31"/>
      <c r="D836" s="37"/>
      <c r="E836" s="39"/>
      <c r="F836" s="31"/>
      <c r="G836" s="92"/>
      <c r="H836" s="39"/>
      <c r="I836" s="93"/>
      <c r="J836" s="39"/>
      <c r="K836" s="39"/>
      <c r="L836" s="41"/>
      <c r="M836" s="41"/>
      <c r="N836" s="41"/>
      <c r="O836" s="31"/>
      <c r="P836" s="39"/>
      <c r="Q836" s="39"/>
      <c r="R836" s="39"/>
      <c r="S836" s="39"/>
      <c r="T836" s="94"/>
      <c r="U836" s="39"/>
      <c r="V836" s="95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39"/>
      <c r="AX836" s="39"/>
      <c r="AY836" s="39"/>
      <c r="AZ836" s="39"/>
      <c r="BA836" s="39"/>
      <c r="BB836" s="39"/>
      <c r="BC836" s="39"/>
      <c r="BD836" s="39"/>
      <c r="BE836" s="39"/>
      <c r="BF836" s="39"/>
      <c r="BG836" s="39"/>
      <c r="BH836" s="39"/>
      <c r="BI836" s="39"/>
      <c r="BJ836" s="39"/>
      <c r="BK836" s="39"/>
      <c r="BL836" s="39"/>
      <c r="BM836" s="39"/>
      <c r="BN836" s="39"/>
      <c r="BO836" s="39"/>
      <c r="BP836" s="39"/>
      <c r="BQ836" s="39"/>
      <c r="BR836" s="39"/>
      <c r="BS836" s="39"/>
    </row>
    <row r="837" spans="1:71" ht="15.75" customHeight="1" x14ac:dyDescent="0.25">
      <c r="A837" s="30"/>
      <c r="B837" s="31"/>
      <c r="C837" s="31"/>
      <c r="D837" s="37"/>
      <c r="E837" s="39"/>
      <c r="F837" s="31"/>
      <c r="G837" s="92"/>
      <c r="H837" s="39"/>
      <c r="I837" s="93"/>
      <c r="J837" s="39"/>
      <c r="K837" s="39"/>
      <c r="L837" s="41"/>
      <c r="M837" s="41"/>
      <c r="N837" s="41"/>
      <c r="O837" s="31"/>
      <c r="P837" s="39"/>
      <c r="Q837" s="39"/>
      <c r="R837" s="39"/>
      <c r="S837" s="39"/>
      <c r="T837" s="94"/>
      <c r="U837" s="39"/>
      <c r="V837" s="95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39"/>
      <c r="AX837" s="39"/>
      <c r="AY837" s="39"/>
      <c r="AZ837" s="39"/>
      <c r="BA837" s="39"/>
      <c r="BB837" s="39"/>
      <c r="BC837" s="39"/>
      <c r="BD837" s="39"/>
      <c r="BE837" s="39"/>
      <c r="BF837" s="39"/>
      <c r="BG837" s="39"/>
      <c r="BH837" s="39"/>
      <c r="BI837" s="39"/>
      <c r="BJ837" s="39"/>
      <c r="BK837" s="39"/>
      <c r="BL837" s="39"/>
      <c r="BM837" s="39"/>
      <c r="BN837" s="39"/>
      <c r="BO837" s="39"/>
      <c r="BP837" s="39"/>
      <c r="BQ837" s="39"/>
      <c r="BR837" s="39"/>
      <c r="BS837" s="39"/>
    </row>
    <row r="838" spans="1:71" ht="15.75" customHeight="1" x14ac:dyDescent="0.25">
      <c r="A838" s="30"/>
      <c r="B838" s="31"/>
      <c r="C838" s="31"/>
      <c r="D838" s="37"/>
      <c r="E838" s="39"/>
      <c r="F838" s="31"/>
      <c r="G838" s="92"/>
      <c r="H838" s="39"/>
      <c r="I838" s="93"/>
      <c r="J838" s="39"/>
      <c r="K838" s="39"/>
      <c r="L838" s="41"/>
      <c r="M838" s="41"/>
      <c r="N838" s="41"/>
      <c r="O838" s="31"/>
      <c r="P838" s="39"/>
      <c r="Q838" s="39"/>
      <c r="R838" s="39"/>
      <c r="S838" s="39"/>
      <c r="T838" s="94"/>
      <c r="U838" s="39"/>
      <c r="V838" s="95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  <c r="AT838" s="39"/>
      <c r="AU838" s="39"/>
      <c r="AV838" s="39"/>
      <c r="AW838" s="39"/>
      <c r="AX838" s="39"/>
      <c r="AY838" s="39"/>
      <c r="AZ838" s="39"/>
      <c r="BA838" s="39"/>
      <c r="BB838" s="39"/>
      <c r="BC838" s="39"/>
      <c r="BD838" s="39"/>
      <c r="BE838" s="39"/>
      <c r="BF838" s="39"/>
      <c r="BG838" s="39"/>
      <c r="BH838" s="39"/>
      <c r="BI838" s="39"/>
      <c r="BJ838" s="39"/>
      <c r="BK838" s="39"/>
      <c r="BL838" s="39"/>
      <c r="BM838" s="39"/>
      <c r="BN838" s="39"/>
      <c r="BO838" s="39"/>
      <c r="BP838" s="39"/>
      <c r="BQ838" s="39"/>
      <c r="BR838" s="39"/>
      <c r="BS838" s="39"/>
    </row>
    <row r="839" spans="1:71" ht="15.75" customHeight="1" x14ac:dyDescent="0.25">
      <c r="A839" s="30"/>
      <c r="B839" s="31"/>
      <c r="C839" s="31"/>
      <c r="D839" s="37"/>
      <c r="E839" s="39"/>
      <c r="F839" s="31"/>
      <c r="G839" s="92"/>
      <c r="H839" s="39"/>
      <c r="I839" s="93"/>
      <c r="J839" s="39"/>
      <c r="K839" s="39"/>
      <c r="L839" s="41"/>
      <c r="M839" s="41"/>
      <c r="N839" s="41"/>
      <c r="O839" s="31"/>
      <c r="P839" s="39"/>
      <c r="Q839" s="39"/>
      <c r="R839" s="39"/>
      <c r="S839" s="39"/>
      <c r="T839" s="94"/>
      <c r="U839" s="39"/>
      <c r="V839" s="95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  <c r="AW839" s="39"/>
      <c r="AX839" s="39"/>
      <c r="AY839" s="39"/>
      <c r="AZ839" s="39"/>
      <c r="BA839" s="39"/>
      <c r="BB839" s="39"/>
      <c r="BC839" s="39"/>
      <c r="BD839" s="39"/>
      <c r="BE839" s="39"/>
      <c r="BF839" s="39"/>
      <c r="BG839" s="39"/>
      <c r="BH839" s="39"/>
      <c r="BI839" s="39"/>
      <c r="BJ839" s="39"/>
      <c r="BK839" s="39"/>
      <c r="BL839" s="39"/>
      <c r="BM839" s="39"/>
      <c r="BN839" s="39"/>
      <c r="BO839" s="39"/>
      <c r="BP839" s="39"/>
      <c r="BQ839" s="39"/>
      <c r="BR839" s="39"/>
      <c r="BS839" s="39"/>
    </row>
    <row r="840" spans="1:71" ht="15.75" customHeight="1" x14ac:dyDescent="0.25">
      <c r="A840" s="30"/>
      <c r="B840" s="31"/>
      <c r="C840" s="31"/>
      <c r="D840" s="37"/>
      <c r="E840" s="39"/>
      <c r="F840" s="31"/>
      <c r="G840" s="92"/>
      <c r="H840" s="39"/>
      <c r="I840" s="93"/>
      <c r="J840" s="39"/>
      <c r="K840" s="39"/>
      <c r="L840" s="41"/>
      <c r="M840" s="41"/>
      <c r="N840" s="41"/>
      <c r="O840" s="31"/>
      <c r="P840" s="39"/>
      <c r="Q840" s="39"/>
      <c r="R840" s="39"/>
      <c r="S840" s="39"/>
      <c r="T840" s="94"/>
      <c r="U840" s="39"/>
      <c r="V840" s="95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  <c r="AT840" s="39"/>
      <c r="AU840" s="39"/>
      <c r="AV840" s="39"/>
      <c r="AW840" s="39"/>
      <c r="AX840" s="39"/>
      <c r="AY840" s="39"/>
      <c r="AZ840" s="39"/>
      <c r="BA840" s="39"/>
      <c r="BB840" s="39"/>
      <c r="BC840" s="39"/>
      <c r="BD840" s="39"/>
      <c r="BE840" s="39"/>
      <c r="BF840" s="39"/>
      <c r="BG840" s="39"/>
      <c r="BH840" s="39"/>
      <c r="BI840" s="39"/>
      <c r="BJ840" s="39"/>
      <c r="BK840" s="39"/>
      <c r="BL840" s="39"/>
      <c r="BM840" s="39"/>
      <c r="BN840" s="39"/>
      <c r="BO840" s="39"/>
      <c r="BP840" s="39"/>
      <c r="BQ840" s="39"/>
      <c r="BR840" s="39"/>
      <c r="BS840" s="39"/>
    </row>
    <row r="841" spans="1:71" ht="15.75" customHeight="1" x14ac:dyDescent="0.25">
      <c r="A841" s="30"/>
      <c r="B841" s="31"/>
      <c r="C841" s="31"/>
      <c r="D841" s="37"/>
      <c r="E841" s="39"/>
      <c r="F841" s="31"/>
      <c r="G841" s="92"/>
      <c r="H841" s="39"/>
      <c r="I841" s="93"/>
      <c r="J841" s="39"/>
      <c r="K841" s="39"/>
      <c r="L841" s="41"/>
      <c r="M841" s="41"/>
      <c r="N841" s="41"/>
      <c r="O841" s="31"/>
      <c r="P841" s="39"/>
      <c r="Q841" s="39"/>
      <c r="R841" s="39"/>
      <c r="S841" s="39"/>
      <c r="T841" s="94"/>
      <c r="U841" s="39"/>
      <c r="V841" s="95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  <c r="AW841" s="39"/>
      <c r="AX841" s="39"/>
      <c r="AY841" s="39"/>
      <c r="AZ841" s="39"/>
      <c r="BA841" s="39"/>
      <c r="BB841" s="39"/>
      <c r="BC841" s="39"/>
      <c r="BD841" s="39"/>
      <c r="BE841" s="39"/>
      <c r="BF841" s="39"/>
      <c r="BG841" s="39"/>
      <c r="BH841" s="39"/>
      <c r="BI841" s="39"/>
      <c r="BJ841" s="39"/>
      <c r="BK841" s="39"/>
      <c r="BL841" s="39"/>
      <c r="BM841" s="39"/>
      <c r="BN841" s="39"/>
      <c r="BO841" s="39"/>
      <c r="BP841" s="39"/>
      <c r="BQ841" s="39"/>
      <c r="BR841" s="39"/>
      <c r="BS841" s="39"/>
    </row>
    <row r="842" spans="1:71" ht="15.75" customHeight="1" x14ac:dyDescent="0.25">
      <c r="A842" s="30"/>
      <c r="B842" s="31"/>
      <c r="C842" s="31"/>
      <c r="D842" s="37"/>
      <c r="E842" s="39"/>
      <c r="F842" s="31"/>
      <c r="G842" s="92"/>
      <c r="H842" s="39"/>
      <c r="I842" s="93"/>
      <c r="J842" s="39"/>
      <c r="K842" s="39"/>
      <c r="L842" s="41"/>
      <c r="M842" s="41"/>
      <c r="N842" s="41"/>
      <c r="O842" s="31"/>
      <c r="P842" s="39"/>
      <c r="Q842" s="39"/>
      <c r="R842" s="39"/>
      <c r="S842" s="39"/>
      <c r="T842" s="94"/>
      <c r="U842" s="39"/>
      <c r="V842" s="95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  <c r="AT842" s="39"/>
      <c r="AU842" s="39"/>
      <c r="AV842" s="39"/>
      <c r="AW842" s="39"/>
      <c r="AX842" s="39"/>
      <c r="AY842" s="39"/>
      <c r="AZ842" s="39"/>
      <c r="BA842" s="39"/>
      <c r="BB842" s="39"/>
      <c r="BC842" s="39"/>
      <c r="BD842" s="39"/>
      <c r="BE842" s="39"/>
      <c r="BF842" s="39"/>
      <c r="BG842" s="39"/>
      <c r="BH842" s="39"/>
      <c r="BI842" s="39"/>
      <c r="BJ842" s="39"/>
      <c r="BK842" s="39"/>
      <c r="BL842" s="39"/>
      <c r="BM842" s="39"/>
      <c r="BN842" s="39"/>
      <c r="BO842" s="39"/>
      <c r="BP842" s="39"/>
      <c r="BQ842" s="39"/>
      <c r="BR842" s="39"/>
      <c r="BS842" s="39"/>
    </row>
    <row r="843" spans="1:71" ht="15.75" customHeight="1" x14ac:dyDescent="0.25">
      <c r="A843" s="30"/>
      <c r="B843" s="31"/>
      <c r="C843" s="31"/>
      <c r="D843" s="37"/>
      <c r="E843" s="39"/>
      <c r="F843" s="31"/>
      <c r="G843" s="92"/>
      <c r="H843" s="39"/>
      <c r="I843" s="93"/>
      <c r="J843" s="39"/>
      <c r="K843" s="39"/>
      <c r="L843" s="41"/>
      <c r="M843" s="41"/>
      <c r="N843" s="41"/>
      <c r="O843" s="31"/>
      <c r="P843" s="39"/>
      <c r="Q843" s="39"/>
      <c r="R843" s="39"/>
      <c r="S843" s="39"/>
      <c r="T843" s="94"/>
      <c r="U843" s="39"/>
      <c r="V843" s="95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  <c r="AT843" s="39"/>
      <c r="AU843" s="39"/>
      <c r="AV843" s="39"/>
      <c r="AW843" s="39"/>
      <c r="AX843" s="39"/>
      <c r="AY843" s="39"/>
      <c r="AZ843" s="39"/>
      <c r="BA843" s="39"/>
      <c r="BB843" s="39"/>
      <c r="BC843" s="39"/>
      <c r="BD843" s="39"/>
      <c r="BE843" s="39"/>
      <c r="BF843" s="39"/>
      <c r="BG843" s="39"/>
      <c r="BH843" s="39"/>
      <c r="BI843" s="39"/>
      <c r="BJ843" s="39"/>
      <c r="BK843" s="39"/>
      <c r="BL843" s="39"/>
      <c r="BM843" s="39"/>
      <c r="BN843" s="39"/>
      <c r="BO843" s="39"/>
      <c r="BP843" s="39"/>
      <c r="BQ843" s="39"/>
      <c r="BR843" s="39"/>
      <c r="BS843" s="39"/>
    </row>
    <row r="844" spans="1:71" ht="15.75" customHeight="1" x14ac:dyDescent="0.25">
      <c r="A844" s="30"/>
      <c r="B844" s="31"/>
      <c r="C844" s="31"/>
      <c r="D844" s="37"/>
      <c r="E844" s="39"/>
      <c r="F844" s="31"/>
      <c r="G844" s="92"/>
      <c r="H844" s="39"/>
      <c r="I844" s="93"/>
      <c r="J844" s="39"/>
      <c r="K844" s="39"/>
      <c r="L844" s="41"/>
      <c r="M844" s="41"/>
      <c r="N844" s="41"/>
      <c r="O844" s="31"/>
      <c r="P844" s="39"/>
      <c r="Q844" s="39"/>
      <c r="R844" s="39"/>
      <c r="S844" s="39"/>
      <c r="T844" s="94"/>
      <c r="U844" s="39"/>
      <c r="V844" s="95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  <c r="AT844" s="39"/>
      <c r="AU844" s="39"/>
      <c r="AV844" s="39"/>
      <c r="AW844" s="39"/>
      <c r="AX844" s="39"/>
      <c r="AY844" s="39"/>
      <c r="AZ844" s="39"/>
      <c r="BA844" s="39"/>
      <c r="BB844" s="39"/>
      <c r="BC844" s="39"/>
      <c r="BD844" s="39"/>
      <c r="BE844" s="39"/>
      <c r="BF844" s="39"/>
      <c r="BG844" s="39"/>
      <c r="BH844" s="39"/>
      <c r="BI844" s="39"/>
      <c r="BJ844" s="39"/>
      <c r="BK844" s="39"/>
      <c r="BL844" s="39"/>
      <c r="BM844" s="39"/>
      <c r="BN844" s="39"/>
      <c r="BO844" s="39"/>
      <c r="BP844" s="39"/>
      <c r="BQ844" s="39"/>
      <c r="BR844" s="39"/>
      <c r="BS844" s="39"/>
    </row>
    <row r="845" spans="1:71" ht="15.75" customHeight="1" x14ac:dyDescent="0.25">
      <c r="A845" s="30"/>
      <c r="B845" s="31"/>
      <c r="C845" s="31"/>
      <c r="D845" s="37"/>
      <c r="E845" s="39"/>
      <c r="F845" s="31"/>
      <c r="G845" s="92"/>
      <c r="H845" s="39"/>
      <c r="I845" s="93"/>
      <c r="J845" s="39"/>
      <c r="K845" s="39"/>
      <c r="L845" s="41"/>
      <c r="M845" s="41"/>
      <c r="N845" s="41"/>
      <c r="O845" s="31"/>
      <c r="P845" s="39"/>
      <c r="Q845" s="39"/>
      <c r="R845" s="39"/>
      <c r="S845" s="39"/>
      <c r="T845" s="94"/>
      <c r="U845" s="39"/>
      <c r="V845" s="95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39"/>
      <c r="AX845" s="39"/>
      <c r="AY845" s="39"/>
      <c r="AZ845" s="39"/>
      <c r="BA845" s="39"/>
      <c r="BB845" s="39"/>
      <c r="BC845" s="39"/>
      <c r="BD845" s="39"/>
      <c r="BE845" s="39"/>
      <c r="BF845" s="39"/>
      <c r="BG845" s="39"/>
      <c r="BH845" s="39"/>
      <c r="BI845" s="39"/>
      <c r="BJ845" s="39"/>
      <c r="BK845" s="39"/>
      <c r="BL845" s="39"/>
      <c r="BM845" s="39"/>
      <c r="BN845" s="39"/>
      <c r="BO845" s="39"/>
      <c r="BP845" s="39"/>
      <c r="BQ845" s="39"/>
      <c r="BR845" s="39"/>
      <c r="BS845" s="39"/>
    </row>
    <row r="846" spans="1:71" ht="15.75" customHeight="1" x14ac:dyDescent="0.25">
      <c r="A846" s="30"/>
      <c r="B846" s="31"/>
      <c r="C846" s="31"/>
      <c r="D846" s="37"/>
      <c r="E846" s="39"/>
      <c r="F846" s="31"/>
      <c r="G846" s="92"/>
      <c r="H846" s="39"/>
      <c r="I846" s="93"/>
      <c r="J846" s="39"/>
      <c r="K846" s="39"/>
      <c r="L846" s="41"/>
      <c r="M846" s="41"/>
      <c r="N846" s="41"/>
      <c r="O846" s="31"/>
      <c r="P846" s="39"/>
      <c r="Q846" s="39"/>
      <c r="R846" s="39"/>
      <c r="S846" s="39"/>
      <c r="T846" s="94"/>
      <c r="U846" s="39"/>
      <c r="V846" s="95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39"/>
      <c r="AX846" s="39"/>
      <c r="AY846" s="39"/>
      <c r="AZ846" s="39"/>
      <c r="BA846" s="39"/>
      <c r="BB846" s="39"/>
      <c r="BC846" s="39"/>
      <c r="BD846" s="39"/>
      <c r="BE846" s="39"/>
      <c r="BF846" s="39"/>
      <c r="BG846" s="39"/>
      <c r="BH846" s="39"/>
      <c r="BI846" s="39"/>
      <c r="BJ846" s="39"/>
      <c r="BK846" s="39"/>
      <c r="BL846" s="39"/>
      <c r="BM846" s="39"/>
      <c r="BN846" s="39"/>
      <c r="BO846" s="39"/>
      <c r="BP846" s="39"/>
      <c r="BQ846" s="39"/>
      <c r="BR846" s="39"/>
      <c r="BS846" s="39"/>
    </row>
    <row r="847" spans="1:71" ht="15.75" customHeight="1" x14ac:dyDescent="0.25">
      <c r="A847" s="30"/>
      <c r="B847" s="31"/>
      <c r="C847" s="31"/>
      <c r="D847" s="37"/>
      <c r="E847" s="39"/>
      <c r="F847" s="31"/>
      <c r="G847" s="92"/>
      <c r="H847" s="39"/>
      <c r="I847" s="93"/>
      <c r="J847" s="39"/>
      <c r="K847" s="39"/>
      <c r="L847" s="41"/>
      <c r="M847" s="41"/>
      <c r="N847" s="41"/>
      <c r="O847" s="31"/>
      <c r="P847" s="39"/>
      <c r="Q847" s="39"/>
      <c r="R847" s="39"/>
      <c r="S847" s="39"/>
      <c r="T847" s="94"/>
      <c r="U847" s="39"/>
      <c r="V847" s="95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  <c r="AW847" s="39"/>
      <c r="AX847" s="39"/>
      <c r="AY847" s="39"/>
      <c r="AZ847" s="39"/>
      <c r="BA847" s="39"/>
      <c r="BB847" s="39"/>
      <c r="BC847" s="39"/>
      <c r="BD847" s="39"/>
      <c r="BE847" s="39"/>
      <c r="BF847" s="39"/>
      <c r="BG847" s="39"/>
      <c r="BH847" s="39"/>
      <c r="BI847" s="39"/>
      <c r="BJ847" s="39"/>
      <c r="BK847" s="39"/>
      <c r="BL847" s="39"/>
      <c r="BM847" s="39"/>
      <c r="BN847" s="39"/>
      <c r="BO847" s="39"/>
      <c r="BP847" s="39"/>
      <c r="BQ847" s="39"/>
      <c r="BR847" s="39"/>
      <c r="BS847" s="39"/>
    </row>
    <row r="848" spans="1:71" ht="15.75" customHeight="1" x14ac:dyDescent="0.25">
      <c r="A848" s="30"/>
      <c r="B848" s="31"/>
      <c r="C848" s="31"/>
      <c r="D848" s="37"/>
      <c r="E848" s="39"/>
      <c r="F848" s="31"/>
      <c r="G848" s="92"/>
      <c r="H848" s="39"/>
      <c r="I848" s="93"/>
      <c r="J848" s="39"/>
      <c r="K848" s="39"/>
      <c r="L848" s="41"/>
      <c r="M848" s="41"/>
      <c r="N848" s="41"/>
      <c r="O848" s="31"/>
      <c r="P848" s="39"/>
      <c r="Q848" s="39"/>
      <c r="R848" s="39"/>
      <c r="S848" s="39"/>
      <c r="T848" s="94"/>
      <c r="U848" s="39"/>
      <c r="V848" s="95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  <c r="AT848" s="39"/>
      <c r="AU848" s="39"/>
      <c r="AV848" s="39"/>
      <c r="AW848" s="39"/>
      <c r="AX848" s="39"/>
      <c r="AY848" s="39"/>
      <c r="AZ848" s="39"/>
      <c r="BA848" s="39"/>
      <c r="BB848" s="39"/>
      <c r="BC848" s="39"/>
      <c r="BD848" s="39"/>
      <c r="BE848" s="39"/>
      <c r="BF848" s="39"/>
      <c r="BG848" s="39"/>
      <c r="BH848" s="39"/>
      <c r="BI848" s="39"/>
      <c r="BJ848" s="39"/>
      <c r="BK848" s="39"/>
      <c r="BL848" s="39"/>
      <c r="BM848" s="39"/>
      <c r="BN848" s="39"/>
      <c r="BO848" s="39"/>
      <c r="BP848" s="39"/>
      <c r="BQ848" s="39"/>
      <c r="BR848" s="39"/>
      <c r="BS848" s="39"/>
    </row>
    <row r="849" spans="1:71" ht="15.75" customHeight="1" x14ac:dyDescent="0.25">
      <c r="A849" s="30"/>
      <c r="B849" s="31"/>
      <c r="C849" s="31"/>
      <c r="D849" s="37"/>
      <c r="E849" s="39"/>
      <c r="F849" s="31"/>
      <c r="G849" s="92"/>
      <c r="H849" s="39"/>
      <c r="I849" s="93"/>
      <c r="J849" s="39"/>
      <c r="K849" s="39"/>
      <c r="L849" s="41"/>
      <c r="M849" s="41"/>
      <c r="N849" s="41"/>
      <c r="O849" s="31"/>
      <c r="P849" s="39"/>
      <c r="Q849" s="39"/>
      <c r="R849" s="39"/>
      <c r="S849" s="39"/>
      <c r="T849" s="94"/>
      <c r="U849" s="39"/>
      <c r="V849" s="95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39"/>
      <c r="AX849" s="39"/>
      <c r="AY849" s="39"/>
      <c r="AZ849" s="39"/>
      <c r="BA849" s="39"/>
      <c r="BB849" s="39"/>
      <c r="BC849" s="39"/>
      <c r="BD849" s="39"/>
      <c r="BE849" s="39"/>
      <c r="BF849" s="39"/>
      <c r="BG849" s="39"/>
      <c r="BH849" s="39"/>
      <c r="BI849" s="39"/>
      <c r="BJ849" s="39"/>
      <c r="BK849" s="39"/>
      <c r="BL849" s="39"/>
      <c r="BM849" s="39"/>
      <c r="BN849" s="39"/>
      <c r="BO849" s="39"/>
      <c r="BP849" s="39"/>
      <c r="BQ849" s="39"/>
      <c r="BR849" s="39"/>
      <c r="BS849" s="39"/>
    </row>
    <row r="850" spans="1:71" ht="15.75" customHeight="1" x14ac:dyDescent="0.25">
      <c r="A850" s="30"/>
      <c r="B850" s="31"/>
      <c r="C850" s="31"/>
      <c r="D850" s="37"/>
      <c r="E850" s="39"/>
      <c r="F850" s="31"/>
      <c r="G850" s="92"/>
      <c r="H850" s="39"/>
      <c r="I850" s="93"/>
      <c r="J850" s="39"/>
      <c r="K850" s="39"/>
      <c r="L850" s="41"/>
      <c r="M850" s="41"/>
      <c r="N850" s="41"/>
      <c r="O850" s="31"/>
      <c r="P850" s="39"/>
      <c r="Q850" s="39"/>
      <c r="R850" s="39"/>
      <c r="S850" s="39"/>
      <c r="T850" s="94"/>
      <c r="U850" s="39"/>
      <c r="V850" s="95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39"/>
      <c r="AX850" s="39"/>
      <c r="AY850" s="39"/>
      <c r="AZ850" s="39"/>
      <c r="BA850" s="39"/>
      <c r="BB850" s="39"/>
      <c r="BC850" s="39"/>
      <c r="BD850" s="39"/>
      <c r="BE850" s="39"/>
      <c r="BF850" s="39"/>
      <c r="BG850" s="39"/>
      <c r="BH850" s="39"/>
      <c r="BI850" s="39"/>
      <c r="BJ850" s="39"/>
      <c r="BK850" s="39"/>
      <c r="BL850" s="39"/>
      <c r="BM850" s="39"/>
      <c r="BN850" s="39"/>
      <c r="BO850" s="39"/>
      <c r="BP850" s="39"/>
      <c r="BQ850" s="39"/>
      <c r="BR850" s="39"/>
      <c r="BS850" s="39"/>
    </row>
    <row r="851" spans="1:71" ht="15.75" customHeight="1" x14ac:dyDescent="0.25">
      <c r="A851" s="30"/>
      <c r="B851" s="31"/>
      <c r="C851" s="31"/>
      <c r="D851" s="37"/>
      <c r="E851" s="39"/>
      <c r="F851" s="31"/>
      <c r="G851" s="92"/>
      <c r="H851" s="39"/>
      <c r="I851" s="93"/>
      <c r="J851" s="39"/>
      <c r="K851" s="39"/>
      <c r="L851" s="41"/>
      <c r="M851" s="41"/>
      <c r="N851" s="41"/>
      <c r="O851" s="31"/>
      <c r="P851" s="39"/>
      <c r="Q851" s="39"/>
      <c r="R851" s="39"/>
      <c r="S851" s="39"/>
      <c r="T851" s="94"/>
      <c r="U851" s="39"/>
      <c r="V851" s="95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39"/>
      <c r="AX851" s="39"/>
      <c r="AY851" s="39"/>
      <c r="AZ851" s="39"/>
      <c r="BA851" s="39"/>
      <c r="BB851" s="39"/>
      <c r="BC851" s="39"/>
      <c r="BD851" s="39"/>
      <c r="BE851" s="39"/>
      <c r="BF851" s="39"/>
      <c r="BG851" s="39"/>
      <c r="BH851" s="39"/>
      <c r="BI851" s="39"/>
      <c r="BJ851" s="39"/>
      <c r="BK851" s="39"/>
      <c r="BL851" s="39"/>
      <c r="BM851" s="39"/>
      <c r="BN851" s="39"/>
      <c r="BO851" s="39"/>
      <c r="BP851" s="39"/>
      <c r="BQ851" s="39"/>
      <c r="BR851" s="39"/>
      <c r="BS851" s="39"/>
    </row>
    <row r="852" spans="1:71" ht="15.75" customHeight="1" x14ac:dyDescent="0.25">
      <c r="A852" s="30"/>
      <c r="B852" s="31"/>
      <c r="C852" s="31"/>
      <c r="D852" s="37"/>
      <c r="E852" s="39"/>
      <c r="F852" s="31"/>
      <c r="G852" s="92"/>
      <c r="H852" s="39"/>
      <c r="I852" s="93"/>
      <c r="J852" s="39"/>
      <c r="K852" s="39"/>
      <c r="L852" s="41"/>
      <c r="M852" s="41"/>
      <c r="N852" s="41"/>
      <c r="O852" s="31"/>
      <c r="P852" s="39"/>
      <c r="Q852" s="39"/>
      <c r="R852" s="39"/>
      <c r="S852" s="39"/>
      <c r="T852" s="94"/>
      <c r="U852" s="39"/>
      <c r="V852" s="95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39"/>
      <c r="AX852" s="39"/>
      <c r="AY852" s="39"/>
      <c r="AZ852" s="39"/>
      <c r="BA852" s="39"/>
      <c r="BB852" s="39"/>
      <c r="BC852" s="39"/>
      <c r="BD852" s="39"/>
      <c r="BE852" s="39"/>
      <c r="BF852" s="39"/>
      <c r="BG852" s="39"/>
      <c r="BH852" s="39"/>
      <c r="BI852" s="39"/>
      <c r="BJ852" s="39"/>
      <c r="BK852" s="39"/>
      <c r="BL852" s="39"/>
      <c r="BM852" s="39"/>
      <c r="BN852" s="39"/>
      <c r="BO852" s="39"/>
      <c r="BP852" s="39"/>
      <c r="BQ852" s="39"/>
      <c r="BR852" s="39"/>
      <c r="BS852" s="39"/>
    </row>
    <row r="853" spans="1:71" ht="15.75" customHeight="1" x14ac:dyDescent="0.25">
      <c r="A853" s="30"/>
      <c r="B853" s="31"/>
      <c r="C853" s="31"/>
      <c r="D853" s="37"/>
      <c r="E853" s="39"/>
      <c r="F853" s="31"/>
      <c r="G853" s="92"/>
      <c r="H853" s="39"/>
      <c r="I853" s="93"/>
      <c r="J853" s="39"/>
      <c r="K853" s="39"/>
      <c r="L853" s="41"/>
      <c r="M853" s="41"/>
      <c r="N853" s="41"/>
      <c r="O853" s="31"/>
      <c r="P853" s="39"/>
      <c r="Q853" s="39"/>
      <c r="R853" s="39"/>
      <c r="S853" s="39"/>
      <c r="T853" s="94"/>
      <c r="U853" s="39"/>
      <c r="V853" s="95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  <c r="AW853" s="39"/>
      <c r="AX853" s="39"/>
      <c r="AY853" s="39"/>
      <c r="AZ853" s="39"/>
      <c r="BA853" s="39"/>
      <c r="BB853" s="39"/>
      <c r="BC853" s="39"/>
      <c r="BD853" s="39"/>
      <c r="BE853" s="39"/>
      <c r="BF853" s="39"/>
      <c r="BG853" s="39"/>
      <c r="BH853" s="39"/>
      <c r="BI853" s="39"/>
      <c r="BJ853" s="39"/>
      <c r="BK853" s="39"/>
      <c r="BL853" s="39"/>
      <c r="BM853" s="39"/>
      <c r="BN853" s="39"/>
      <c r="BO853" s="39"/>
      <c r="BP853" s="39"/>
      <c r="BQ853" s="39"/>
      <c r="BR853" s="39"/>
      <c r="BS853" s="39"/>
    </row>
    <row r="854" spans="1:71" ht="15.75" customHeight="1" x14ac:dyDescent="0.25">
      <c r="A854" s="30"/>
      <c r="B854" s="31"/>
      <c r="C854" s="31"/>
      <c r="D854" s="37"/>
      <c r="E854" s="39"/>
      <c r="F854" s="31"/>
      <c r="G854" s="92"/>
      <c r="H854" s="39"/>
      <c r="I854" s="93"/>
      <c r="J854" s="39"/>
      <c r="K854" s="39"/>
      <c r="L854" s="41"/>
      <c r="M854" s="41"/>
      <c r="N854" s="41"/>
      <c r="O854" s="31"/>
      <c r="P854" s="39"/>
      <c r="Q854" s="39"/>
      <c r="R854" s="39"/>
      <c r="S854" s="39"/>
      <c r="T854" s="94"/>
      <c r="U854" s="39"/>
      <c r="V854" s="95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  <c r="AY854" s="39"/>
      <c r="AZ854" s="39"/>
      <c r="BA854" s="39"/>
      <c r="BB854" s="39"/>
      <c r="BC854" s="39"/>
      <c r="BD854" s="39"/>
      <c r="BE854" s="39"/>
      <c r="BF854" s="39"/>
      <c r="BG854" s="39"/>
      <c r="BH854" s="39"/>
      <c r="BI854" s="39"/>
      <c r="BJ854" s="39"/>
      <c r="BK854" s="39"/>
      <c r="BL854" s="39"/>
      <c r="BM854" s="39"/>
      <c r="BN854" s="39"/>
      <c r="BO854" s="39"/>
      <c r="BP854" s="39"/>
      <c r="BQ854" s="39"/>
      <c r="BR854" s="39"/>
      <c r="BS854" s="39"/>
    </row>
    <row r="855" spans="1:71" ht="15.75" customHeight="1" x14ac:dyDescent="0.25">
      <c r="A855" s="30"/>
      <c r="B855" s="31"/>
      <c r="C855" s="31"/>
      <c r="D855" s="37"/>
      <c r="E855" s="39"/>
      <c r="F855" s="31"/>
      <c r="G855" s="92"/>
      <c r="H855" s="39"/>
      <c r="I855" s="93"/>
      <c r="J855" s="39"/>
      <c r="K855" s="39"/>
      <c r="L855" s="41"/>
      <c r="M855" s="41"/>
      <c r="N855" s="41"/>
      <c r="O855" s="31"/>
      <c r="P855" s="39"/>
      <c r="Q855" s="39"/>
      <c r="R855" s="39"/>
      <c r="S855" s="39"/>
      <c r="T855" s="94"/>
      <c r="U855" s="39"/>
      <c r="V855" s="95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  <c r="AW855" s="39"/>
      <c r="AX855" s="39"/>
      <c r="AY855" s="39"/>
      <c r="AZ855" s="39"/>
      <c r="BA855" s="39"/>
      <c r="BB855" s="39"/>
      <c r="BC855" s="39"/>
      <c r="BD855" s="39"/>
      <c r="BE855" s="39"/>
      <c r="BF855" s="39"/>
      <c r="BG855" s="39"/>
      <c r="BH855" s="39"/>
      <c r="BI855" s="39"/>
      <c r="BJ855" s="39"/>
      <c r="BK855" s="39"/>
      <c r="BL855" s="39"/>
      <c r="BM855" s="39"/>
      <c r="BN855" s="39"/>
      <c r="BO855" s="39"/>
      <c r="BP855" s="39"/>
      <c r="BQ855" s="39"/>
      <c r="BR855" s="39"/>
      <c r="BS855" s="39"/>
    </row>
    <row r="856" spans="1:71" ht="15.75" customHeight="1" x14ac:dyDescent="0.25">
      <c r="A856" s="30"/>
      <c r="B856" s="31"/>
      <c r="C856" s="31"/>
      <c r="D856" s="37"/>
      <c r="E856" s="39"/>
      <c r="F856" s="31"/>
      <c r="G856" s="92"/>
      <c r="H856" s="39"/>
      <c r="I856" s="93"/>
      <c r="J856" s="39"/>
      <c r="K856" s="39"/>
      <c r="L856" s="41"/>
      <c r="M856" s="41"/>
      <c r="N856" s="41"/>
      <c r="O856" s="31"/>
      <c r="P856" s="39"/>
      <c r="Q856" s="39"/>
      <c r="R856" s="39"/>
      <c r="S856" s="39"/>
      <c r="T856" s="94"/>
      <c r="U856" s="39"/>
      <c r="V856" s="95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  <c r="AT856" s="39"/>
      <c r="AU856" s="39"/>
      <c r="AV856" s="39"/>
      <c r="AW856" s="39"/>
      <c r="AX856" s="39"/>
      <c r="AY856" s="39"/>
      <c r="AZ856" s="39"/>
      <c r="BA856" s="39"/>
      <c r="BB856" s="39"/>
      <c r="BC856" s="39"/>
      <c r="BD856" s="39"/>
      <c r="BE856" s="39"/>
      <c r="BF856" s="39"/>
      <c r="BG856" s="39"/>
      <c r="BH856" s="39"/>
      <c r="BI856" s="39"/>
      <c r="BJ856" s="39"/>
      <c r="BK856" s="39"/>
      <c r="BL856" s="39"/>
      <c r="BM856" s="39"/>
      <c r="BN856" s="39"/>
      <c r="BO856" s="39"/>
      <c r="BP856" s="39"/>
      <c r="BQ856" s="39"/>
      <c r="BR856" s="39"/>
      <c r="BS856" s="39"/>
    </row>
    <row r="857" spans="1:71" ht="15.75" customHeight="1" x14ac:dyDescent="0.25">
      <c r="A857" s="30"/>
      <c r="B857" s="31"/>
      <c r="C857" s="31"/>
      <c r="D857" s="37"/>
      <c r="E857" s="39"/>
      <c r="F857" s="31"/>
      <c r="G857" s="92"/>
      <c r="H857" s="39"/>
      <c r="I857" s="93"/>
      <c r="J857" s="39"/>
      <c r="K857" s="39"/>
      <c r="L857" s="41"/>
      <c r="M857" s="41"/>
      <c r="N857" s="41"/>
      <c r="O857" s="31"/>
      <c r="P857" s="39"/>
      <c r="Q857" s="39"/>
      <c r="R857" s="39"/>
      <c r="S857" s="39"/>
      <c r="T857" s="94"/>
      <c r="U857" s="39"/>
      <c r="V857" s="95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39"/>
      <c r="AX857" s="39"/>
      <c r="AY857" s="39"/>
      <c r="AZ857" s="39"/>
      <c r="BA857" s="39"/>
      <c r="BB857" s="39"/>
      <c r="BC857" s="39"/>
      <c r="BD857" s="39"/>
      <c r="BE857" s="39"/>
      <c r="BF857" s="39"/>
      <c r="BG857" s="39"/>
      <c r="BH857" s="39"/>
      <c r="BI857" s="39"/>
      <c r="BJ857" s="39"/>
      <c r="BK857" s="39"/>
      <c r="BL857" s="39"/>
      <c r="BM857" s="39"/>
      <c r="BN857" s="39"/>
      <c r="BO857" s="39"/>
      <c r="BP857" s="39"/>
      <c r="BQ857" s="39"/>
      <c r="BR857" s="39"/>
      <c r="BS857" s="39"/>
    </row>
    <row r="858" spans="1:71" ht="15.75" customHeight="1" x14ac:dyDescent="0.25">
      <c r="A858" s="30"/>
      <c r="B858" s="31"/>
      <c r="C858" s="31"/>
      <c r="D858" s="37"/>
      <c r="E858" s="39"/>
      <c r="F858" s="31"/>
      <c r="G858" s="92"/>
      <c r="H858" s="39"/>
      <c r="I858" s="93"/>
      <c r="J858" s="39"/>
      <c r="K858" s="39"/>
      <c r="L858" s="41"/>
      <c r="M858" s="41"/>
      <c r="N858" s="41"/>
      <c r="O858" s="31"/>
      <c r="P858" s="39"/>
      <c r="Q858" s="39"/>
      <c r="R858" s="39"/>
      <c r="S858" s="39"/>
      <c r="T858" s="94"/>
      <c r="U858" s="39"/>
      <c r="V858" s="95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  <c r="AT858" s="39"/>
      <c r="AU858" s="39"/>
      <c r="AV858" s="39"/>
      <c r="AW858" s="39"/>
      <c r="AX858" s="39"/>
      <c r="AY858" s="39"/>
      <c r="AZ858" s="39"/>
      <c r="BA858" s="39"/>
      <c r="BB858" s="39"/>
      <c r="BC858" s="39"/>
      <c r="BD858" s="39"/>
      <c r="BE858" s="39"/>
      <c r="BF858" s="39"/>
      <c r="BG858" s="39"/>
      <c r="BH858" s="39"/>
      <c r="BI858" s="39"/>
      <c r="BJ858" s="39"/>
      <c r="BK858" s="39"/>
      <c r="BL858" s="39"/>
      <c r="BM858" s="39"/>
      <c r="BN858" s="39"/>
      <c r="BO858" s="39"/>
      <c r="BP858" s="39"/>
      <c r="BQ858" s="39"/>
      <c r="BR858" s="39"/>
      <c r="BS858" s="39"/>
    </row>
    <row r="859" spans="1:71" ht="15.75" customHeight="1" x14ac:dyDescent="0.25">
      <c r="A859" s="30"/>
      <c r="B859" s="31"/>
      <c r="C859" s="31"/>
      <c r="D859" s="37"/>
      <c r="E859" s="39"/>
      <c r="F859" s="31"/>
      <c r="G859" s="92"/>
      <c r="H859" s="39"/>
      <c r="I859" s="93"/>
      <c r="J859" s="39"/>
      <c r="K859" s="39"/>
      <c r="L859" s="41"/>
      <c r="M859" s="41"/>
      <c r="N859" s="41"/>
      <c r="O859" s="31"/>
      <c r="P859" s="39"/>
      <c r="Q859" s="39"/>
      <c r="R859" s="39"/>
      <c r="S859" s="39"/>
      <c r="T859" s="94"/>
      <c r="U859" s="39"/>
      <c r="V859" s="95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39"/>
      <c r="AX859" s="39"/>
      <c r="AY859" s="39"/>
      <c r="AZ859" s="39"/>
      <c r="BA859" s="39"/>
      <c r="BB859" s="39"/>
      <c r="BC859" s="39"/>
      <c r="BD859" s="39"/>
      <c r="BE859" s="39"/>
      <c r="BF859" s="39"/>
      <c r="BG859" s="39"/>
      <c r="BH859" s="39"/>
      <c r="BI859" s="39"/>
      <c r="BJ859" s="39"/>
      <c r="BK859" s="39"/>
      <c r="BL859" s="39"/>
      <c r="BM859" s="39"/>
      <c r="BN859" s="39"/>
      <c r="BO859" s="39"/>
      <c r="BP859" s="39"/>
      <c r="BQ859" s="39"/>
      <c r="BR859" s="39"/>
      <c r="BS859" s="39"/>
    </row>
    <row r="860" spans="1:71" ht="15.75" customHeight="1" x14ac:dyDescent="0.25">
      <c r="A860" s="30"/>
      <c r="B860" s="31"/>
      <c r="C860" s="31"/>
      <c r="D860" s="37"/>
      <c r="E860" s="39"/>
      <c r="F860" s="31"/>
      <c r="G860" s="92"/>
      <c r="H860" s="39"/>
      <c r="I860" s="93"/>
      <c r="J860" s="39"/>
      <c r="K860" s="39"/>
      <c r="L860" s="41"/>
      <c r="M860" s="41"/>
      <c r="N860" s="41"/>
      <c r="O860" s="31"/>
      <c r="P860" s="39"/>
      <c r="Q860" s="39"/>
      <c r="R860" s="39"/>
      <c r="S860" s="39"/>
      <c r="T860" s="94"/>
      <c r="U860" s="39"/>
      <c r="V860" s="95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39"/>
      <c r="AX860" s="39"/>
      <c r="AY860" s="39"/>
      <c r="AZ860" s="39"/>
      <c r="BA860" s="39"/>
      <c r="BB860" s="39"/>
      <c r="BC860" s="39"/>
      <c r="BD860" s="39"/>
      <c r="BE860" s="39"/>
      <c r="BF860" s="39"/>
      <c r="BG860" s="39"/>
      <c r="BH860" s="39"/>
      <c r="BI860" s="39"/>
      <c r="BJ860" s="39"/>
      <c r="BK860" s="39"/>
      <c r="BL860" s="39"/>
      <c r="BM860" s="39"/>
      <c r="BN860" s="39"/>
      <c r="BO860" s="39"/>
      <c r="BP860" s="39"/>
      <c r="BQ860" s="39"/>
      <c r="BR860" s="39"/>
      <c r="BS860" s="39"/>
    </row>
    <row r="861" spans="1:71" ht="15.75" customHeight="1" x14ac:dyDescent="0.25">
      <c r="A861" s="30"/>
      <c r="B861" s="31"/>
      <c r="C861" s="31"/>
      <c r="D861" s="37"/>
      <c r="E861" s="39"/>
      <c r="F861" s="31"/>
      <c r="G861" s="92"/>
      <c r="H861" s="39"/>
      <c r="I861" s="93"/>
      <c r="J861" s="39"/>
      <c r="K861" s="39"/>
      <c r="L861" s="41"/>
      <c r="M861" s="41"/>
      <c r="N861" s="41"/>
      <c r="O861" s="31"/>
      <c r="P861" s="39"/>
      <c r="Q861" s="39"/>
      <c r="R861" s="39"/>
      <c r="S861" s="39"/>
      <c r="T861" s="94"/>
      <c r="U861" s="39"/>
      <c r="V861" s="95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  <c r="AT861" s="39"/>
      <c r="AU861" s="39"/>
      <c r="AV861" s="39"/>
      <c r="AW861" s="39"/>
      <c r="AX861" s="39"/>
      <c r="AY861" s="39"/>
      <c r="AZ861" s="39"/>
      <c r="BA861" s="39"/>
      <c r="BB861" s="39"/>
      <c r="BC861" s="39"/>
      <c r="BD861" s="39"/>
      <c r="BE861" s="39"/>
      <c r="BF861" s="39"/>
      <c r="BG861" s="39"/>
      <c r="BH861" s="39"/>
      <c r="BI861" s="39"/>
      <c r="BJ861" s="39"/>
      <c r="BK861" s="39"/>
      <c r="BL861" s="39"/>
      <c r="BM861" s="39"/>
      <c r="BN861" s="39"/>
      <c r="BO861" s="39"/>
      <c r="BP861" s="39"/>
      <c r="BQ861" s="39"/>
      <c r="BR861" s="39"/>
      <c r="BS861" s="39"/>
    </row>
    <row r="862" spans="1:71" ht="15.75" customHeight="1" x14ac:dyDescent="0.25">
      <c r="A862" s="30"/>
      <c r="B862" s="31"/>
      <c r="C862" s="31"/>
      <c r="D862" s="37"/>
      <c r="E862" s="39"/>
      <c r="F862" s="31"/>
      <c r="G862" s="92"/>
      <c r="H862" s="39"/>
      <c r="I862" s="93"/>
      <c r="J862" s="39"/>
      <c r="K862" s="39"/>
      <c r="L862" s="41"/>
      <c r="M862" s="41"/>
      <c r="N862" s="41"/>
      <c r="O862" s="31"/>
      <c r="P862" s="39"/>
      <c r="Q862" s="39"/>
      <c r="R862" s="39"/>
      <c r="S862" s="39"/>
      <c r="T862" s="94"/>
      <c r="U862" s="39"/>
      <c r="V862" s="95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  <c r="AT862" s="39"/>
      <c r="AU862" s="39"/>
      <c r="AV862" s="39"/>
      <c r="AW862" s="39"/>
      <c r="AX862" s="39"/>
      <c r="AY862" s="39"/>
      <c r="AZ862" s="39"/>
      <c r="BA862" s="39"/>
      <c r="BB862" s="39"/>
      <c r="BC862" s="39"/>
      <c r="BD862" s="39"/>
      <c r="BE862" s="39"/>
      <c r="BF862" s="39"/>
      <c r="BG862" s="39"/>
      <c r="BH862" s="39"/>
      <c r="BI862" s="39"/>
      <c r="BJ862" s="39"/>
      <c r="BK862" s="39"/>
      <c r="BL862" s="39"/>
      <c r="BM862" s="39"/>
      <c r="BN862" s="39"/>
      <c r="BO862" s="39"/>
      <c r="BP862" s="39"/>
      <c r="BQ862" s="39"/>
      <c r="BR862" s="39"/>
      <c r="BS862" s="39"/>
    </row>
    <row r="863" spans="1:71" ht="15.75" customHeight="1" x14ac:dyDescent="0.25">
      <c r="A863" s="30"/>
      <c r="B863" s="31"/>
      <c r="C863" s="31"/>
      <c r="D863" s="37"/>
      <c r="E863" s="39"/>
      <c r="F863" s="31"/>
      <c r="G863" s="92"/>
      <c r="H863" s="39"/>
      <c r="I863" s="93"/>
      <c r="J863" s="39"/>
      <c r="K863" s="39"/>
      <c r="L863" s="41"/>
      <c r="M863" s="41"/>
      <c r="N863" s="41"/>
      <c r="O863" s="31"/>
      <c r="P863" s="39"/>
      <c r="Q863" s="39"/>
      <c r="R863" s="39"/>
      <c r="S863" s="39"/>
      <c r="T863" s="94"/>
      <c r="U863" s="39"/>
      <c r="V863" s="95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39"/>
      <c r="AX863" s="39"/>
      <c r="AY863" s="39"/>
      <c r="AZ863" s="39"/>
      <c r="BA863" s="39"/>
      <c r="BB863" s="39"/>
      <c r="BC863" s="39"/>
      <c r="BD863" s="39"/>
      <c r="BE863" s="39"/>
      <c r="BF863" s="39"/>
      <c r="BG863" s="39"/>
      <c r="BH863" s="39"/>
      <c r="BI863" s="39"/>
      <c r="BJ863" s="39"/>
      <c r="BK863" s="39"/>
      <c r="BL863" s="39"/>
      <c r="BM863" s="39"/>
      <c r="BN863" s="39"/>
      <c r="BO863" s="39"/>
      <c r="BP863" s="39"/>
      <c r="BQ863" s="39"/>
      <c r="BR863" s="39"/>
      <c r="BS863" s="39"/>
    </row>
    <row r="864" spans="1:71" ht="15.75" customHeight="1" x14ac:dyDescent="0.25">
      <c r="A864" s="30"/>
      <c r="B864" s="31"/>
      <c r="C864" s="31"/>
      <c r="D864" s="37"/>
      <c r="E864" s="39"/>
      <c r="F864" s="31"/>
      <c r="G864" s="92"/>
      <c r="H864" s="39"/>
      <c r="I864" s="93"/>
      <c r="J864" s="39"/>
      <c r="K864" s="39"/>
      <c r="L864" s="41"/>
      <c r="M864" s="41"/>
      <c r="N864" s="41"/>
      <c r="O864" s="31"/>
      <c r="P864" s="39"/>
      <c r="Q864" s="39"/>
      <c r="R864" s="39"/>
      <c r="S864" s="39"/>
      <c r="T864" s="94"/>
      <c r="U864" s="39"/>
      <c r="V864" s="95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  <c r="AY864" s="39"/>
      <c r="AZ864" s="39"/>
      <c r="BA864" s="39"/>
      <c r="BB864" s="39"/>
      <c r="BC864" s="39"/>
      <c r="BD864" s="39"/>
      <c r="BE864" s="39"/>
      <c r="BF864" s="39"/>
      <c r="BG864" s="39"/>
      <c r="BH864" s="39"/>
      <c r="BI864" s="39"/>
      <c r="BJ864" s="39"/>
      <c r="BK864" s="39"/>
      <c r="BL864" s="39"/>
      <c r="BM864" s="39"/>
      <c r="BN864" s="39"/>
      <c r="BO864" s="39"/>
      <c r="BP864" s="39"/>
      <c r="BQ864" s="39"/>
      <c r="BR864" s="39"/>
      <c r="BS864" s="39"/>
    </row>
    <row r="865" spans="1:71" ht="15.75" customHeight="1" x14ac:dyDescent="0.25">
      <c r="A865" s="30"/>
      <c r="B865" s="31"/>
      <c r="C865" s="31"/>
      <c r="D865" s="37"/>
      <c r="E865" s="39"/>
      <c r="F865" s="31"/>
      <c r="G865" s="92"/>
      <c r="H865" s="39"/>
      <c r="I865" s="93"/>
      <c r="J865" s="39"/>
      <c r="K865" s="39"/>
      <c r="L865" s="41"/>
      <c r="M865" s="41"/>
      <c r="N865" s="41"/>
      <c r="O865" s="31"/>
      <c r="P865" s="39"/>
      <c r="Q865" s="39"/>
      <c r="R865" s="39"/>
      <c r="S865" s="39"/>
      <c r="T865" s="94"/>
      <c r="U865" s="39"/>
      <c r="V865" s="95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  <c r="AW865" s="39"/>
      <c r="AX865" s="39"/>
      <c r="AY865" s="39"/>
      <c r="AZ865" s="39"/>
      <c r="BA865" s="39"/>
      <c r="BB865" s="39"/>
      <c r="BC865" s="39"/>
      <c r="BD865" s="39"/>
      <c r="BE865" s="39"/>
      <c r="BF865" s="39"/>
      <c r="BG865" s="39"/>
      <c r="BH865" s="39"/>
      <c r="BI865" s="39"/>
      <c r="BJ865" s="39"/>
      <c r="BK865" s="39"/>
      <c r="BL865" s="39"/>
      <c r="BM865" s="39"/>
      <c r="BN865" s="39"/>
      <c r="BO865" s="39"/>
      <c r="BP865" s="39"/>
      <c r="BQ865" s="39"/>
      <c r="BR865" s="39"/>
      <c r="BS865" s="39"/>
    </row>
    <row r="866" spans="1:71" ht="15.75" customHeight="1" x14ac:dyDescent="0.25">
      <c r="A866" s="30"/>
      <c r="B866" s="31"/>
      <c r="C866" s="31"/>
      <c r="D866" s="37"/>
      <c r="E866" s="39"/>
      <c r="F866" s="31"/>
      <c r="G866" s="92"/>
      <c r="H866" s="39"/>
      <c r="I866" s="93"/>
      <c r="J866" s="39"/>
      <c r="K866" s="39"/>
      <c r="L866" s="41"/>
      <c r="M866" s="41"/>
      <c r="N866" s="41"/>
      <c r="O866" s="31"/>
      <c r="P866" s="39"/>
      <c r="Q866" s="39"/>
      <c r="R866" s="39"/>
      <c r="S866" s="39"/>
      <c r="T866" s="94"/>
      <c r="U866" s="39"/>
      <c r="V866" s="95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39"/>
      <c r="AX866" s="39"/>
      <c r="AY866" s="39"/>
      <c r="AZ866" s="39"/>
      <c r="BA866" s="39"/>
      <c r="BB866" s="39"/>
      <c r="BC866" s="39"/>
      <c r="BD866" s="39"/>
      <c r="BE866" s="39"/>
      <c r="BF866" s="39"/>
      <c r="BG866" s="39"/>
      <c r="BH866" s="39"/>
      <c r="BI866" s="39"/>
      <c r="BJ866" s="39"/>
      <c r="BK866" s="39"/>
      <c r="BL866" s="39"/>
      <c r="BM866" s="39"/>
      <c r="BN866" s="39"/>
      <c r="BO866" s="39"/>
      <c r="BP866" s="39"/>
      <c r="BQ866" s="39"/>
      <c r="BR866" s="39"/>
      <c r="BS866" s="39"/>
    </row>
    <row r="867" spans="1:71" ht="15.75" customHeight="1" x14ac:dyDescent="0.25">
      <c r="A867" s="30"/>
      <c r="B867" s="31"/>
      <c r="C867" s="31"/>
      <c r="D867" s="37"/>
      <c r="E867" s="39"/>
      <c r="F867" s="31"/>
      <c r="G867" s="92"/>
      <c r="H867" s="39"/>
      <c r="I867" s="93"/>
      <c r="J867" s="39"/>
      <c r="K867" s="39"/>
      <c r="L867" s="41"/>
      <c r="M867" s="41"/>
      <c r="N867" s="41"/>
      <c r="O867" s="31"/>
      <c r="P867" s="39"/>
      <c r="Q867" s="39"/>
      <c r="R867" s="39"/>
      <c r="S867" s="39"/>
      <c r="T867" s="94"/>
      <c r="U867" s="39"/>
      <c r="V867" s="95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  <c r="AW867" s="39"/>
      <c r="AX867" s="39"/>
      <c r="AY867" s="39"/>
      <c r="AZ867" s="39"/>
      <c r="BA867" s="39"/>
      <c r="BB867" s="39"/>
      <c r="BC867" s="39"/>
      <c r="BD867" s="39"/>
      <c r="BE867" s="39"/>
      <c r="BF867" s="39"/>
      <c r="BG867" s="39"/>
      <c r="BH867" s="39"/>
      <c r="BI867" s="39"/>
      <c r="BJ867" s="39"/>
      <c r="BK867" s="39"/>
      <c r="BL867" s="39"/>
      <c r="BM867" s="39"/>
      <c r="BN867" s="39"/>
      <c r="BO867" s="39"/>
      <c r="BP867" s="39"/>
      <c r="BQ867" s="39"/>
      <c r="BR867" s="39"/>
      <c r="BS867" s="39"/>
    </row>
    <row r="868" spans="1:71" ht="15.75" customHeight="1" x14ac:dyDescent="0.25">
      <c r="A868" s="30"/>
      <c r="B868" s="31"/>
      <c r="C868" s="31"/>
      <c r="D868" s="37"/>
      <c r="E868" s="39"/>
      <c r="F868" s="31"/>
      <c r="G868" s="92"/>
      <c r="H868" s="39"/>
      <c r="I868" s="93"/>
      <c r="J868" s="39"/>
      <c r="K868" s="39"/>
      <c r="L868" s="41"/>
      <c r="M868" s="41"/>
      <c r="N868" s="41"/>
      <c r="O868" s="31"/>
      <c r="P868" s="39"/>
      <c r="Q868" s="39"/>
      <c r="R868" s="39"/>
      <c r="S868" s="39"/>
      <c r="T868" s="94"/>
      <c r="U868" s="39"/>
      <c r="V868" s="95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  <c r="AT868" s="39"/>
      <c r="AU868" s="39"/>
      <c r="AV868" s="39"/>
      <c r="AW868" s="39"/>
      <c r="AX868" s="39"/>
      <c r="AY868" s="39"/>
      <c r="AZ868" s="39"/>
      <c r="BA868" s="39"/>
      <c r="BB868" s="39"/>
      <c r="BC868" s="39"/>
      <c r="BD868" s="39"/>
      <c r="BE868" s="39"/>
      <c r="BF868" s="39"/>
      <c r="BG868" s="39"/>
      <c r="BH868" s="39"/>
      <c r="BI868" s="39"/>
      <c r="BJ868" s="39"/>
      <c r="BK868" s="39"/>
      <c r="BL868" s="39"/>
      <c r="BM868" s="39"/>
      <c r="BN868" s="39"/>
      <c r="BO868" s="39"/>
      <c r="BP868" s="39"/>
      <c r="BQ868" s="39"/>
      <c r="BR868" s="39"/>
      <c r="BS868" s="39"/>
    </row>
    <row r="869" spans="1:71" ht="15.75" customHeight="1" x14ac:dyDescent="0.25">
      <c r="A869" s="30"/>
      <c r="B869" s="31"/>
      <c r="C869" s="31"/>
      <c r="D869" s="37"/>
      <c r="E869" s="39"/>
      <c r="F869" s="31"/>
      <c r="G869" s="92"/>
      <c r="H869" s="39"/>
      <c r="I869" s="93"/>
      <c r="J869" s="39"/>
      <c r="K869" s="39"/>
      <c r="L869" s="41"/>
      <c r="M869" s="41"/>
      <c r="N869" s="41"/>
      <c r="O869" s="31"/>
      <c r="P869" s="39"/>
      <c r="Q869" s="39"/>
      <c r="R869" s="39"/>
      <c r="S869" s="39"/>
      <c r="T869" s="94"/>
      <c r="U869" s="39"/>
      <c r="V869" s="95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  <c r="AW869" s="39"/>
      <c r="AX869" s="39"/>
      <c r="AY869" s="39"/>
      <c r="AZ869" s="39"/>
      <c r="BA869" s="39"/>
      <c r="BB869" s="39"/>
      <c r="BC869" s="39"/>
      <c r="BD869" s="39"/>
      <c r="BE869" s="39"/>
      <c r="BF869" s="39"/>
      <c r="BG869" s="39"/>
      <c r="BH869" s="39"/>
      <c r="BI869" s="39"/>
      <c r="BJ869" s="39"/>
      <c r="BK869" s="39"/>
      <c r="BL869" s="39"/>
      <c r="BM869" s="39"/>
      <c r="BN869" s="39"/>
      <c r="BO869" s="39"/>
      <c r="BP869" s="39"/>
      <c r="BQ869" s="39"/>
      <c r="BR869" s="39"/>
      <c r="BS869" s="39"/>
    </row>
    <row r="870" spans="1:71" ht="15.75" customHeight="1" x14ac:dyDescent="0.25">
      <c r="A870" s="30"/>
      <c r="B870" s="31"/>
      <c r="C870" s="31"/>
      <c r="D870" s="37"/>
      <c r="E870" s="39"/>
      <c r="F870" s="31"/>
      <c r="G870" s="92"/>
      <c r="H870" s="39"/>
      <c r="I870" s="93"/>
      <c r="J870" s="39"/>
      <c r="K870" s="39"/>
      <c r="L870" s="41"/>
      <c r="M870" s="41"/>
      <c r="N870" s="41"/>
      <c r="O870" s="31"/>
      <c r="P870" s="39"/>
      <c r="Q870" s="39"/>
      <c r="R870" s="39"/>
      <c r="S870" s="39"/>
      <c r="T870" s="94"/>
      <c r="U870" s="39"/>
      <c r="V870" s="95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  <c r="AT870" s="39"/>
      <c r="AU870" s="39"/>
      <c r="AV870" s="39"/>
      <c r="AW870" s="39"/>
      <c r="AX870" s="39"/>
      <c r="AY870" s="39"/>
      <c r="AZ870" s="39"/>
      <c r="BA870" s="39"/>
      <c r="BB870" s="39"/>
      <c r="BC870" s="39"/>
      <c r="BD870" s="39"/>
      <c r="BE870" s="39"/>
      <c r="BF870" s="39"/>
      <c r="BG870" s="39"/>
      <c r="BH870" s="39"/>
      <c r="BI870" s="39"/>
      <c r="BJ870" s="39"/>
      <c r="BK870" s="39"/>
      <c r="BL870" s="39"/>
      <c r="BM870" s="39"/>
      <c r="BN870" s="39"/>
      <c r="BO870" s="39"/>
      <c r="BP870" s="39"/>
      <c r="BQ870" s="39"/>
      <c r="BR870" s="39"/>
      <c r="BS870" s="39"/>
    </row>
    <row r="871" spans="1:71" ht="15.75" customHeight="1" x14ac:dyDescent="0.25">
      <c r="A871" s="30"/>
      <c r="B871" s="31"/>
      <c r="C871" s="31"/>
      <c r="D871" s="37"/>
      <c r="E871" s="39"/>
      <c r="F871" s="31"/>
      <c r="G871" s="92"/>
      <c r="H871" s="39"/>
      <c r="I871" s="93"/>
      <c r="J871" s="39"/>
      <c r="K871" s="39"/>
      <c r="L871" s="41"/>
      <c r="M871" s="41"/>
      <c r="N871" s="41"/>
      <c r="O871" s="31"/>
      <c r="P871" s="39"/>
      <c r="Q871" s="39"/>
      <c r="R871" s="39"/>
      <c r="S871" s="39"/>
      <c r="T871" s="94"/>
      <c r="U871" s="39"/>
      <c r="V871" s="95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  <c r="AT871" s="39"/>
      <c r="AU871" s="39"/>
      <c r="AV871" s="39"/>
      <c r="AW871" s="39"/>
      <c r="AX871" s="39"/>
      <c r="AY871" s="39"/>
      <c r="AZ871" s="39"/>
      <c r="BA871" s="39"/>
      <c r="BB871" s="39"/>
      <c r="BC871" s="39"/>
      <c r="BD871" s="39"/>
      <c r="BE871" s="39"/>
      <c r="BF871" s="39"/>
      <c r="BG871" s="39"/>
      <c r="BH871" s="39"/>
      <c r="BI871" s="39"/>
      <c r="BJ871" s="39"/>
      <c r="BK871" s="39"/>
      <c r="BL871" s="39"/>
      <c r="BM871" s="39"/>
      <c r="BN871" s="39"/>
      <c r="BO871" s="39"/>
      <c r="BP871" s="39"/>
      <c r="BQ871" s="39"/>
      <c r="BR871" s="39"/>
      <c r="BS871" s="39"/>
    </row>
    <row r="872" spans="1:71" ht="15.75" customHeight="1" x14ac:dyDescent="0.25">
      <c r="A872" s="30"/>
      <c r="B872" s="31"/>
      <c r="C872" s="31"/>
      <c r="D872" s="37"/>
      <c r="E872" s="39"/>
      <c r="F872" s="31"/>
      <c r="G872" s="92"/>
      <c r="H872" s="39"/>
      <c r="I872" s="93"/>
      <c r="J872" s="39"/>
      <c r="K872" s="39"/>
      <c r="L872" s="41"/>
      <c r="M872" s="41"/>
      <c r="N872" s="41"/>
      <c r="O872" s="31"/>
      <c r="P872" s="39"/>
      <c r="Q872" s="39"/>
      <c r="R872" s="39"/>
      <c r="S872" s="39"/>
      <c r="T872" s="94"/>
      <c r="U872" s="39"/>
      <c r="V872" s="95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  <c r="AT872" s="39"/>
      <c r="AU872" s="39"/>
      <c r="AV872" s="39"/>
      <c r="AW872" s="39"/>
      <c r="AX872" s="39"/>
      <c r="AY872" s="39"/>
      <c r="AZ872" s="39"/>
      <c r="BA872" s="39"/>
      <c r="BB872" s="39"/>
      <c r="BC872" s="39"/>
      <c r="BD872" s="39"/>
      <c r="BE872" s="39"/>
      <c r="BF872" s="39"/>
      <c r="BG872" s="39"/>
      <c r="BH872" s="39"/>
      <c r="BI872" s="39"/>
      <c r="BJ872" s="39"/>
      <c r="BK872" s="39"/>
      <c r="BL872" s="39"/>
      <c r="BM872" s="39"/>
      <c r="BN872" s="39"/>
      <c r="BO872" s="39"/>
      <c r="BP872" s="39"/>
      <c r="BQ872" s="39"/>
      <c r="BR872" s="39"/>
      <c r="BS872" s="39"/>
    </row>
    <row r="873" spans="1:71" ht="15.75" customHeight="1" x14ac:dyDescent="0.25">
      <c r="A873" s="30"/>
      <c r="B873" s="31"/>
      <c r="C873" s="31"/>
      <c r="D873" s="37"/>
      <c r="E873" s="39"/>
      <c r="F873" s="31"/>
      <c r="G873" s="92"/>
      <c r="H873" s="39"/>
      <c r="I873" s="93"/>
      <c r="J873" s="39"/>
      <c r="K873" s="39"/>
      <c r="L873" s="41"/>
      <c r="M873" s="41"/>
      <c r="N873" s="41"/>
      <c r="O873" s="31"/>
      <c r="P873" s="39"/>
      <c r="Q873" s="39"/>
      <c r="R873" s="39"/>
      <c r="S873" s="39"/>
      <c r="T873" s="94"/>
      <c r="U873" s="39"/>
      <c r="V873" s="95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  <c r="AT873" s="39"/>
      <c r="AU873" s="39"/>
      <c r="AV873" s="39"/>
      <c r="AW873" s="39"/>
      <c r="AX873" s="39"/>
      <c r="AY873" s="39"/>
      <c r="AZ873" s="39"/>
      <c r="BA873" s="39"/>
      <c r="BB873" s="39"/>
      <c r="BC873" s="39"/>
      <c r="BD873" s="39"/>
      <c r="BE873" s="39"/>
      <c r="BF873" s="39"/>
      <c r="BG873" s="39"/>
      <c r="BH873" s="39"/>
      <c r="BI873" s="39"/>
      <c r="BJ873" s="39"/>
      <c r="BK873" s="39"/>
      <c r="BL873" s="39"/>
      <c r="BM873" s="39"/>
      <c r="BN873" s="39"/>
      <c r="BO873" s="39"/>
      <c r="BP873" s="39"/>
      <c r="BQ873" s="39"/>
      <c r="BR873" s="39"/>
      <c r="BS873" s="39"/>
    </row>
    <row r="874" spans="1:71" ht="15.75" customHeight="1" x14ac:dyDescent="0.25">
      <c r="A874" s="30"/>
      <c r="B874" s="31"/>
      <c r="C874" s="31"/>
      <c r="D874" s="37"/>
      <c r="E874" s="39"/>
      <c r="F874" s="31"/>
      <c r="G874" s="92"/>
      <c r="H874" s="39"/>
      <c r="I874" s="93"/>
      <c r="J874" s="39"/>
      <c r="K874" s="39"/>
      <c r="L874" s="41"/>
      <c r="M874" s="41"/>
      <c r="N874" s="41"/>
      <c r="O874" s="31"/>
      <c r="P874" s="39"/>
      <c r="Q874" s="39"/>
      <c r="R874" s="39"/>
      <c r="S874" s="39"/>
      <c r="T874" s="94"/>
      <c r="U874" s="39"/>
      <c r="V874" s="95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  <c r="AW874" s="39"/>
      <c r="AX874" s="39"/>
      <c r="AY874" s="39"/>
      <c r="AZ874" s="39"/>
      <c r="BA874" s="39"/>
      <c r="BB874" s="39"/>
      <c r="BC874" s="39"/>
      <c r="BD874" s="39"/>
      <c r="BE874" s="39"/>
      <c r="BF874" s="39"/>
      <c r="BG874" s="39"/>
      <c r="BH874" s="39"/>
      <c r="BI874" s="39"/>
      <c r="BJ874" s="39"/>
      <c r="BK874" s="39"/>
      <c r="BL874" s="39"/>
      <c r="BM874" s="39"/>
      <c r="BN874" s="39"/>
      <c r="BO874" s="39"/>
      <c r="BP874" s="39"/>
      <c r="BQ874" s="39"/>
      <c r="BR874" s="39"/>
      <c r="BS874" s="39"/>
    </row>
    <row r="875" spans="1:71" ht="15.75" customHeight="1" x14ac:dyDescent="0.25">
      <c r="A875" s="30"/>
      <c r="B875" s="31"/>
      <c r="C875" s="31"/>
      <c r="D875" s="37"/>
      <c r="E875" s="39"/>
      <c r="F875" s="31"/>
      <c r="G875" s="92"/>
      <c r="H875" s="39"/>
      <c r="I875" s="93"/>
      <c r="J875" s="39"/>
      <c r="K875" s="39"/>
      <c r="L875" s="41"/>
      <c r="M875" s="41"/>
      <c r="N875" s="41"/>
      <c r="O875" s="31"/>
      <c r="P875" s="39"/>
      <c r="Q875" s="39"/>
      <c r="R875" s="39"/>
      <c r="S875" s="39"/>
      <c r="T875" s="94"/>
      <c r="U875" s="39"/>
      <c r="V875" s="95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  <c r="AY875" s="39"/>
      <c r="AZ875" s="39"/>
      <c r="BA875" s="39"/>
      <c r="BB875" s="39"/>
      <c r="BC875" s="39"/>
      <c r="BD875" s="39"/>
      <c r="BE875" s="39"/>
      <c r="BF875" s="39"/>
      <c r="BG875" s="39"/>
      <c r="BH875" s="39"/>
      <c r="BI875" s="39"/>
      <c r="BJ875" s="39"/>
      <c r="BK875" s="39"/>
      <c r="BL875" s="39"/>
      <c r="BM875" s="39"/>
      <c r="BN875" s="39"/>
      <c r="BO875" s="39"/>
      <c r="BP875" s="39"/>
      <c r="BQ875" s="39"/>
      <c r="BR875" s="39"/>
      <c r="BS875" s="39"/>
    </row>
    <row r="876" spans="1:71" ht="15.75" customHeight="1" x14ac:dyDescent="0.25">
      <c r="A876" s="30"/>
      <c r="B876" s="31"/>
      <c r="C876" s="31"/>
      <c r="D876" s="37"/>
      <c r="E876" s="39"/>
      <c r="F876" s="31"/>
      <c r="G876" s="92"/>
      <c r="H876" s="39"/>
      <c r="I876" s="93"/>
      <c r="J876" s="39"/>
      <c r="K876" s="39"/>
      <c r="L876" s="41"/>
      <c r="M876" s="41"/>
      <c r="N876" s="41"/>
      <c r="O876" s="31"/>
      <c r="P876" s="39"/>
      <c r="Q876" s="39"/>
      <c r="R876" s="39"/>
      <c r="S876" s="39"/>
      <c r="T876" s="94"/>
      <c r="U876" s="39"/>
      <c r="V876" s="95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  <c r="AW876" s="39"/>
      <c r="AX876" s="39"/>
      <c r="AY876" s="39"/>
      <c r="AZ876" s="39"/>
      <c r="BA876" s="39"/>
      <c r="BB876" s="39"/>
      <c r="BC876" s="39"/>
      <c r="BD876" s="39"/>
      <c r="BE876" s="39"/>
      <c r="BF876" s="39"/>
      <c r="BG876" s="39"/>
      <c r="BH876" s="39"/>
      <c r="BI876" s="39"/>
      <c r="BJ876" s="39"/>
      <c r="BK876" s="39"/>
      <c r="BL876" s="39"/>
      <c r="BM876" s="39"/>
      <c r="BN876" s="39"/>
      <c r="BO876" s="39"/>
      <c r="BP876" s="39"/>
      <c r="BQ876" s="39"/>
      <c r="BR876" s="39"/>
      <c r="BS876" s="39"/>
    </row>
    <row r="877" spans="1:71" ht="15.75" customHeight="1" x14ac:dyDescent="0.25">
      <c r="A877" s="30"/>
      <c r="B877" s="31"/>
      <c r="C877" s="31"/>
      <c r="D877" s="37"/>
      <c r="E877" s="39"/>
      <c r="F877" s="31"/>
      <c r="G877" s="92"/>
      <c r="H877" s="39"/>
      <c r="I877" s="93"/>
      <c r="J877" s="39"/>
      <c r="K877" s="39"/>
      <c r="L877" s="41"/>
      <c r="M877" s="41"/>
      <c r="N877" s="41"/>
      <c r="O877" s="31"/>
      <c r="P877" s="39"/>
      <c r="Q877" s="39"/>
      <c r="R877" s="39"/>
      <c r="S877" s="39"/>
      <c r="T877" s="94"/>
      <c r="U877" s="39"/>
      <c r="V877" s="95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  <c r="AT877" s="39"/>
      <c r="AU877" s="39"/>
      <c r="AV877" s="39"/>
      <c r="AW877" s="39"/>
      <c r="AX877" s="39"/>
      <c r="AY877" s="39"/>
      <c r="AZ877" s="39"/>
      <c r="BA877" s="39"/>
      <c r="BB877" s="39"/>
      <c r="BC877" s="39"/>
      <c r="BD877" s="39"/>
      <c r="BE877" s="39"/>
      <c r="BF877" s="39"/>
      <c r="BG877" s="39"/>
      <c r="BH877" s="39"/>
      <c r="BI877" s="39"/>
      <c r="BJ877" s="39"/>
      <c r="BK877" s="39"/>
      <c r="BL877" s="39"/>
      <c r="BM877" s="39"/>
      <c r="BN877" s="39"/>
      <c r="BO877" s="39"/>
      <c r="BP877" s="39"/>
      <c r="BQ877" s="39"/>
      <c r="BR877" s="39"/>
      <c r="BS877" s="39"/>
    </row>
    <row r="878" spans="1:71" ht="15.75" customHeight="1" x14ac:dyDescent="0.25">
      <c r="A878" s="30"/>
      <c r="B878" s="31"/>
      <c r="C878" s="31"/>
      <c r="D878" s="37"/>
      <c r="E878" s="39"/>
      <c r="F878" s="31"/>
      <c r="G878" s="92"/>
      <c r="H878" s="39"/>
      <c r="I878" s="93"/>
      <c r="J878" s="39"/>
      <c r="K878" s="39"/>
      <c r="L878" s="41"/>
      <c r="M878" s="41"/>
      <c r="N878" s="41"/>
      <c r="O878" s="31"/>
      <c r="P878" s="39"/>
      <c r="Q878" s="39"/>
      <c r="R878" s="39"/>
      <c r="S878" s="39"/>
      <c r="T878" s="94"/>
      <c r="U878" s="39"/>
      <c r="V878" s="95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  <c r="AT878" s="39"/>
      <c r="AU878" s="39"/>
      <c r="AV878" s="39"/>
      <c r="AW878" s="39"/>
      <c r="AX878" s="39"/>
      <c r="AY878" s="39"/>
      <c r="AZ878" s="39"/>
      <c r="BA878" s="39"/>
      <c r="BB878" s="39"/>
      <c r="BC878" s="39"/>
      <c r="BD878" s="39"/>
      <c r="BE878" s="39"/>
      <c r="BF878" s="39"/>
      <c r="BG878" s="39"/>
      <c r="BH878" s="39"/>
      <c r="BI878" s="39"/>
      <c r="BJ878" s="39"/>
      <c r="BK878" s="39"/>
      <c r="BL878" s="39"/>
      <c r="BM878" s="39"/>
      <c r="BN878" s="39"/>
      <c r="BO878" s="39"/>
      <c r="BP878" s="39"/>
      <c r="BQ878" s="39"/>
      <c r="BR878" s="39"/>
      <c r="BS878" s="39"/>
    </row>
    <row r="879" spans="1:71" ht="15.75" customHeight="1" x14ac:dyDescent="0.25">
      <c r="A879" s="30"/>
      <c r="B879" s="31"/>
      <c r="C879" s="31"/>
      <c r="D879" s="37"/>
      <c r="E879" s="39"/>
      <c r="F879" s="31"/>
      <c r="G879" s="92"/>
      <c r="H879" s="39"/>
      <c r="I879" s="93"/>
      <c r="J879" s="39"/>
      <c r="K879" s="39"/>
      <c r="L879" s="41"/>
      <c r="M879" s="41"/>
      <c r="N879" s="41"/>
      <c r="O879" s="31"/>
      <c r="P879" s="39"/>
      <c r="Q879" s="39"/>
      <c r="R879" s="39"/>
      <c r="S879" s="39"/>
      <c r="T879" s="94"/>
      <c r="U879" s="39"/>
      <c r="V879" s="95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  <c r="AT879" s="39"/>
      <c r="AU879" s="39"/>
      <c r="AV879" s="39"/>
      <c r="AW879" s="39"/>
      <c r="AX879" s="39"/>
      <c r="AY879" s="39"/>
      <c r="AZ879" s="39"/>
      <c r="BA879" s="39"/>
      <c r="BB879" s="39"/>
      <c r="BC879" s="39"/>
      <c r="BD879" s="39"/>
      <c r="BE879" s="39"/>
      <c r="BF879" s="39"/>
      <c r="BG879" s="39"/>
      <c r="BH879" s="39"/>
      <c r="BI879" s="39"/>
      <c r="BJ879" s="39"/>
      <c r="BK879" s="39"/>
      <c r="BL879" s="39"/>
      <c r="BM879" s="39"/>
      <c r="BN879" s="39"/>
      <c r="BO879" s="39"/>
      <c r="BP879" s="39"/>
      <c r="BQ879" s="39"/>
      <c r="BR879" s="39"/>
      <c r="BS879" s="39"/>
    </row>
    <row r="880" spans="1:71" ht="15.75" customHeight="1" x14ac:dyDescent="0.25">
      <c r="A880" s="30"/>
      <c r="B880" s="31"/>
      <c r="C880" s="31"/>
      <c r="D880" s="37"/>
      <c r="E880" s="39"/>
      <c r="F880" s="31"/>
      <c r="G880" s="92"/>
      <c r="H880" s="39"/>
      <c r="I880" s="93"/>
      <c r="J880" s="39"/>
      <c r="K880" s="39"/>
      <c r="L880" s="41"/>
      <c r="M880" s="41"/>
      <c r="N880" s="41"/>
      <c r="O880" s="31"/>
      <c r="P880" s="39"/>
      <c r="Q880" s="39"/>
      <c r="R880" s="39"/>
      <c r="S880" s="39"/>
      <c r="T880" s="94"/>
      <c r="U880" s="39"/>
      <c r="V880" s="95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  <c r="AW880" s="39"/>
      <c r="AX880" s="39"/>
      <c r="AY880" s="39"/>
      <c r="AZ880" s="39"/>
      <c r="BA880" s="39"/>
      <c r="BB880" s="39"/>
      <c r="BC880" s="39"/>
      <c r="BD880" s="39"/>
      <c r="BE880" s="39"/>
      <c r="BF880" s="39"/>
      <c r="BG880" s="39"/>
      <c r="BH880" s="39"/>
      <c r="BI880" s="39"/>
      <c r="BJ880" s="39"/>
      <c r="BK880" s="39"/>
      <c r="BL880" s="39"/>
      <c r="BM880" s="39"/>
      <c r="BN880" s="39"/>
      <c r="BO880" s="39"/>
      <c r="BP880" s="39"/>
      <c r="BQ880" s="39"/>
      <c r="BR880" s="39"/>
      <c r="BS880" s="39"/>
    </row>
    <row r="881" spans="1:71" ht="15.75" customHeight="1" x14ac:dyDescent="0.25">
      <c r="A881" s="30"/>
      <c r="B881" s="31"/>
      <c r="C881" s="31"/>
      <c r="D881" s="37"/>
      <c r="E881" s="39"/>
      <c r="F881" s="31"/>
      <c r="G881" s="92"/>
      <c r="H881" s="39"/>
      <c r="I881" s="93"/>
      <c r="J881" s="39"/>
      <c r="K881" s="39"/>
      <c r="L881" s="41"/>
      <c r="M881" s="41"/>
      <c r="N881" s="41"/>
      <c r="O881" s="31"/>
      <c r="P881" s="39"/>
      <c r="Q881" s="39"/>
      <c r="R881" s="39"/>
      <c r="S881" s="39"/>
      <c r="T881" s="94"/>
      <c r="U881" s="39"/>
      <c r="V881" s="95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  <c r="AK881" s="39"/>
      <c r="AL881" s="39"/>
      <c r="AM881" s="39"/>
      <c r="AN881" s="39"/>
      <c r="AO881" s="39"/>
      <c r="AP881" s="39"/>
      <c r="AQ881" s="39"/>
      <c r="AR881" s="39"/>
      <c r="AS881" s="39"/>
      <c r="AT881" s="39"/>
      <c r="AU881" s="39"/>
      <c r="AV881" s="39"/>
      <c r="AW881" s="39"/>
      <c r="AX881" s="39"/>
      <c r="AY881" s="39"/>
      <c r="AZ881" s="39"/>
      <c r="BA881" s="39"/>
      <c r="BB881" s="39"/>
      <c r="BC881" s="39"/>
      <c r="BD881" s="39"/>
      <c r="BE881" s="39"/>
      <c r="BF881" s="39"/>
      <c r="BG881" s="39"/>
      <c r="BH881" s="39"/>
      <c r="BI881" s="39"/>
      <c r="BJ881" s="39"/>
      <c r="BK881" s="39"/>
      <c r="BL881" s="39"/>
      <c r="BM881" s="39"/>
      <c r="BN881" s="39"/>
      <c r="BO881" s="39"/>
      <c r="BP881" s="39"/>
      <c r="BQ881" s="39"/>
      <c r="BR881" s="39"/>
      <c r="BS881" s="39"/>
    </row>
    <row r="882" spans="1:71" ht="15.75" customHeight="1" x14ac:dyDescent="0.25">
      <c r="A882" s="30"/>
      <c r="B882" s="31"/>
      <c r="C882" s="31"/>
      <c r="D882" s="37"/>
      <c r="E882" s="39"/>
      <c r="F882" s="31"/>
      <c r="G882" s="92"/>
      <c r="H882" s="39"/>
      <c r="I882" s="93"/>
      <c r="J882" s="39"/>
      <c r="K882" s="39"/>
      <c r="L882" s="41"/>
      <c r="M882" s="41"/>
      <c r="N882" s="41"/>
      <c r="O882" s="31"/>
      <c r="P882" s="39"/>
      <c r="Q882" s="39"/>
      <c r="R882" s="39"/>
      <c r="S882" s="39"/>
      <c r="T882" s="94"/>
      <c r="U882" s="39"/>
      <c r="V882" s="95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  <c r="AK882" s="39"/>
      <c r="AL882" s="39"/>
      <c r="AM882" s="39"/>
      <c r="AN882" s="39"/>
      <c r="AO882" s="39"/>
      <c r="AP882" s="39"/>
      <c r="AQ882" s="39"/>
      <c r="AR882" s="39"/>
      <c r="AS882" s="39"/>
      <c r="AT882" s="39"/>
      <c r="AU882" s="39"/>
      <c r="AV882" s="39"/>
      <c r="AW882" s="39"/>
      <c r="AX882" s="39"/>
      <c r="AY882" s="39"/>
      <c r="AZ882" s="39"/>
      <c r="BA882" s="39"/>
      <c r="BB882" s="39"/>
      <c r="BC882" s="39"/>
      <c r="BD882" s="39"/>
      <c r="BE882" s="39"/>
      <c r="BF882" s="39"/>
      <c r="BG882" s="39"/>
      <c r="BH882" s="39"/>
      <c r="BI882" s="39"/>
      <c r="BJ882" s="39"/>
      <c r="BK882" s="39"/>
      <c r="BL882" s="39"/>
      <c r="BM882" s="39"/>
      <c r="BN882" s="39"/>
      <c r="BO882" s="39"/>
      <c r="BP882" s="39"/>
      <c r="BQ882" s="39"/>
      <c r="BR882" s="39"/>
      <c r="BS882" s="39"/>
    </row>
    <row r="883" spans="1:71" ht="15.75" customHeight="1" x14ac:dyDescent="0.25">
      <c r="A883" s="30"/>
      <c r="B883" s="31"/>
      <c r="C883" s="31"/>
      <c r="D883" s="37"/>
      <c r="E883" s="39"/>
      <c r="F883" s="31"/>
      <c r="G883" s="92"/>
      <c r="H883" s="39"/>
      <c r="I883" s="93"/>
      <c r="J883" s="39"/>
      <c r="K883" s="39"/>
      <c r="L883" s="41"/>
      <c r="M883" s="41"/>
      <c r="N883" s="41"/>
      <c r="O883" s="31"/>
      <c r="P883" s="39"/>
      <c r="Q883" s="39"/>
      <c r="R883" s="39"/>
      <c r="S883" s="39"/>
      <c r="T883" s="94"/>
      <c r="U883" s="39"/>
      <c r="V883" s="95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  <c r="AK883" s="39"/>
      <c r="AL883" s="39"/>
      <c r="AM883" s="39"/>
      <c r="AN883" s="39"/>
      <c r="AO883" s="39"/>
      <c r="AP883" s="39"/>
      <c r="AQ883" s="39"/>
      <c r="AR883" s="39"/>
      <c r="AS883" s="39"/>
      <c r="AT883" s="39"/>
      <c r="AU883" s="39"/>
      <c r="AV883" s="39"/>
      <c r="AW883" s="39"/>
      <c r="AX883" s="39"/>
      <c r="AY883" s="39"/>
      <c r="AZ883" s="39"/>
      <c r="BA883" s="39"/>
      <c r="BB883" s="39"/>
      <c r="BC883" s="39"/>
      <c r="BD883" s="39"/>
      <c r="BE883" s="39"/>
      <c r="BF883" s="39"/>
      <c r="BG883" s="39"/>
      <c r="BH883" s="39"/>
      <c r="BI883" s="39"/>
      <c r="BJ883" s="39"/>
      <c r="BK883" s="39"/>
      <c r="BL883" s="39"/>
      <c r="BM883" s="39"/>
      <c r="BN883" s="39"/>
      <c r="BO883" s="39"/>
      <c r="BP883" s="39"/>
      <c r="BQ883" s="39"/>
      <c r="BR883" s="39"/>
      <c r="BS883" s="39"/>
    </row>
    <row r="884" spans="1:71" ht="15.75" customHeight="1" x14ac:dyDescent="0.25">
      <c r="A884" s="30"/>
      <c r="B884" s="31"/>
      <c r="C884" s="31"/>
      <c r="D884" s="37"/>
      <c r="E884" s="39"/>
      <c r="F884" s="31"/>
      <c r="G884" s="92"/>
      <c r="H884" s="39"/>
      <c r="I884" s="93"/>
      <c r="J884" s="39"/>
      <c r="K884" s="39"/>
      <c r="L884" s="41"/>
      <c r="M884" s="41"/>
      <c r="N884" s="41"/>
      <c r="O884" s="31"/>
      <c r="P884" s="39"/>
      <c r="Q884" s="39"/>
      <c r="R884" s="39"/>
      <c r="S884" s="39"/>
      <c r="T884" s="94"/>
      <c r="U884" s="39"/>
      <c r="V884" s="95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  <c r="AW884" s="39"/>
      <c r="AX884" s="39"/>
      <c r="AY884" s="39"/>
      <c r="AZ884" s="39"/>
      <c r="BA884" s="39"/>
      <c r="BB884" s="39"/>
      <c r="BC884" s="39"/>
      <c r="BD884" s="39"/>
      <c r="BE884" s="39"/>
      <c r="BF884" s="39"/>
      <c r="BG884" s="39"/>
      <c r="BH884" s="39"/>
      <c r="BI884" s="39"/>
      <c r="BJ884" s="39"/>
      <c r="BK884" s="39"/>
      <c r="BL884" s="39"/>
      <c r="BM884" s="39"/>
      <c r="BN884" s="39"/>
      <c r="BO884" s="39"/>
      <c r="BP884" s="39"/>
      <c r="BQ884" s="39"/>
      <c r="BR884" s="39"/>
      <c r="BS884" s="39"/>
    </row>
    <row r="885" spans="1:71" ht="15.75" customHeight="1" x14ac:dyDescent="0.25">
      <c r="A885" s="30"/>
      <c r="B885" s="31"/>
      <c r="C885" s="31"/>
      <c r="D885" s="37"/>
      <c r="E885" s="39"/>
      <c r="F885" s="31"/>
      <c r="G885" s="92"/>
      <c r="H885" s="39"/>
      <c r="I885" s="93"/>
      <c r="J885" s="39"/>
      <c r="K885" s="39"/>
      <c r="L885" s="41"/>
      <c r="M885" s="41"/>
      <c r="N885" s="41"/>
      <c r="O885" s="31"/>
      <c r="P885" s="39"/>
      <c r="Q885" s="39"/>
      <c r="R885" s="39"/>
      <c r="S885" s="39"/>
      <c r="T885" s="94"/>
      <c r="U885" s="39"/>
      <c r="V885" s="95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  <c r="AT885" s="39"/>
      <c r="AU885" s="39"/>
      <c r="AV885" s="39"/>
      <c r="AW885" s="39"/>
      <c r="AX885" s="39"/>
      <c r="AY885" s="39"/>
      <c r="AZ885" s="39"/>
      <c r="BA885" s="39"/>
      <c r="BB885" s="39"/>
      <c r="BC885" s="39"/>
      <c r="BD885" s="39"/>
      <c r="BE885" s="39"/>
      <c r="BF885" s="39"/>
      <c r="BG885" s="39"/>
      <c r="BH885" s="39"/>
      <c r="BI885" s="39"/>
      <c r="BJ885" s="39"/>
      <c r="BK885" s="39"/>
      <c r="BL885" s="39"/>
      <c r="BM885" s="39"/>
      <c r="BN885" s="39"/>
      <c r="BO885" s="39"/>
      <c r="BP885" s="39"/>
      <c r="BQ885" s="39"/>
      <c r="BR885" s="39"/>
      <c r="BS885" s="39"/>
    </row>
    <row r="886" spans="1:71" ht="15.75" customHeight="1" x14ac:dyDescent="0.25">
      <c r="A886" s="30"/>
      <c r="B886" s="31"/>
      <c r="C886" s="31"/>
      <c r="D886" s="37"/>
      <c r="E886" s="39"/>
      <c r="F886" s="31"/>
      <c r="G886" s="92"/>
      <c r="H886" s="39"/>
      <c r="I886" s="93"/>
      <c r="J886" s="39"/>
      <c r="K886" s="39"/>
      <c r="L886" s="41"/>
      <c r="M886" s="41"/>
      <c r="N886" s="41"/>
      <c r="O886" s="31"/>
      <c r="P886" s="39"/>
      <c r="Q886" s="39"/>
      <c r="R886" s="39"/>
      <c r="S886" s="39"/>
      <c r="T886" s="94"/>
      <c r="U886" s="39"/>
      <c r="V886" s="95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  <c r="AT886" s="39"/>
      <c r="AU886" s="39"/>
      <c r="AV886" s="39"/>
      <c r="AW886" s="39"/>
      <c r="AX886" s="39"/>
      <c r="AY886" s="39"/>
      <c r="AZ886" s="39"/>
      <c r="BA886" s="39"/>
      <c r="BB886" s="39"/>
      <c r="BC886" s="39"/>
      <c r="BD886" s="39"/>
      <c r="BE886" s="39"/>
      <c r="BF886" s="39"/>
      <c r="BG886" s="39"/>
      <c r="BH886" s="39"/>
      <c r="BI886" s="39"/>
      <c r="BJ886" s="39"/>
      <c r="BK886" s="39"/>
      <c r="BL886" s="39"/>
      <c r="BM886" s="39"/>
      <c r="BN886" s="39"/>
      <c r="BO886" s="39"/>
      <c r="BP886" s="39"/>
      <c r="BQ886" s="39"/>
      <c r="BR886" s="39"/>
      <c r="BS886" s="39"/>
    </row>
    <row r="887" spans="1:71" ht="15.75" customHeight="1" x14ac:dyDescent="0.25">
      <c r="A887" s="30"/>
      <c r="B887" s="31"/>
      <c r="C887" s="31"/>
      <c r="D887" s="37"/>
      <c r="E887" s="39"/>
      <c r="F887" s="31"/>
      <c r="G887" s="92"/>
      <c r="H887" s="39"/>
      <c r="I887" s="93"/>
      <c r="J887" s="39"/>
      <c r="K887" s="39"/>
      <c r="L887" s="41"/>
      <c r="M887" s="41"/>
      <c r="N887" s="41"/>
      <c r="O887" s="31"/>
      <c r="P887" s="39"/>
      <c r="Q887" s="39"/>
      <c r="R887" s="39"/>
      <c r="S887" s="39"/>
      <c r="T887" s="94"/>
      <c r="U887" s="39"/>
      <c r="V887" s="95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  <c r="AT887" s="39"/>
      <c r="AU887" s="39"/>
      <c r="AV887" s="39"/>
      <c r="AW887" s="39"/>
      <c r="AX887" s="39"/>
      <c r="AY887" s="39"/>
      <c r="AZ887" s="39"/>
      <c r="BA887" s="39"/>
      <c r="BB887" s="39"/>
      <c r="BC887" s="39"/>
      <c r="BD887" s="39"/>
      <c r="BE887" s="39"/>
      <c r="BF887" s="39"/>
      <c r="BG887" s="39"/>
      <c r="BH887" s="39"/>
      <c r="BI887" s="39"/>
      <c r="BJ887" s="39"/>
      <c r="BK887" s="39"/>
      <c r="BL887" s="39"/>
      <c r="BM887" s="39"/>
      <c r="BN887" s="39"/>
      <c r="BO887" s="39"/>
      <c r="BP887" s="39"/>
      <c r="BQ887" s="39"/>
      <c r="BR887" s="39"/>
      <c r="BS887" s="39"/>
    </row>
    <row r="888" spans="1:71" ht="15.75" customHeight="1" x14ac:dyDescent="0.25">
      <c r="A888" s="30"/>
      <c r="B888" s="31"/>
      <c r="C888" s="31"/>
      <c r="D888" s="37"/>
      <c r="E888" s="39"/>
      <c r="F888" s="31"/>
      <c r="G888" s="92"/>
      <c r="H888" s="39"/>
      <c r="I888" s="93"/>
      <c r="J888" s="39"/>
      <c r="K888" s="39"/>
      <c r="L888" s="41"/>
      <c r="M888" s="41"/>
      <c r="N888" s="41"/>
      <c r="O888" s="31"/>
      <c r="P888" s="39"/>
      <c r="Q888" s="39"/>
      <c r="R888" s="39"/>
      <c r="S888" s="39"/>
      <c r="T888" s="94"/>
      <c r="U888" s="39"/>
      <c r="V888" s="95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  <c r="AW888" s="39"/>
      <c r="AX888" s="39"/>
      <c r="AY888" s="39"/>
      <c r="AZ888" s="39"/>
      <c r="BA888" s="39"/>
      <c r="BB888" s="39"/>
      <c r="BC888" s="39"/>
      <c r="BD888" s="39"/>
      <c r="BE888" s="39"/>
      <c r="BF888" s="39"/>
      <c r="BG888" s="39"/>
      <c r="BH888" s="39"/>
      <c r="BI888" s="39"/>
      <c r="BJ888" s="39"/>
      <c r="BK888" s="39"/>
      <c r="BL888" s="39"/>
      <c r="BM888" s="39"/>
      <c r="BN888" s="39"/>
      <c r="BO888" s="39"/>
      <c r="BP888" s="39"/>
      <c r="BQ888" s="39"/>
      <c r="BR888" s="39"/>
      <c r="BS888" s="39"/>
    </row>
    <row r="889" spans="1:71" ht="15.75" customHeight="1" x14ac:dyDescent="0.25">
      <c r="A889" s="30"/>
      <c r="B889" s="31"/>
      <c r="C889" s="31"/>
      <c r="D889" s="37"/>
      <c r="E889" s="39"/>
      <c r="F889" s="31"/>
      <c r="G889" s="92"/>
      <c r="H889" s="39"/>
      <c r="I889" s="93"/>
      <c r="J889" s="39"/>
      <c r="K889" s="39"/>
      <c r="L889" s="41"/>
      <c r="M889" s="41"/>
      <c r="N889" s="41"/>
      <c r="O889" s="31"/>
      <c r="P889" s="39"/>
      <c r="Q889" s="39"/>
      <c r="R889" s="39"/>
      <c r="S889" s="39"/>
      <c r="T889" s="94"/>
      <c r="U889" s="39"/>
      <c r="V889" s="95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  <c r="AT889" s="39"/>
      <c r="AU889" s="39"/>
      <c r="AV889" s="39"/>
      <c r="AW889" s="39"/>
      <c r="AX889" s="39"/>
      <c r="AY889" s="39"/>
      <c r="AZ889" s="39"/>
      <c r="BA889" s="39"/>
      <c r="BB889" s="39"/>
      <c r="BC889" s="39"/>
      <c r="BD889" s="39"/>
      <c r="BE889" s="39"/>
      <c r="BF889" s="39"/>
      <c r="BG889" s="39"/>
      <c r="BH889" s="39"/>
      <c r="BI889" s="39"/>
      <c r="BJ889" s="39"/>
      <c r="BK889" s="39"/>
      <c r="BL889" s="39"/>
      <c r="BM889" s="39"/>
      <c r="BN889" s="39"/>
      <c r="BO889" s="39"/>
      <c r="BP889" s="39"/>
      <c r="BQ889" s="39"/>
      <c r="BR889" s="39"/>
      <c r="BS889" s="39"/>
    </row>
    <row r="890" spans="1:71" ht="15.75" customHeight="1" x14ac:dyDescent="0.25">
      <c r="A890" s="30"/>
      <c r="B890" s="31"/>
      <c r="C890" s="31"/>
      <c r="D890" s="37"/>
      <c r="E890" s="39"/>
      <c r="F890" s="31"/>
      <c r="G890" s="92"/>
      <c r="H890" s="39"/>
      <c r="I890" s="93"/>
      <c r="J890" s="39"/>
      <c r="K890" s="39"/>
      <c r="L890" s="41"/>
      <c r="M890" s="41"/>
      <c r="N890" s="41"/>
      <c r="O890" s="31"/>
      <c r="P890" s="39"/>
      <c r="Q890" s="39"/>
      <c r="R890" s="39"/>
      <c r="S890" s="39"/>
      <c r="T890" s="94"/>
      <c r="U890" s="39"/>
      <c r="V890" s="95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/>
      <c r="AU890" s="39"/>
      <c r="AV890" s="39"/>
      <c r="AW890" s="39"/>
      <c r="AX890" s="39"/>
      <c r="AY890" s="39"/>
      <c r="AZ890" s="39"/>
      <c r="BA890" s="39"/>
      <c r="BB890" s="39"/>
      <c r="BC890" s="39"/>
      <c r="BD890" s="39"/>
      <c r="BE890" s="39"/>
      <c r="BF890" s="39"/>
      <c r="BG890" s="39"/>
      <c r="BH890" s="39"/>
      <c r="BI890" s="39"/>
      <c r="BJ890" s="39"/>
      <c r="BK890" s="39"/>
      <c r="BL890" s="39"/>
      <c r="BM890" s="39"/>
      <c r="BN890" s="39"/>
      <c r="BO890" s="39"/>
      <c r="BP890" s="39"/>
      <c r="BQ890" s="39"/>
      <c r="BR890" s="39"/>
      <c r="BS890" s="39"/>
    </row>
    <row r="891" spans="1:71" ht="15.75" customHeight="1" x14ac:dyDescent="0.25">
      <c r="A891" s="30"/>
      <c r="B891" s="31"/>
      <c r="C891" s="31"/>
      <c r="D891" s="37"/>
      <c r="E891" s="39"/>
      <c r="F891" s="31"/>
      <c r="G891" s="92"/>
      <c r="H891" s="39"/>
      <c r="I891" s="93"/>
      <c r="J891" s="39"/>
      <c r="K891" s="39"/>
      <c r="L891" s="41"/>
      <c r="M891" s="41"/>
      <c r="N891" s="41"/>
      <c r="O891" s="31"/>
      <c r="P891" s="39"/>
      <c r="Q891" s="39"/>
      <c r="R891" s="39"/>
      <c r="S891" s="39"/>
      <c r="T891" s="94"/>
      <c r="U891" s="39"/>
      <c r="V891" s="95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  <c r="AT891" s="39"/>
      <c r="AU891" s="39"/>
      <c r="AV891" s="39"/>
      <c r="AW891" s="39"/>
      <c r="AX891" s="39"/>
      <c r="AY891" s="39"/>
      <c r="AZ891" s="39"/>
      <c r="BA891" s="39"/>
      <c r="BB891" s="39"/>
      <c r="BC891" s="39"/>
      <c r="BD891" s="39"/>
      <c r="BE891" s="39"/>
      <c r="BF891" s="39"/>
      <c r="BG891" s="39"/>
      <c r="BH891" s="39"/>
      <c r="BI891" s="39"/>
      <c r="BJ891" s="39"/>
      <c r="BK891" s="39"/>
      <c r="BL891" s="39"/>
      <c r="BM891" s="39"/>
      <c r="BN891" s="39"/>
      <c r="BO891" s="39"/>
      <c r="BP891" s="39"/>
      <c r="BQ891" s="39"/>
      <c r="BR891" s="39"/>
      <c r="BS891" s="39"/>
    </row>
    <row r="892" spans="1:71" ht="15.75" customHeight="1" x14ac:dyDescent="0.25">
      <c r="A892" s="30"/>
      <c r="B892" s="31"/>
      <c r="C892" s="31"/>
      <c r="D892" s="37"/>
      <c r="E892" s="39"/>
      <c r="F892" s="31"/>
      <c r="G892" s="92"/>
      <c r="H892" s="39"/>
      <c r="I892" s="93"/>
      <c r="J892" s="39"/>
      <c r="K892" s="39"/>
      <c r="L892" s="41"/>
      <c r="M892" s="41"/>
      <c r="N892" s="41"/>
      <c r="O892" s="31"/>
      <c r="P892" s="39"/>
      <c r="Q892" s="39"/>
      <c r="R892" s="39"/>
      <c r="S892" s="39"/>
      <c r="T892" s="94"/>
      <c r="U892" s="39"/>
      <c r="V892" s="95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  <c r="AT892" s="39"/>
      <c r="AU892" s="39"/>
      <c r="AV892" s="39"/>
      <c r="AW892" s="39"/>
      <c r="AX892" s="39"/>
      <c r="AY892" s="39"/>
      <c r="AZ892" s="39"/>
      <c r="BA892" s="39"/>
      <c r="BB892" s="39"/>
      <c r="BC892" s="39"/>
      <c r="BD892" s="39"/>
      <c r="BE892" s="39"/>
      <c r="BF892" s="39"/>
      <c r="BG892" s="39"/>
      <c r="BH892" s="39"/>
      <c r="BI892" s="39"/>
      <c r="BJ892" s="39"/>
      <c r="BK892" s="39"/>
      <c r="BL892" s="39"/>
      <c r="BM892" s="39"/>
      <c r="BN892" s="39"/>
      <c r="BO892" s="39"/>
      <c r="BP892" s="39"/>
      <c r="BQ892" s="39"/>
      <c r="BR892" s="39"/>
      <c r="BS892" s="39"/>
    </row>
    <row r="893" spans="1:71" ht="15.75" customHeight="1" x14ac:dyDescent="0.25">
      <c r="A893" s="30"/>
      <c r="B893" s="31"/>
      <c r="C893" s="31"/>
      <c r="D893" s="37"/>
      <c r="E893" s="39"/>
      <c r="F893" s="31"/>
      <c r="G893" s="92"/>
      <c r="H893" s="39"/>
      <c r="I893" s="93"/>
      <c r="J893" s="39"/>
      <c r="K893" s="39"/>
      <c r="L893" s="41"/>
      <c r="M893" s="41"/>
      <c r="N893" s="41"/>
      <c r="O893" s="31"/>
      <c r="P893" s="39"/>
      <c r="Q893" s="39"/>
      <c r="R893" s="39"/>
      <c r="S893" s="39"/>
      <c r="T893" s="94"/>
      <c r="U893" s="39"/>
      <c r="V893" s="95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  <c r="AT893" s="39"/>
      <c r="AU893" s="39"/>
      <c r="AV893" s="39"/>
      <c r="AW893" s="39"/>
      <c r="AX893" s="39"/>
      <c r="AY893" s="39"/>
      <c r="AZ893" s="39"/>
      <c r="BA893" s="39"/>
      <c r="BB893" s="39"/>
      <c r="BC893" s="39"/>
      <c r="BD893" s="39"/>
      <c r="BE893" s="39"/>
      <c r="BF893" s="39"/>
      <c r="BG893" s="39"/>
      <c r="BH893" s="39"/>
      <c r="BI893" s="39"/>
      <c r="BJ893" s="39"/>
      <c r="BK893" s="39"/>
      <c r="BL893" s="39"/>
      <c r="BM893" s="39"/>
      <c r="BN893" s="39"/>
      <c r="BO893" s="39"/>
      <c r="BP893" s="39"/>
      <c r="BQ893" s="39"/>
      <c r="BR893" s="39"/>
      <c r="BS893" s="39"/>
    </row>
    <row r="894" spans="1:71" ht="15.75" customHeight="1" x14ac:dyDescent="0.25">
      <c r="A894" s="30"/>
      <c r="B894" s="31"/>
      <c r="C894" s="31"/>
      <c r="D894" s="37"/>
      <c r="E894" s="39"/>
      <c r="F894" s="31"/>
      <c r="G894" s="92"/>
      <c r="H894" s="39"/>
      <c r="I894" s="93"/>
      <c r="J894" s="39"/>
      <c r="K894" s="39"/>
      <c r="L894" s="41"/>
      <c r="M894" s="41"/>
      <c r="N894" s="41"/>
      <c r="O894" s="31"/>
      <c r="P894" s="39"/>
      <c r="Q894" s="39"/>
      <c r="R894" s="39"/>
      <c r="S894" s="39"/>
      <c r="T894" s="94"/>
      <c r="U894" s="39"/>
      <c r="V894" s="95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  <c r="AT894" s="39"/>
      <c r="AU894" s="39"/>
      <c r="AV894" s="39"/>
      <c r="AW894" s="39"/>
      <c r="AX894" s="39"/>
      <c r="AY894" s="39"/>
      <c r="AZ894" s="39"/>
      <c r="BA894" s="39"/>
      <c r="BB894" s="39"/>
      <c r="BC894" s="39"/>
      <c r="BD894" s="39"/>
      <c r="BE894" s="39"/>
      <c r="BF894" s="39"/>
      <c r="BG894" s="39"/>
      <c r="BH894" s="39"/>
      <c r="BI894" s="39"/>
      <c r="BJ894" s="39"/>
      <c r="BK894" s="39"/>
      <c r="BL894" s="39"/>
      <c r="BM894" s="39"/>
      <c r="BN894" s="39"/>
      <c r="BO894" s="39"/>
      <c r="BP894" s="39"/>
      <c r="BQ894" s="39"/>
      <c r="BR894" s="39"/>
      <c r="BS894" s="39"/>
    </row>
    <row r="895" spans="1:71" ht="15.75" customHeight="1" x14ac:dyDescent="0.25">
      <c r="A895" s="30"/>
      <c r="B895" s="31"/>
      <c r="C895" s="31"/>
      <c r="D895" s="37"/>
      <c r="E895" s="39"/>
      <c r="F895" s="31"/>
      <c r="G895" s="92"/>
      <c r="H895" s="39"/>
      <c r="I895" s="93"/>
      <c r="J895" s="39"/>
      <c r="K895" s="39"/>
      <c r="L895" s="41"/>
      <c r="M895" s="41"/>
      <c r="N895" s="41"/>
      <c r="O895" s="31"/>
      <c r="P895" s="39"/>
      <c r="Q895" s="39"/>
      <c r="R895" s="39"/>
      <c r="S895" s="39"/>
      <c r="T895" s="94"/>
      <c r="U895" s="39"/>
      <c r="V895" s="95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  <c r="AT895" s="39"/>
      <c r="AU895" s="39"/>
      <c r="AV895" s="39"/>
      <c r="AW895" s="39"/>
      <c r="AX895" s="39"/>
      <c r="AY895" s="39"/>
      <c r="AZ895" s="39"/>
      <c r="BA895" s="39"/>
      <c r="BB895" s="39"/>
      <c r="BC895" s="39"/>
      <c r="BD895" s="39"/>
      <c r="BE895" s="39"/>
      <c r="BF895" s="39"/>
      <c r="BG895" s="39"/>
      <c r="BH895" s="39"/>
      <c r="BI895" s="39"/>
      <c r="BJ895" s="39"/>
      <c r="BK895" s="39"/>
      <c r="BL895" s="39"/>
      <c r="BM895" s="39"/>
      <c r="BN895" s="39"/>
      <c r="BO895" s="39"/>
      <c r="BP895" s="39"/>
      <c r="BQ895" s="39"/>
      <c r="BR895" s="39"/>
      <c r="BS895" s="39"/>
    </row>
    <row r="896" spans="1:71" ht="15.75" customHeight="1" x14ac:dyDescent="0.25">
      <c r="A896" s="30"/>
      <c r="B896" s="31"/>
      <c r="C896" s="31"/>
      <c r="D896" s="37"/>
      <c r="E896" s="39"/>
      <c r="F896" s="31"/>
      <c r="G896" s="92"/>
      <c r="H896" s="39"/>
      <c r="I896" s="93"/>
      <c r="J896" s="39"/>
      <c r="K896" s="39"/>
      <c r="L896" s="41"/>
      <c r="M896" s="41"/>
      <c r="N896" s="41"/>
      <c r="O896" s="31"/>
      <c r="P896" s="39"/>
      <c r="Q896" s="39"/>
      <c r="R896" s="39"/>
      <c r="S896" s="39"/>
      <c r="T896" s="94"/>
      <c r="U896" s="39"/>
      <c r="V896" s="95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  <c r="AT896" s="39"/>
      <c r="AU896" s="39"/>
      <c r="AV896" s="39"/>
      <c r="AW896" s="39"/>
      <c r="AX896" s="39"/>
      <c r="AY896" s="39"/>
      <c r="AZ896" s="39"/>
      <c r="BA896" s="39"/>
      <c r="BB896" s="39"/>
      <c r="BC896" s="39"/>
      <c r="BD896" s="39"/>
      <c r="BE896" s="39"/>
      <c r="BF896" s="39"/>
      <c r="BG896" s="39"/>
      <c r="BH896" s="39"/>
      <c r="BI896" s="39"/>
      <c r="BJ896" s="39"/>
      <c r="BK896" s="39"/>
      <c r="BL896" s="39"/>
      <c r="BM896" s="39"/>
      <c r="BN896" s="39"/>
      <c r="BO896" s="39"/>
      <c r="BP896" s="39"/>
      <c r="BQ896" s="39"/>
      <c r="BR896" s="39"/>
      <c r="BS896" s="39"/>
    </row>
    <row r="897" spans="1:71" ht="15.75" customHeight="1" x14ac:dyDescent="0.25">
      <c r="A897" s="30"/>
      <c r="B897" s="31"/>
      <c r="C897" s="31"/>
      <c r="D897" s="37"/>
      <c r="E897" s="39"/>
      <c r="F897" s="31"/>
      <c r="G897" s="92"/>
      <c r="H897" s="39"/>
      <c r="I897" s="93"/>
      <c r="J897" s="39"/>
      <c r="K897" s="39"/>
      <c r="L897" s="41"/>
      <c r="M897" s="41"/>
      <c r="N897" s="41"/>
      <c r="O897" s="31"/>
      <c r="P897" s="39"/>
      <c r="Q897" s="39"/>
      <c r="R897" s="39"/>
      <c r="S897" s="39"/>
      <c r="T897" s="94"/>
      <c r="U897" s="39"/>
      <c r="V897" s="95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39"/>
      <c r="AX897" s="39"/>
      <c r="AY897" s="39"/>
      <c r="AZ897" s="39"/>
      <c r="BA897" s="39"/>
      <c r="BB897" s="39"/>
      <c r="BC897" s="39"/>
      <c r="BD897" s="39"/>
      <c r="BE897" s="39"/>
      <c r="BF897" s="39"/>
      <c r="BG897" s="39"/>
      <c r="BH897" s="39"/>
      <c r="BI897" s="39"/>
      <c r="BJ897" s="39"/>
      <c r="BK897" s="39"/>
      <c r="BL897" s="39"/>
      <c r="BM897" s="39"/>
      <c r="BN897" s="39"/>
      <c r="BO897" s="39"/>
      <c r="BP897" s="39"/>
      <c r="BQ897" s="39"/>
      <c r="BR897" s="39"/>
      <c r="BS897" s="39"/>
    </row>
    <row r="898" spans="1:71" ht="15.75" customHeight="1" x14ac:dyDescent="0.25">
      <c r="A898" s="30"/>
      <c r="B898" s="31"/>
      <c r="C898" s="31"/>
      <c r="D898" s="37"/>
      <c r="E898" s="39"/>
      <c r="F898" s="31"/>
      <c r="G898" s="92"/>
      <c r="H898" s="39"/>
      <c r="I898" s="93"/>
      <c r="J898" s="39"/>
      <c r="K898" s="39"/>
      <c r="L898" s="41"/>
      <c r="M898" s="41"/>
      <c r="N898" s="41"/>
      <c r="O898" s="31"/>
      <c r="P898" s="39"/>
      <c r="Q898" s="39"/>
      <c r="R898" s="39"/>
      <c r="S898" s="39"/>
      <c r="T898" s="94"/>
      <c r="U898" s="39"/>
      <c r="V898" s="95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  <c r="AT898" s="39"/>
      <c r="AU898" s="39"/>
      <c r="AV898" s="39"/>
      <c r="AW898" s="39"/>
      <c r="AX898" s="39"/>
      <c r="AY898" s="39"/>
      <c r="AZ898" s="39"/>
      <c r="BA898" s="39"/>
      <c r="BB898" s="39"/>
      <c r="BC898" s="39"/>
      <c r="BD898" s="39"/>
      <c r="BE898" s="39"/>
      <c r="BF898" s="39"/>
      <c r="BG898" s="39"/>
      <c r="BH898" s="39"/>
      <c r="BI898" s="39"/>
      <c r="BJ898" s="39"/>
      <c r="BK898" s="39"/>
      <c r="BL898" s="39"/>
      <c r="BM898" s="39"/>
      <c r="BN898" s="39"/>
      <c r="BO898" s="39"/>
      <c r="BP898" s="39"/>
      <c r="BQ898" s="39"/>
      <c r="BR898" s="39"/>
      <c r="BS898" s="39"/>
    </row>
    <row r="899" spans="1:71" ht="15.75" customHeight="1" x14ac:dyDescent="0.25">
      <c r="A899" s="30"/>
      <c r="B899" s="31"/>
      <c r="C899" s="31"/>
      <c r="D899" s="37"/>
      <c r="E899" s="39"/>
      <c r="F899" s="31"/>
      <c r="G899" s="92"/>
      <c r="H899" s="39"/>
      <c r="I899" s="93"/>
      <c r="J899" s="39"/>
      <c r="K899" s="39"/>
      <c r="L899" s="41"/>
      <c r="M899" s="41"/>
      <c r="N899" s="41"/>
      <c r="O899" s="31"/>
      <c r="P899" s="39"/>
      <c r="Q899" s="39"/>
      <c r="R899" s="39"/>
      <c r="S899" s="39"/>
      <c r="T899" s="94"/>
      <c r="U899" s="39"/>
      <c r="V899" s="95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  <c r="AT899" s="39"/>
      <c r="AU899" s="39"/>
      <c r="AV899" s="39"/>
      <c r="AW899" s="39"/>
      <c r="AX899" s="39"/>
      <c r="AY899" s="39"/>
      <c r="AZ899" s="39"/>
      <c r="BA899" s="39"/>
      <c r="BB899" s="39"/>
      <c r="BC899" s="39"/>
      <c r="BD899" s="39"/>
      <c r="BE899" s="39"/>
      <c r="BF899" s="39"/>
      <c r="BG899" s="39"/>
      <c r="BH899" s="39"/>
      <c r="BI899" s="39"/>
      <c r="BJ899" s="39"/>
      <c r="BK899" s="39"/>
      <c r="BL899" s="39"/>
      <c r="BM899" s="39"/>
      <c r="BN899" s="39"/>
      <c r="BO899" s="39"/>
      <c r="BP899" s="39"/>
      <c r="BQ899" s="39"/>
      <c r="BR899" s="39"/>
      <c r="BS899" s="39"/>
    </row>
    <row r="900" spans="1:71" ht="15.75" customHeight="1" x14ac:dyDescent="0.25">
      <c r="A900" s="30"/>
      <c r="B900" s="31"/>
      <c r="C900" s="31"/>
      <c r="D900" s="37"/>
      <c r="E900" s="39"/>
      <c r="F900" s="31"/>
      <c r="G900" s="92"/>
      <c r="H900" s="39"/>
      <c r="I900" s="93"/>
      <c r="J900" s="39"/>
      <c r="K900" s="39"/>
      <c r="L900" s="41"/>
      <c r="M900" s="41"/>
      <c r="N900" s="41"/>
      <c r="O900" s="31"/>
      <c r="P900" s="39"/>
      <c r="Q900" s="39"/>
      <c r="R900" s="39"/>
      <c r="S900" s="39"/>
      <c r="T900" s="94"/>
      <c r="U900" s="39"/>
      <c r="V900" s="95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  <c r="AT900" s="39"/>
      <c r="AU900" s="39"/>
      <c r="AV900" s="39"/>
      <c r="AW900" s="39"/>
      <c r="AX900" s="39"/>
      <c r="AY900" s="39"/>
      <c r="AZ900" s="39"/>
      <c r="BA900" s="39"/>
      <c r="BB900" s="39"/>
      <c r="BC900" s="39"/>
      <c r="BD900" s="39"/>
      <c r="BE900" s="39"/>
      <c r="BF900" s="39"/>
      <c r="BG900" s="39"/>
      <c r="BH900" s="39"/>
      <c r="BI900" s="39"/>
      <c r="BJ900" s="39"/>
      <c r="BK900" s="39"/>
      <c r="BL900" s="39"/>
      <c r="BM900" s="39"/>
      <c r="BN900" s="39"/>
      <c r="BO900" s="39"/>
      <c r="BP900" s="39"/>
      <c r="BQ900" s="39"/>
      <c r="BR900" s="39"/>
      <c r="BS900" s="39"/>
    </row>
    <row r="901" spans="1:71" ht="15.75" customHeight="1" x14ac:dyDescent="0.25">
      <c r="A901" s="30"/>
      <c r="B901" s="31"/>
      <c r="C901" s="31"/>
      <c r="D901" s="37"/>
      <c r="E901" s="39"/>
      <c r="F901" s="31"/>
      <c r="G901" s="92"/>
      <c r="H901" s="39"/>
      <c r="I901" s="93"/>
      <c r="J901" s="39"/>
      <c r="K901" s="39"/>
      <c r="L901" s="41"/>
      <c r="M901" s="41"/>
      <c r="N901" s="41"/>
      <c r="O901" s="31"/>
      <c r="P901" s="39"/>
      <c r="Q901" s="39"/>
      <c r="R901" s="39"/>
      <c r="S901" s="39"/>
      <c r="T901" s="94"/>
      <c r="U901" s="39"/>
      <c r="V901" s="95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  <c r="AK901" s="39"/>
      <c r="AL901" s="39"/>
      <c r="AM901" s="39"/>
      <c r="AN901" s="39"/>
      <c r="AO901" s="39"/>
      <c r="AP901" s="39"/>
      <c r="AQ901" s="39"/>
      <c r="AR901" s="39"/>
      <c r="AS901" s="39"/>
      <c r="AT901" s="39"/>
      <c r="AU901" s="39"/>
      <c r="AV901" s="39"/>
      <c r="AW901" s="39"/>
      <c r="AX901" s="39"/>
      <c r="AY901" s="39"/>
      <c r="AZ901" s="39"/>
      <c r="BA901" s="39"/>
      <c r="BB901" s="39"/>
      <c r="BC901" s="39"/>
      <c r="BD901" s="39"/>
      <c r="BE901" s="39"/>
      <c r="BF901" s="39"/>
      <c r="BG901" s="39"/>
      <c r="BH901" s="39"/>
      <c r="BI901" s="39"/>
      <c r="BJ901" s="39"/>
      <c r="BK901" s="39"/>
      <c r="BL901" s="39"/>
      <c r="BM901" s="39"/>
      <c r="BN901" s="39"/>
      <c r="BO901" s="39"/>
      <c r="BP901" s="39"/>
      <c r="BQ901" s="39"/>
      <c r="BR901" s="39"/>
      <c r="BS901" s="39"/>
    </row>
    <row r="902" spans="1:71" ht="15.75" customHeight="1" x14ac:dyDescent="0.25">
      <c r="A902" s="30"/>
      <c r="B902" s="31"/>
      <c r="C902" s="31"/>
      <c r="D902" s="37"/>
      <c r="E902" s="39"/>
      <c r="F902" s="31"/>
      <c r="G902" s="92"/>
      <c r="H902" s="39"/>
      <c r="I902" s="93"/>
      <c r="J902" s="39"/>
      <c r="K902" s="39"/>
      <c r="L902" s="41"/>
      <c r="M902" s="41"/>
      <c r="N902" s="41"/>
      <c r="O902" s="31"/>
      <c r="P902" s="39"/>
      <c r="Q902" s="39"/>
      <c r="R902" s="39"/>
      <c r="S902" s="39"/>
      <c r="T902" s="94"/>
      <c r="U902" s="39"/>
      <c r="V902" s="95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39"/>
      <c r="AX902" s="39"/>
      <c r="AY902" s="39"/>
      <c r="AZ902" s="39"/>
      <c r="BA902" s="39"/>
      <c r="BB902" s="39"/>
      <c r="BC902" s="39"/>
      <c r="BD902" s="39"/>
      <c r="BE902" s="39"/>
      <c r="BF902" s="39"/>
      <c r="BG902" s="39"/>
      <c r="BH902" s="39"/>
      <c r="BI902" s="39"/>
      <c r="BJ902" s="39"/>
      <c r="BK902" s="39"/>
      <c r="BL902" s="39"/>
      <c r="BM902" s="39"/>
      <c r="BN902" s="39"/>
      <c r="BO902" s="39"/>
      <c r="BP902" s="39"/>
      <c r="BQ902" s="39"/>
      <c r="BR902" s="39"/>
      <c r="BS902" s="39"/>
    </row>
    <row r="903" spans="1:71" ht="15.75" customHeight="1" x14ac:dyDescent="0.25">
      <c r="A903" s="30"/>
      <c r="B903" s="31"/>
      <c r="C903" s="31"/>
      <c r="D903" s="37"/>
      <c r="E903" s="39"/>
      <c r="F903" s="31"/>
      <c r="G903" s="92"/>
      <c r="H903" s="39"/>
      <c r="I903" s="93"/>
      <c r="J903" s="39"/>
      <c r="K903" s="39"/>
      <c r="L903" s="41"/>
      <c r="M903" s="41"/>
      <c r="N903" s="41"/>
      <c r="O903" s="31"/>
      <c r="P903" s="39"/>
      <c r="Q903" s="39"/>
      <c r="R903" s="39"/>
      <c r="S903" s="39"/>
      <c r="T903" s="94"/>
      <c r="U903" s="39"/>
      <c r="V903" s="95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  <c r="AT903" s="39"/>
      <c r="AU903" s="39"/>
      <c r="AV903" s="39"/>
      <c r="AW903" s="39"/>
      <c r="AX903" s="39"/>
      <c r="AY903" s="39"/>
      <c r="AZ903" s="39"/>
      <c r="BA903" s="39"/>
      <c r="BB903" s="39"/>
      <c r="BC903" s="39"/>
      <c r="BD903" s="39"/>
      <c r="BE903" s="39"/>
      <c r="BF903" s="39"/>
      <c r="BG903" s="39"/>
      <c r="BH903" s="39"/>
      <c r="BI903" s="39"/>
      <c r="BJ903" s="39"/>
      <c r="BK903" s="39"/>
      <c r="BL903" s="39"/>
      <c r="BM903" s="39"/>
      <c r="BN903" s="39"/>
      <c r="BO903" s="39"/>
      <c r="BP903" s="39"/>
      <c r="BQ903" s="39"/>
      <c r="BR903" s="39"/>
      <c r="BS903" s="39"/>
    </row>
    <row r="904" spans="1:71" ht="15.75" customHeight="1" x14ac:dyDescent="0.25">
      <c r="A904" s="30"/>
      <c r="B904" s="31"/>
      <c r="C904" s="31"/>
      <c r="D904" s="37"/>
      <c r="E904" s="39"/>
      <c r="F904" s="31"/>
      <c r="G904" s="92"/>
      <c r="H904" s="39"/>
      <c r="I904" s="93"/>
      <c r="J904" s="39"/>
      <c r="K904" s="39"/>
      <c r="L904" s="41"/>
      <c r="M904" s="41"/>
      <c r="N904" s="41"/>
      <c r="O904" s="31"/>
      <c r="P904" s="39"/>
      <c r="Q904" s="39"/>
      <c r="R904" s="39"/>
      <c r="S904" s="39"/>
      <c r="T904" s="94"/>
      <c r="U904" s="39"/>
      <c r="V904" s="95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  <c r="AT904" s="39"/>
      <c r="AU904" s="39"/>
      <c r="AV904" s="39"/>
      <c r="AW904" s="39"/>
      <c r="AX904" s="39"/>
      <c r="AY904" s="39"/>
      <c r="AZ904" s="39"/>
      <c r="BA904" s="39"/>
      <c r="BB904" s="39"/>
      <c r="BC904" s="39"/>
      <c r="BD904" s="39"/>
      <c r="BE904" s="39"/>
      <c r="BF904" s="39"/>
      <c r="BG904" s="39"/>
      <c r="BH904" s="39"/>
      <c r="BI904" s="39"/>
      <c r="BJ904" s="39"/>
      <c r="BK904" s="39"/>
      <c r="BL904" s="39"/>
      <c r="BM904" s="39"/>
      <c r="BN904" s="39"/>
      <c r="BO904" s="39"/>
      <c r="BP904" s="39"/>
      <c r="BQ904" s="39"/>
      <c r="BR904" s="39"/>
      <c r="BS904" s="39"/>
    </row>
    <row r="905" spans="1:71" ht="15.75" customHeight="1" x14ac:dyDescent="0.25">
      <c r="A905" s="30"/>
      <c r="B905" s="31"/>
      <c r="C905" s="31"/>
      <c r="D905" s="37"/>
      <c r="E905" s="39"/>
      <c r="F905" s="31"/>
      <c r="G905" s="92"/>
      <c r="H905" s="39"/>
      <c r="I905" s="93"/>
      <c r="J905" s="39"/>
      <c r="K905" s="39"/>
      <c r="L905" s="41"/>
      <c r="M905" s="41"/>
      <c r="N905" s="41"/>
      <c r="O905" s="31"/>
      <c r="P905" s="39"/>
      <c r="Q905" s="39"/>
      <c r="R905" s="39"/>
      <c r="S905" s="39"/>
      <c r="T905" s="94"/>
      <c r="U905" s="39"/>
      <c r="V905" s="95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  <c r="AT905" s="39"/>
      <c r="AU905" s="39"/>
      <c r="AV905" s="39"/>
      <c r="AW905" s="39"/>
      <c r="AX905" s="39"/>
      <c r="AY905" s="39"/>
      <c r="AZ905" s="39"/>
      <c r="BA905" s="39"/>
      <c r="BB905" s="39"/>
      <c r="BC905" s="39"/>
      <c r="BD905" s="39"/>
      <c r="BE905" s="39"/>
      <c r="BF905" s="39"/>
      <c r="BG905" s="39"/>
      <c r="BH905" s="39"/>
      <c r="BI905" s="39"/>
      <c r="BJ905" s="39"/>
      <c r="BK905" s="39"/>
      <c r="BL905" s="39"/>
      <c r="BM905" s="39"/>
      <c r="BN905" s="39"/>
      <c r="BO905" s="39"/>
      <c r="BP905" s="39"/>
      <c r="BQ905" s="39"/>
      <c r="BR905" s="39"/>
      <c r="BS905" s="39"/>
    </row>
    <row r="906" spans="1:71" ht="15.75" customHeight="1" x14ac:dyDescent="0.25">
      <c r="A906" s="30"/>
      <c r="B906" s="31"/>
      <c r="C906" s="31"/>
      <c r="D906" s="37"/>
      <c r="E906" s="39"/>
      <c r="F906" s="31"/>
      <c r="G906" s="92"/>
      <c r="H906" s="39"/>
      <c r="I906" s="93"/>
      <c r="J906" s="39"/>
      <c r="K906" s="39"/>
      <c r="L906" s="41"/>
      <c r="M906" s="41"/>
      <c r="N906" s="41"/>
      <c r="O906" s="31"/>
      <c r="P906" s="39"/>
      <c r="Q906" s="39"/>
      <c r="R906" s="39"/>
      <c r="S906" s="39"/>
      <c r="T906" s="94"/>
      <c r="U906" s="39"/>
      <c r="V906" s="95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  <c r="AT906" s="39"/>
      <c r="AU906" s="39"/>
      <c r="AV906" s="39"/>
      <c r="AW906" s="39"/>
      <c r="AX906" s="39"/>
      <c r="AY906" s="39"/>
      <c r="AZ906" s="39"/>
      <c r="BA906" s="39"/>
      <c r="BB906" s="39"/>
      <c r="BC906" s="39"/>
      <c r="BD906" s="39"/>
      <c r="BE906" s="39"/>
      <c r="BF906" s="39"/>
      <c r="BG906" s="39"/>
      <c r="BH906" s="39"/>
      <c r="BI906" s="39"/>
      <c r="BJ906" s="39"/>
      <c r="BK906" s="39"/>
      <c r="BL906" s="39"/>
      <c r="BM906" s="39"/>
      <c r="BN906" s="39"/>
      <c r="BO906" s="39"/>
      <c r="BP906" s="39"/>
      <c r="BQ906" s="39"/>
      <c r="BR906" s="39"/>
      <c r="BS906" s="39"/>
    </row>
    <row r="907" spans="1:71" ht="15.75" customHeight="1" x14ac:dyDescent="0.25">
      <c r="A907" s="30"/>
      <c r="B907" s="31"/>
      <c r="C907" s="31"/>
      <c r="D907" s="37"/>
      <c r="E907" s="39"/>
      <c r="F907" s="31"/>
      <c r="G907" s="92"/>
      <c r="H907" s="39"/>
      <c r="I907" s="93"/>
      <c r="J907" s="39"/>
      <c r="K907" s="39"/>
      <c r="L907" s="41"/>
      <c r="M907" s="41"/>
      <c r="N907" s="41"/>
      <c r="O907" s="31"/>
      <c r="P907" s="39"/>
      <c r="Q907" s="39"/>
      <c r="R907" s="39"/>
      <c r="S907" s="39"/>
      <c r="T907" s="94"/>
      <c r="U907" s="39"/>
      <c r="V907" s="95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  <c r="AT907" s="39"/>
      <c r="AU907" s="39"/>
      <c r="AV907" s="39"/>
      <c r="AW907" s="39"/>
      <c r="AX907" s="39"/>
      <c r="AY907" s="39"/>
      <c r="AZ907" s="39"/>
      <c r="BA907" s="39"/>
      <c r="BB907" s="39"/>
      <c r="BC907" s="39"/>
      <c r="BD907" s="39"/>
      <c r="BE907" s="39"/>
      <c r="BF907" s="39"/>
      <c r="BG907" s="39"/>
      <c r="BH907" s="39"/>
      <c r="BI907" s="39"/>
      <c r="BJ907" s="39"/>
      <c r="BK907" s="39"/>
      <c r="BL907" s="39"/>
      <c r="BM907" s="39"/>
      <c r="BN907" s="39"/>
      <c r="BO907" s="39"/>
      <c r="BP907" s="39"/>
      <c r="BQ907" s="39"/>
      <c r="BR907" s="39"/>
      <c r="BS907" s="39"/>
    </row>
    <row r="908" spans="1:71" ht="15.75" customHeight="1" x14ac:dyDescent="0.25">
      <c r="A908" s="30"/>
      <c r="B908" s="31"/>
      <c r="C908" s="31"/>
      <c r="D908" s="37"/>
      <c r="E908" s="39"/>
      <c r="F908" s="31"/>
      <c r="G908" s="92"/>
      <c r="H908" s="39"/>
      <c r="I908" s="93"/>
      <c r="J908" s="39"/>
      <c r="K908" s="39"/>
      <c r="L908" s="41"/>
      <c r="M908" s="41"/>
      <c r="N908" s="41"/>
      <c r="O908" s="31"/>
      <c r="P908" s="39"/>
      <c r="Q908" s="39"/>
      <c r="R908" s="39"/>
      <c r="S908" s="39"/>
      <c r="T908" s="94"/>
      <c r="U908" s="39"/>
      <c r="V908" s="95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  <c r="AT908" s="39"/>
      <c r="AU908" s="39"/>
      <c r="AV908" s="39"/>
      <c r="AW908" s="39"/>
      <c r="AX908" s="39"/>
      <c r="AY908" s="39"/>
      <c r="AZ908" s="39"/>
      <c r="BA908" s="39"/>
      <c r="BB908" s="39"/>
      <c r="BC908" s="39"/>
      <c r="BD908" s="39"/>
      <c r="BE908" s="39"/>
      <c r="BF908" s="39"/>
      <c r="BG908" s="39"/>
      <c r="BH908" s="39"/>
      <c r="BI908" s="39"/>
      <c r="BJ908" s="39"/>
      <c r="BK908" s="39"/>
      <c r="BL908" s="39"/>
      <c r="BM908" s="39"/>
      <c r="BN908" s="39"/>
      <c r="BO908" s="39"/>
      <c r="BP908" s="39"/>
      <c r="BQ908" s="39"/>
      <c r="BR908" s="39"/>
      <c r="BS908" s="39"/>
    </row>
    <row r="909" spans="1:71" ht="15.75" customHeight="1" x14ac:dyDescent="0.25">
      <c r="A909" s="30"/>
      <c r="B909" s="31"/>
      <c r="C909" s="31"/>
      <c r="D909" s="37"/>
      <c r="E909" s="39"/>
      <c r="F909" s="31"/>
      <c r="G909" s="92"/>
      <c r="H909" s="39"/>
      <c r="I909" s="93"/>
      <c r="J909" s="39"/>
      <c r="K909" s="39"/>
      <c r="L909" s="41"/>
      <c r="M909" s="41"/>
      <c r="N909" s="41"/>
      <c r="O909" s="31"/>
      <c r="P909" s="39"/>
      <c r="Q909" s="39"/>
      <c r="R909" s="39"/>
      <c r="S909" s="39"/>
      <c r="T909" s="94"/>
      <c r="U909" s="39"/>
      <c r="V909" s="95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  <c r="AW909" s="39"/>
      <c r="AX909" s="39"/>
      <c r="AY909" s="39"/>
      <c r="AZ909" s="39"/>
      <c r="BA909" s="39"/>
      <c r="BB909" s="39"/>
      <c r="BC909" s="39"/>
      <c r="BD909" s="39"/>
      <c r="BE909" s="39"/>
      <c r="BF909" s="39"/>
      <c r="BG909" s="39"/>
      <c r="BH909" s="39"/>
      <c r="BI909" s="39"/>
      <c r="BJ909" s="39"/>
      <c r="BK909" s="39"/>
      <c r="BL909" s="39"/>
      <c r="BM909" s="39"/>
      <c r="BN909" s="39"/>
      <c r="BO909" s="39"/>
      <c r="BP909" s="39"/>
      <c r="BQ909" s="39"/>
      <c r="BR909" s="39"/>
      <c r="BS909" s="39"/>
    </row>
    <row r="910" spans="1:71" ht="15.75" customHeight="1" x14ac:dyDescent="0.25">
      <c r="A910" s="30"/>
      <c r="B910" s="31"/>
      <c r="C910" s="31"/>
      <c r="D910" s="37"/>
      <c r="E910" s="39"/>
      <c r="F910" s="31"/>
      <c r="G910" s="92"/>
      <c r="H910" s="39"/>
      <c r="I910" s="93"/>
      <c r="J910" s="39"/>
      <c r="K910" s="39"/>
      <c r="L910" s="41"/>
      <c r="M910" s="41"/>
      <c r="N910" s="41"/>
      <c r="O910" s="31"/>
      <c r="P910" s="39"/>
      <c r="Q910" s="39"/>
      <c r="R910" s="39"/>
      <c r="S910" s="39"/>
      <c r="T910" s="94"/>
      <c r="U910" s="39"/>
      <c r="V910" s="95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  <c r="AK910" s="39"/>
      <c r="AL910" s="39"/>
      <c r="AM910" s="39"/>
      <c r="AN910" s="39"/>
      <c r="AO910" s="39"/>
      <c r="AP910" s="39"/>
      <c r="AQ910" s="39"/>
      <c r="AR910" s="39"/>
      <c r="AS910" s="39"/>
      <c r="AT910" s="39"/>
      <c r="AU910" s="39"/>
      <c r="AV910" s="39"/>
      <c r="AW910" s="39"/>
      <c r="AX910" s="39"/>
      <c r="AY910" s="39"/>
      <c r="AZ910" s="39"/>
      <c r="BA910" s="39"/>
      <c r="BB910" s="39"/>
      <c r="BC910" s="39"/>
      <c r="BD910" s="39"/>
      <c r="BE910" s="39"/>
      <c r="BF910" s="39"/>
      <c r="BG910" s="39"/>
      <c r="BH910" s="39"/>
      <c r="BI910" s="39"/>
      <c r="BJ910" s="39"/>
      <c r="BK910" s="39"/>
      <c r="BL910" s="39"/>
      <c r="BM910" s="39"/>
      <c r="BN910" s="39"/>
      <c r="BO910" s="39"/>
      <c r="BP910" s="39"/>
      <c r="BQ910" s="39"/>
      <c r="BR910" s="39"/>
      <c r="BS910" s="39"/>
    </row>
    <row r="911" spans="1:71" ht="15.75" customHeight="1" x14ac:dyDescent="0.25">
      <c r="A911" s="30"/>
      <c r="B911" s="31"/>
      <c r="C911" s="31"/>
      <c r="D911" s="37"/>
      <c r="E911" s="39"/>
      <c r="F911" s="31"/>
      <c r="G911" s="92"/>
      <c r="H911" s="39"/>
      <c r="I911" s="93"/>
      <c r="J911" s="39"/>
      <c r="K911" s="39"/>
      <c r="L911" s="41"/>
      <c r="M911" s="41"/>
      <c r="N911" s="41"/>
      <c r="O911" s="31"/>
      <c r="P911" s="39"/>
      <c r="Q911" s="39"/>
      <c r="R911" s="39"/>
      <c r="S911" s="39"/>
      <c r="T911" s="94"/>
      <c r="U911" s="39"/>
      <c r="V911" s="95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39"/>
      <c r="AV911" s="39"/>
      <c r="AW911" s="39"/>
      <c r="AX911" s="39"/>
      <c r="AY911" s="39"/>
      <c r="AZ911" s="39"/>
      <c r="BA911" s="39"/>
      <c r="BB911" s="39"/>
      <c r="BC911" s="39"/>
      <c r="BD911" s="39"/>
      <c r="BE911" s="39"/>
      <c r="BF911" s="39"/>
      <c r="BG911" s="39"/>
      <c r="BH911" s="39"/>
      <c r="BI911" s="39"/>
      <c r="BJ911" s="39"/>
      <c r="BK911" s="39"/>
      <c r="BL911" s="39"/>
      <c r="BM911" s="39"/>
      <c r="BN911" s="39"/>
      <c r="BO911" s="39"/>
      <c r="BP911" s="39"/>
      <c r="BQ911" s="39"/>
      <c r="BR911" s="39"/>
      <c r="BS911" s="39"/>
    </row>
    <row r="912" spans="1:71" ht="15.75" customHeight="1" x14ac:dyDescent="0.25">
      <c r="A912" s="30"/>
      <c r="B912" s="31"/>
      <c r="C912" s="31"/>
      <c r="D912" s="37"/>
      <c r="E912" s="39"/>
      <c r="F912" s="31"/>
      <c r="G912" s="92"/>
      <c r="H912" s="39"/>
      <c r="I912" s="93"/>
      <c r="J912" s="39"/>
      <c r="K912" s="39"/>
      <c r="L912" s="41"/>
      <c r="M912" s="41"/>
      <c r="N912" s="41"/>
      <c r="O912" s="31"/>
      <c r="P912" s="39"/>
      <c r="Q912" s="39"/>
      <c r="R912" s="39"/>
      <c r="S912" s="39"/>
      <c r="T912" s="94"/>
      <c r="U912" s="39"/>
      <c r="V912" s="95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  <c r="AT912" s="39"/>
      <c r="AU912" s="39"/>
      <c r="AV912" s="39"/>
      <c r="AW912" s="39"/>
      <c r="AX912" s="39"/>
      <c r="AY912" s="39"/>
      <c r="AZ912" s="39"/>
      <c r="BA912" s="39"/>
      <c r="BB912" s="39"/>
      <c r="BC912" s="39"/>
      <c r="BD912" s="39"/>
      <c r="BE912" s="39"/>
      <c r="BF912" s="39"/>
      <c r="BG912" s="39"/>
      <c r="BH912" s="39"/>
      <c r="BI912" s="39"/>
      <c r="BJ912" s="39"/>
      <c r="BK912" s="39"/>
      <c r="BL912" s="39"/>
      <c r="BM912" s="39"/>
      <c r="BN912" s="39"/>
      <c r="BO912" s="39"/>
      <c r="BP912" s="39"/>
      <c r="BQ912" s="39"/>
      <c r="BR912" s="39"/>
      <c r="BS912" s="39"/>
    </row>
    <row r="913" spans="1:71" ht="15.75" customHeight="1" x14ac:dyDescent="0.25">
      <c r="A913" s="30"/>
      <c r="B913" s="31"/>
      <c r="C913" s="31"/>
      <c r="D913" s="37"/>
      <c r="E913" s="39"/>
      <c r="F913" s="31"/>
      <c r="G913" s="92"/>
      <c r="H913" s="39"/>
      <c r="I913" s="93"/>
      <c r="J913" s="39"/>
      <c r="K913" s="39"/>
      <c r="L913" s="41"/>
      <c r="M913" s="41"/>
      <c r="N913" s="41"/>
      <c r="O913" s="31"/>
      <c r="P913" s="39"/>
      <c r="Q913" s="39"/>
      <c r="R913" s="39"/>
      <c r="S913" s="39"/>
      <c r="T913" s="94"/>
      <c r="U913" s="39"/>
      <c r="V913" s="95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  <c r="AT913" s="39"/>
      <c r="AU913" s="39"/>
      <c r="AV913" s="39"/>
      <c r="AW913" s="39"/>
      <c r="AX913" s="39"/>
      <c r="AY913" s="39"/>
      <c r="AZ913" s="39"/>
      <c r="BA913" s="39"/>
      <c r="BB913" s="39"/>
      <c r="BC913" s="39"/>
      <c r="BD913" s="39"/>
      <c r="BE913" s="39"/>
      <c r="BF913" s="39"/>
      <c r="BG913" s="39"/>
      <c r="BH913" s="39"/>
      <c r="BI913" s="39"/>
      <c r="BJ913" s="39"/>
      <c r="BK913" s="39"/>
      <c r="BL913" s="39"/>
      <c r="BM913" s="39"/>
      <c r="BN913" s="39"/>
      <c r="BO913" s="39"/>
      <c r="BP913" s="39"/>
      <c r="BQ913" s="39"/>
      <c r="BR913" s="39"/>
      <c r="BS913" s="39"/>
    </row>
    <row r="914" spans="1:71" ht="15.75" customHeight="1" x14ac:dyDescent="0.25">
      <c r="A914" s="30"/>
      <c r="B914" s="31"/>
      <c r="C914" s="31"/>
      <c r="D914" s="37"/>
      <c r="E914" s="39"/>
      <c r="F914" s="31"/>
      <c r="G914" s="92"/>
      <c r="H914" s="39"/>
      <c r="I914" s="93"/>
      <c r="J914" s="39"/>
      <c r="K914" s="39"/>
      <c r="L914" s="41"/>
      <c r="M914" s="41"/>
      <c r="N914" s="41"/>
      <c r="O914" s="31"/>
      <c r="P914" s="39"/>
      <c r="Q914" s="39"/>
      <c r="R914" s="39"/>
      <c r="S914" s="39"/>
      <c r="T914" s="94"/>
      <c r="U914" s="39"/>
      <c r="V914" s="95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  <c r="AT914" s="39"/>
      <c r="AU914" s="39"/>
      <c r="AV914" s="39"/>
      <c r="AW914" s="39"/>
      <c r="AX914" s="39"/>
      <c r="AY914" s="39"/>
      <c r="AZ914" s="39"/>
      <c r="BA914" s="39"/>
      <c r="BB914" s="39"/>
      <c r="BC914" s="39"/>
      <c r="BD914" s="39"/>
      <c r="BE914" s="39"/>
      <c r="BF914" s="39"/>
      <c r="BG914" s="39"/>
      <c r="BH914" s="39"/>
      <c r="BI914" s="39"/>
      <c r="BJ914" s="39"/>
      <c r="BK914" s="39"/>
      <c r="BL914" s="39"/>
      <c r="BM914" s="39"/>
      <c r="BN914" s="39"/>
      <c r="BO914" s="39"/>
      <c r="BP914" s="39"/>
      <c r="BQ914" s="39"/>
      <c r="BR914" s="39"/>
      <c r="BS914" s="39"/>
    </row>
    <row r="915" spans="1:71" ht="15.75" customHeight="1" x14ac:dyDescent="0.25">
      <c r="A915" s="30"/>
      <c r="B915" s="31"/>
      <c r="C915" s="31"/>
      <c r="D915" s="37"/>
      <c r="E915" s="39"/>
      <c r="F915" s="31"/>
      <c r="G915" s="92"/>
      <c r="H915" s="39"/>
      <c r="I915" s="93"/>
      <c r="J915" s="39"/>
      <c r="K915" s="39"/>
      <c r="L915" s="41"/>
      <c r="M915" s="41"/>
      <c r="N915" s="41"/>
      <c r="O915" s="31"/>
      <c r="P915" s="39"/>
      <c r="Q915" s="39"/>
      <c r="R915" s="39"/>
      <c r="S915" s="39"/>
      <c r="T915" s="94"/>
      <c r="U915" s="39"/>
      <c r="V915" s="95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  <c r="AT915" s="39"/>
      <c r="AU915" s="39"/>
      <c r="AV915" s="39"/>
      <c r="AW915" s="39"/>
      <c r="AX915" s="39"/>
      <c r="AY915" s="39"/>
      <c r="AZ915" s="39"/>
      <c r="BA915" s="39"/>
      <c r="BB915" s="39"/>
      <c r="BC915" s="39"/>
      <c r="BD915" s="39"/>
      <c r="BE915" s="39"/>
      <c r="BF915" s="39"/>
      <c r="BG915" s="39"/>
      <c r="BH915" s="39"/>
      <c r="BI915" s="39"/>
      <c r="BJ915" s="39"/>
      <c r="BK915" s="39"/>
      <c r="BL915" s="39"/>
      <c r="BM915" s="39"/>
      <c r="BN915" s="39"/>
      <c r="BO915" s="39"/>
      <c r="BP915" s="39"/>
      <c r="BQ915" s="39"/>
      <c r="BR915" s="39"/>
      <c r="BS915" s="39"/>
    </row>
    <row r="916" spans="1:71" ht="15.75" customHeight="1" x14ac:dyDescent="0.25">
      <c r="A916" s="30"/>
      <c r="B916" s="31"/>
      <c r="C916" s="31"/>
      <c r="D916" s="37"/>
      <c r="E916" s="39"/>
      <c r="F916" s="31"/>
      <c r="G916" s="92"/>
      <c r="H916" s="39"/>
      <c r="I916" s="93"/>
      <c r="J916" s="39"/>
      <c r="K916" s="39"/>
      <c r="L916" s="41"/>
      <c r="M916" s="41"/>
      <c r="N916" s="41"/>
      <c r="O916" s="31"/>
      <c r="P916" s="39"/>
      <c r="Q916" s="39"/>
      <c r="R916" s="39"/>
      <c r="S916" s="39"/>
      <c r="T916" s="94"/>
      <c r="U916" s="39"/>
      <c r="V916" s="95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  <c r="AT916" s="39"/>
      <c r="AU916" s="39"/>
      <c r="AV916" s="39"/>
      <c r="AW916" s="39"/>
      <c r="AX916" s="39"/>
      <c r="AY916" s="39"/>
      <c r="AZ916" s="39"/>
      <c r="BA916" s="39"/>
      <c r="BB916" s="39"/>
      <c r="BC916" s="39"/>
      <c r="BD916" s="39"/>
      <c r="BE916" s="39"/>
      <c r="BF916" s="39"/>
      <c r="BG916" s="39"/>
      <c r="BH916" s="39"/>
      <c r="BI916" s="39"/>
      <c r="BJ916" s="39"/>
      <c r="BK916" s="39"/>
      <c r="BL916" s="39"/>
      <c r="BM916" s="39"/>
      <c r="BN916" s="39"/>
      <c r="BO916" s="39"/>
      <c r="BP916" s="39"/>
      <c r="BQ916" s="39"/>
      <c r="BR916" s="39"/>
      <c r="BS916" s="39"/>
    </row>
    <row r="917" spans="1:71" ht="15.75" customHeight="1" x14ac:dyDescent="0.25">
      <c r="A917" s="30"/>
      <c r="B917" s="31"/>
      <c r="C917" s="31"/>
      <c r="D917" s="37"/>
      <c r="E917" s="39"/>
      <c r="F917" s="31"/>
      <c r="G917" s="92"/>
      <c r="H917" s="39"/>
      <c r="I917" s="93"/>
      <c r="J917" s="39"/>
      <c r="K917" s="39"/>
      <c r="L917" s="41"/>
      <c r="M917" s="41"/>
      <c r="N917" s="41"/>
      <c r="O917" s="31"/>
      <c r="P917" s="39"/>
      <c r="Q917" s="39"/>
      <c r="R917" s="39"/>
      <c r="S917" s="39"/>
      <c r="T917" s="94"/>
      <c r="U917" s="39"/>
      <c r="V917" s="95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  <c r="AT917" s="39"/>
      <c r="AU917" s="39"/>
      <c r="AV917" s="39"/>
      <c r="AW917" s="39"/>
      <c r="AX917" s="39"/>
      <c r="AY917" s="39"/>
      <c r="AZ917" s="39"/>
      <c r="BA917" s="39"/>
      <c r="BB917" s="39"/>
      <c r="BC917" s="39"/>
      <c r="BD917" s="39"/>
      <c r="BE917" s="39"/>
      <c r="BF917" s="39"/>
      <c r="BG917" s="39"/>
      <c r="BH917" s="39"/>
      <c r="BI917" s="39"/>
      <c r="BJ917" s="39"/>
      <c r="BK917" s="39"/>
      <c r="BL917" s="39"/>
      <c r="BM917" s="39"/>
      <c r="BN917" s="39"/>
      <c r="BO917" s="39"/>
      <c r="BP917" s="39"/>
      <c r="BQ917" s="39"/>
      <c r="BR917" s="39"/>
      <c r="BS917" s="39"/>
    </row>
    <row r="918" spans="1:71" ht="15.75" customHeight="1" x14ac:dyDescent="0.25">
      <c r="A918" s="30"/>
      <c r="B918" s="31"/>
      <c r="C918" s="31"/>
      <c r="D918" s="37"/>
      <c r="E918" s="39"/>
      <c r="F918" s="31"/>
      <c r="G918" s="92"/>
      <c r="H918" s="39"/>
      <c r="I918" s="93"/>
      <c r="J918" s="39"/>
      <c r="K918" s="39"/>
      <c r="L918" s="41"/>
      <c r="M918" s="41"/>
      <c r="N918" s="41"/>
      <c r="O918" s="31"/>
      <c r="P918" s="39"/>
      <c r="Q918" s="39"/>
      <c r="R918" s="39"/>
      <c r="S918" s="39"/>
      <c r="T918" s="94"/>
      <c r="U918" s="39"/>
      <c r="V918" s="95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  <c r="AT918" s="39"/>
      <c r="AU918" s="39"/>
      <c r="AV918" s="39"/>
      <c r="AW918" s="39"/>
      <c r="AX918" s="39"/>
      <c r="AY918" s="39"/>
      <c r="AZ918" s="39"/>
      <c r="BA918" s="39"/>
      <c r="BB918" s="39"/>
      <c r="BC918" s="39"/>
      <c r="BD918" s="39"/>
      <c r="BE918" s="39"/>
      <c r="BF918" s="39"/>
      <c r="BG918" s="39"/>
      <c r="BH918" s="39"/>
      <c r="BI918" s="39"/>
      <c r="BJ918" s="39"/>
      <c r="BK918" s="39"/>
      <c r="BL918" s="39"/>
      <c r="BM918" s="39"/>
      <c r="BN918" s="39"/>
      <c r="BO918" s="39"/>
      <c r="BP918" s="39"/>
      <c r="BQ918" s="39"/>
      <c r="BR918" s="39"/>
      <c r="BS918" s="39"/>
    </row>
    <row r="919" spans="1:71" ht="15.75" customHeight="1" x14ac:dyDescent="0.25">
      <c r="A919" s="30"/>
      <c r="B919" s="31"/>
      <c r="C919" s="31"/>
      <c r="D919" s="37"/>
      <c r="E919" s="39"/>
      <c r="F919" s="31"/>
      <c r="G919" s="92"/>
      <c r="H919" s="39"/>
      <c r="I919" s="93"/>
      <c r="J919" s="39"/>
      <c r="K919" s="39"/>
      <c r="L919" s="41"/>
      <c r="M919" s="41"/>
      <c r="N919" s="41"/>
      <c r="O919" s="31"/>
      <c r="P919" s="39"/>
      <c r="Q919" s="39"/>
      <c r="R919" s="39"/>
      <c r="S919" s="39"/>
      <c r="T919" s="94"/>
      <c r="U919" s="39"/>
      <c r="V919" s="95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  <c r="AT919" s="39"/>
      <c r="AU919" s="39"/>
      <c r="AV919" s="39"/>
      <c r="AW919" s="39"/>
      <c r="AX919" s="39"/>
      <c r="AY919" s="39"/>
      <c r="AZ919" s="39"/>
      <c r="BA919" s="39"/>
      <c r="BB919" s="39"/>
      <c r="BC919" s="39"/>
      <c r="BD919" s="39"/>
      <c r="BE919" s="39"/>
      <c r="BF919" s="39"/>
      <c r="BG919" s="39"/>
      <c r="BH919" s="39"/>
      <c r="BI919" s="39"/>
      <c r="BJ919" s="39"/>
      <c r="BK919" s="39"/>
      <c r="BL919" s="39"/>
      <c r="BM919" s="39"/>
      <c r="BN919" s="39"/>
      <c r="BO919" s="39"/>
      <c r="BP919" s="39"/>
      <c r="BQ919" s="39"/>
      <c r="BR919" s="39"/>
      <c r="BS919" s="39"/>
    </row>
    <row r="920" spans="1:71" ht="15.75" customHeight="1" x14ac:dyDescent="0.25">
      <c r="A920" s="30"/>
      <c r="B920" s="31"/>
      <c r="C920" s="31"/>
      <c r="D920" s="37"/>
      <c r="E920" s="39"/>
      <c r="F920" s="31"/>
      <c r="G920" s="92"/>
      <c r="H920" s="39"/>
      <c r="I920" s="93"/>
      <c r="J920" s="39"/>
      <c r="K920" s="39"/>
      <c r="L920" s="41"/>
      <c r="M920" s="41"/>
      <c r="N920" s="41"/>
      <c r="O920" s="31"/>
      <c r="P920" s="39"/>
      <c r="Q920" s="39"/>
      <c r="R920" s="39"/>
      <c r="S920" s="39"/>
      <c r="T920" s="94"/>
      <c r="U920" s="39"/>
      <c r="V920" s="95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  <c r="AT920" s="39"/>
      <c r="AU920" s="39"/>
      <c r="AV920" s="39"/>
      <c r="AW920" s="39"/>
      <c r="AX920" s="39"/>
      <c r="AY920" s="39"/>
      <c r="AZ920" s="39"/>
      <c r="BA920" s="39"/>
      <c r="BB920" s="39"/>
      <c r="BC920" s="39"/>
      <c r="BD920" s="39"/>
      <c r="BE920" s="39"/>
      <c r="BF920" s="39"/>
      <c r="BG920" s="39"/>
      <c r="BH920" s="39"/>
      <c r="BI920" s="39"/>
      <c r="BJ920" s="39"/>
      <c r="BK920" s="39"/>
      <c r="BL920" s="39"/>
      <c r="BM920" s="39"/>
      <c r="BN920" s="39"/>
      <c r="BO920" s="39"/>
      <c r="BP920" s="39"/>
      <c r="BQ920" s="39"/>
      <c r="BR920" s="39"/>
      <c r="BS920" s="39"/>
    </row>
    <row r="921" spans="1:71" ht="15.75" customHeight="1" x14ac:dyDescent="0.25">
      <c r="A921" s="30"/>
      <c r="B921" s="31"/>
      <c r="C921" s="31"/>
      <c r="D921" s="37"/>
      <c r="E921" s="39"/>
      <c r="F921" s="31"/>
      <c r="G921" s="92"/>
      <c r="H921" s="39"/>
      <c r="I921" s="93"/>
      <c r="J921" s="39"/>
      <c r="K921" s="39"/>
      <c r="L921" s="41"/>
      <c r="M921" s="41"/>
      <c r="N921" s="41"/>
      <c r="O921" s="31"/>
      <c r="P921" s="39"/>
      <c r="Q921" s="39"/>
      <c r="R921" s="39"/>
      <c r="S921" s="39"/>
      <c r="T921" s="94"/>
      <c r="U921" s="39"/>
      <c r="V921" s="95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  <c r="AK921" s="39"/>
      <c r="AL921" s="39"/>
      <c r="AM921" s="39"/>
      <c r="AN921" s="39"/>
      <c r="AO921" s="39"/>
      <c r="AP921" s="39"/>
      <c r="AQ921" s="39"/>
      <c r="AR921" s="39"/>
      <c r="AS921" s="39"/>
      <c r="AT921" s="39"/>
      <c r="AU921" s="39"/>
      <c r="AV921" s="39"/>
      <c r="AW921" s="39"/>
      <c r="AX921" s="39"/>
      <c r="AY921" s="39"/>
      <c r="AZ921" s="39"/>
      <c r="BA921" s="39"/>
      <c r="BB921" s="39"/>
      <c r="BC921" s="39"/>
      <c r="BD921" s="39"/>
      <c r="BE921" s="39"/>
      <c r="BF921" s="39"/>
      <c r="BG921" s="39"/>
      <c r="BH921" s="39"/>
      <c r="BI921" s="39"/>
      <c r="BJ921" s="39"/>
      <c r="BK921" s="39"/>
      <c r="BL921" s="39"/>
      <c r="BM921" s="39"/>
      <c r="BN921" s="39"/>
      <c r="BO921" s="39"/>
      <c r="BP921" s="39"/>
      <c r="BQ921" s="39"/>
      <c r="BR921" s="39"/>
      <c r="BS921" s="39"/>
    </row>
    <row r="922" spans="1:71" ht="15.75" customHeight="1" x14ac:dyDescent="0.25">
      <c r="A922" s="30"/>
      <c r="B922" s="31"/>
      <c r="C922" s="31"/>
      <c r="D922" s="37"/>
      <c r="E922" s="39"/>
      <c r="F922" s="31"/>
      <c r="G922" s="92"/>
      <c r="H922" s="39"/>
      <c r="I922" s="93"/>
      <c r="J922" s="39"/>
      <c r="K922" s="39"/>
      <c r="L922" s="41"/>
      <c r="M922" s="41"/>
      <c r="N922" s="41"/>
      <c r="O922" s="31"/>
      <c r="P922" s="39"/>
      <c r="Q922" s="39"/>
      <c r="R922" s="39"/>
      <c r="S922" s="39"/>
      <c r="T922" s="94"/>
      <c r="U922" s="39"/>
      <c r="V922" s="95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  <c r="AK922" s="39"/>
      <c r="AL922" s="39"/>
      <c r="AM922" s="39"/>
      <c r="AN922" s="39"/>
      <c r="AO922" s="39"/>
      <c r="AP922" s="39"/>
      <c r="AQ922" s="39"/>
      <c r="AR922" s="39"/>
      <c r="AS922" s="39"/>
      <c r="AT922" s="39"/>
      <c r="AU922" s="39"/>
      <c r="AV922" s="39"/>
      <c r="AW922" s="39"/>
      <c r="AX922" s="39"/>
      <c r="AY922" s="39"/>
      <c r="AZ922" s="39"/>
      <c r="BA922" s="39"/>
      <c r="BB922" s="39"/>
      <c r="BC922" s="39"/>
      <c r="BD922" s="39"/>
      <c r="BE922" s="39"/>
      <c r="BF922" s="39"/>
      <c r="BG922" s="39"/>
      <c r="BH922" s="39"/>
      <c r="BI922" s="39"/>
      <c r="BJ922" s="39"/>
      <c r="BK922" s="39"/>
      <c r="BL922" s="39"/>
      <c r="BM922" s="39"/>
      <c r="BN922" s="39"/>
      <c r="BO922" s="39"/>
      <c r="BP922" s="39"/>
      <c r="BQ922" s="39"/>
      <c r="BR922" s="39"/>
      <c r="BS922" s="39"/>
    </row>
    <row r="923" spans="1:71" ht="15.75" customHeight="1" x14ac:dyDescent="0.25">
      <c r="A923" s="30"/>
      <c r="B923" s="31"/>
      <c r="C923" s="31"/>
      <c r="D923" s="37"/>
      <c r="E923" s="39"/>
      <c r="F923" s="31"/>
      <c r="G923" s="92"/>
      <c r="H923" s="39"/>
      <c r="I923" s="93"/>
      <c r="J923" s="39"/>
      <c r="K923" s="39"/>
      <c r="L923" s="41"/>
      <c r="M923" s="41"/>
      <c r="N923" s="41"/>
      <c r="O923" s="31"/>
      <c r="P923" s="39"/>
      <c r="Q923" s="39"/>
      <c r="R923" s="39"/>
      <c r="S923" s="39"/>
      <c r="T923" s="94"/>
      <c r="U923" s="39"/>
      <c r="V923" s="95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39"/>
      <c r="AW923" s="39"/>
      <c r="AX923" s="39"/>
      <c r="AY923" s="39"/>
      <c r="AZ923" s="39"/>
      <c r="BA923" s="39"/>
      <c r="BB923" s="39"/>
      <c r="BC923" s="39"/>
      <c r="BD923" s="39"/>
      <c r="BE923" s="39"/>
      <c r="BF923" s="39"/>
      <c r="BG923" s="39"/>
      <c r="BH923" s="39"/>
      <c r="BI923" s="39"/>
      <c r="BJ923" s="39"/>
      <c r="BK923" s="39"/>
      <c r="BL923" s="39"/>
      <c r="BM923" s="39"/>
      <c r="BN923" s="39"/>
      <c r="BO923" s="39"/>
      <c r="BP923" s="39"/>
      <c r="BQ923" s="39"/>
      <c r="BR923" s="39"/>
      <c r="BS923" s="39"/>
    </row>
    <row r="924" spans="1:71" ht="15.75" customHeight="1" x14ac:dyDescent="0.25">
      <c r="A924" s="30"/>
      <c r="B924" s="31"/>
      <c r="C924" s="31"/>
      <c r="D924" s="37"/>
      <c r="E924" s="39"/>
      <c r="F924" s="31"/>
      <c r="G924" s="92"/>
      <c r="H924" s="39"/>
      <c r="I924" s="93"/>
      <c r="J924" s="39"/>
      <c r="K924" s="39"/>
      <c r="L924" s="41"/>
      <c r="M924" s="41"/>
      <c r="N924" s="41"/>
      <c r="O924" s="31"/>
      <c r="P924" s="39"/>
      <c r="Q924" s="39"/>
      <c r="R924" s="39"/>
      <c r="S924" s="39"/>
      <c r="T924" s="94"/>
      <c r="U924" s="39"/>
      <c r="V924" s="95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  <c r="AT924" s="39"/>
      <c r="AU924" s="39"/>
      <c r="AV924" s="39"/>
      <c r="AW924" s="39"/>
      <c r="AX924" s="39"/>
      <c r="AY924" s="39"/>
      <c r="AZ924" s="39"/>
      <c r="BA924" s="39"/>
      <c r="BB924" s="39"/>
      <c r="BC924" s="39"/>
      <c r="BD924" s="39"/>
      <c r="BE924" s="39"/>
      <c r="BF924" s="39"/>
      <c r="BG924" s="39"/>
      <c r="BH924" s="39"/>
      <c r="BI924" s="39"/>
      <c r="BJ924" s="39"/>
      <c r="BK924" s="39"/>
      <c r="BL924" s="39"/>
      <c r="BM924" s="39"/>
      <c r="BN924" s="39"/>
      <c r="BO924" s="39"/>
      <c r="BP924" s="39"/>
      <c r="BQ924" s="39"/>
      <c r="BR924" s="39"/>
      <c r="BS924" s="39"/>
    </row>
    <row r="925" spans="1:71" ht="15.75" customHeight="1" x14ac:dyDescent="0.25">
      <c r="A925" s="30"/>
      <c r="B925" s="31"/>
      <c r="C925" s="31"/>
      <c r="D925" s="37"/>
      <c r="E925" s="39"/>
      <c r="F925" s="31"/>
      <c r="G925" s="92"/>
      <c r="H925" s="39"/>
      <c r="I925" s="93"/>
      <c r="J925" s="39"/>
      <c r="K925" s="39"/>
      <c r="L925" s="41"/>
      <c r="M925" s="41"/>
      <c r="N925" s="41"/>
      <c r="O925" s="31"/>
      <c r="P925" s="39"/>
      <c r="Q925" s="39"/>
      <c r="R925" s="39"/>
      <c r="S925" s="39"/>
      <c r="T925" s="94"/>
      <c r="U925" s="39"/>
      <c r="V925" s="95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  <c r="AW925" s="39"/>
      <c r="AX925" s="39"/>
      <c r="AY925" s="39"/>
      <c r="AZ925" s="39"/>
      <c r="BA925" s="39"/>
      <c r="BB925" s="39"/>
      <c r="BC925" s="39"/>
      <c r="BD925" s="39"/>
      <c r="BE925" s="39"/>
      <c r="BF925" s="39"/>
      <c r="BG925" s="39"/>
      <c r="BH925" s="39"/>
      <c r="BI925" s="39"/>
      <c r="BJ925" s="39"/>
      <c r="BK925" s="39"/>
      <c r="BL925" s="39"/>
      <c r="BM925" s="39"/>
      <c r="BN925" s="39"/>
      <c r="BO925" s="39"/>
      <c r="BP925" s="39"/>
      <c r="BQ925" s="39"/>
      <c r="BR925" s="39"/>
      <c r="BS925" s="39"/>
    </row>
    <row r="926" spans="1:71" ht="15.75" customHeight="1" x14ac:dyDescent="0.25">
      <c r="A926" s="30"/>
      <c r="B926" s="31"/>
      <c r="C926" s="31"/>
      <c r="D926" s="37"/>
      <c r="E926" s="39"/>
      <c r="F926" s="31"/>
      <c r="G926" s="92"/>
      <c r="H926" s="39"/>
      <c r="I926" s="93"/>
      <c r="J926" s="39"/>
      <c r="K926" s="39"/>
      <c r="L926" s="41"/>
      <c r="M926" s="41"/>
      <c r="N926" s="41"/>
      <c r="O926" s="31"/>
      <c r="P926" s="39"/>
      <c r="Q926" s="39"/>
      <c r="R926" s="39"/>
      <c r="S926" s="39"/>
      <c r="T926" s="94"/>
      <c r="U926" s="39"/>
      <c r="V926" s="95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  <c r="AT926" s="39"/>
      <c r="AU926" s="39"/>
      <c r="AV926" s="39"/>
      <c r="AW926" s="39"/>
      <c r="AX926" s="39"/>
      <c r="AY926" s="39"/>
      <c r="AZ926" s="39"/>
      <c r="BA926" s="39"/>
      <c r="BB926" s="39"/>
      <c r="BC926" s="39"/>
      <c r="BD926" s="39"/>
      <c r="BE926" s="39"/>
      <c r="BF926" s="39"/>
      <c r="BG926" s="39"/>
      <c r="BH926" s="39"/>
      <c r="BI926" s="39"/>
      <c r="BJ926" s="39"/>
      <c r="BK926" s="39"/>
      <c r="BL926" s="39"/>
      <c r="BM926" s="39"/>
      <c r="BN926" s="39"/>
      <c r="BO926" s="39"/>
      <c r="BP926" s="39"/>
      <c r="BQ926" s="39"/>
      <c r="BR926" s="39"/>
      <c r="BS926" s="39"/>
    </row>
    <row r="927" spans="1:71" ht="15.75" customHeight="1" x14ac:dyDescent="0.25">
      <c r="A927" s="30"/>
      <c r="B927" s="31"/>
      <c r="C927" s="31"/>
      <c r="D927" s="37"/>
      <c r="E927" s="39"/>
      <c r="F927" s="31"/>
      <c r="G927" s="92"/>
      <c r="H927" s="39"/>
      <c r="I927" s="93"/>
      <c r="J927" s="39"/>
      <c r="K927" s="39"/>
      <c r="L927" s="41"/>
      <c r="M927" s="41"/>
      <c r="N927" s="41"/>
      <c r="O927" s="31"/>
      <c r="P927" s="39"/>
      <c r="Q927" s="39"/>
      <c r="R927" s="39"/>
      <c r="S927" s="39"/>
      <c r="T927" s="94"/>
      <c r="U927" s="39"/>
      <c r="V927" s="95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  <c r="AT927" s="39"/>
      <c r="AU927" s="39"/>
      <c r="AV927" s="39"/>
      <c r="AW927" s="39"/>
      <c r="AX927" s="39"/>
      <c r="AY927" s="39"/>
      <c r="AZ927" s="39"/>
      <c r="BA927" s="39"/>
      <c r="BB927" s="39"/>
      <c r="BC927" s="39"/>
      <c r="BD927" s="39"/>
      <c r="BE927" s="39"/>
      <c r="BF927" s="39"/>
      <c r="BG927" s="39"/>
      <c r="BH927" s="39"/>
      <c r="BI927" s="39"/>
      <c r="BJ927" s="39"/>
      <c r="BK927" s="39"/>
      <c r="BL927" s="39"/>
      <c r="BM927" s="39"/>
      <c r="BN927" s="39"/>
      <c r="BO927" s="39"/>
      <c r="BP927" s="39"/>
      <c r="BQ927" s="39"/>
      <c r="BR927" s="39"/>
      <c r="BS927" s="39"/>
    </row>
    <row r="928" spans="1:71" ht="15.75" customHeight="1" x14ac:dyDescent="0.25">
      <c r="A928" s="30"/>
      <c r="B928" s="31"/>
      <c r="C928" s="31"/>
      <c r="D928" s="37"/>
      <c r="E928" s="39"/>
      <c r="F928" s="31"/>
      <c r="G928" s="92"/>
      <c r="H928" s="39"/>
      <c r="I928" s="93"/>
      <c r="J928" s="39"/>
      <c r="K928" s="39"/>
      <c r="L928" s="41"/>
      <c r="M928" s="41"/>
      <c r="N928" s="41"/>
      <c r="O928" s="31"/>
      <c r="P928" s="39"/>
      <c r="Q928" s="39"/>
      <c r="R928" s="39"/>
      <c r="S928" s="39"/>
      <c r="T928" s="94"/>
      <c r="U928" s="39"/>
      <c r="V928" s="95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  <c r="AK928" s="39"/>
      <c r="AL928" s="39"/>
      <c r="AM928" s="39"/>
      <c r="AN928" s="39"/>
      <c r="AO928" s="39"/>
      <c r="AP928" s="39"/>
      <c r="AQ928" s="39"/>
      <c r="AR928" s="39"/>
      <c r="AS928" s="39"/>
      <c r="AT928" s="39"/>
      <c r="AU928" s="39"/>
      <c r="AV928" s="39"/>
      <c r="AW928" s="39"/>
      <c r="AX928" s="39"/>
      <c r="AY928" s="39"/>
      <c r="AZ928" s="39"/>
      <c r="BA928" s="39"/>
      <c r="BB928" s="39"/>
      <c r="BC928" s="39"/>
      <c r="BD928" s="39"/>
      <c r="BE928" s="39"/>
      <c r="BF928" s="39"/>
      <c r="BG928" s="39"/>
      <c r="BH928" s="39"/>
      <c r="BI928" s="39"/>
      <c r="BJ928" s="39"/>
      <c r="BK928" s="39"/>
      <c r="BL928" s="39"/>
      <c r="BM928" s="39"/>
      <c r="BN928" s="39"/>
      <c r="BO928" s="39"/>
      <c r="BP928" s="39"/>
      <c r="BQ928" s="39"/>
      <c r="BR928" s="39"/>
      <c r="BS928" s="39"/>
    </row>
    <row r="929" spans="1:71" ht="15.75" customHeight="1" x14ac:dyDescent="0.25">
      <c r="A929" s="30"/>
      <c r="B929" s="31"/>
      <c r="C929" s="31"/>
      <c r="D929" s="37"/>
      <c r="E929" s="39"/>
      <c r="F929" s="31"/>
      <c r="G929" s="92"/>
      <c r="H929" s="39"/>
      <c r="I929" s="93"/>
      <c r="J929" s="39"/>
      <c r="K929" s="39"/>
      <c r="L929" s="41"/>
      <c r="M929" s="41"/>
      <c r="N929" s="41"/>
      <c r="O929" s="31"/>
      <c r="P929" s="39"/>
      <c r="Q929" s="39"/>
      <c r="R929" s="39"/>
      <c r="S929" s="39"/>
      <c r="T929" s="94"/>
      <c r="U929" s="39"/>
      <c r="V929" s="95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  <c r="AK929" s="39"/>
      <c r="AL929" s="39"/>
      <c r="AM929" s="39"/>
      <c r="AN929" s="39"/>
      <c r="AO929" s="39"/>
      <c r="AP929" s="39"/>
      <c r="AQ929" s="39"/>
      <c r="AR929" s="39"/>
      <c r="AS929" s="39"/>
      <c r="AT929" s="39"/>
      <c r="AU929" s="39"/>
      <c r="AV929" s="39"/>
      <c r="AW929" s="39"/>
      <c r="AX929" s="39"/>
      <c r="AY929" s="39"/>
      <c r="AZ929" s="39"/>
      <c r="BA929" s="39"/>
      <c r="BB929" s="39"/>
      <c r="BC929" s="39"/>
      <c r="BD929" s="39"/>
      <c r="BE929" s="39"/>
      <c r="BF929" s="39"/>
      <c r="BG929" s="39"/>
      <c r="BH929" s="39"/>
      <c r="BI929" s="39"/>
      <c r="BJ929" s="39"/>
      <c r="BK929" s="39"/>
      <c r="BL929" s="39"/>
      <c r="BM929" s="39"/>
      <c r="BN929" s="39"/>
      <c r="BO929" s="39"/>
      <c r="BP929" s="39"/>
      <c r="BQ929" s="39"/>
      <c r="BR929" s="39"/>
      <c r="BS929" s="39"/>
    </row>
    <row r="930" spans="1:71" ht="15.75" customHeight="1" x14ac:dyDescent="0.25">
      <c r="A930" s="30"/>
      <c r="B930" s="31"/>
      <c r="C930" s="31"/>
      <c r="D930" s="37"/>
      <c r="E930" s="39"/>
      <c r="F930" s="31"/>
      <c r="G930" s="92"/>
      <c r="H930" s="39"/>
      <c r="I930" s="93"/>
      <c r="J930" s="39"/>
      <c r="K930" s="39"/>
      <c r="L930" s="41"/>
      <c r="M930" s="41"/>
      <c r="N930" s="41"/>
      <c r="O930" s="31"/>
      <c r="P930" s="39"/>
      <c r="Q930" s="39"/>
      <c r="R930" s="39"/>
      <c r="S930" s="39"/>
      <c r="T930" s="94"/>
      <c r="U930" s="39"/>
      <c r="V930" s="95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  <c r="AK930" s="39"/>
      <c r="AL930" s="39"/>
      <c r="AM930" s="39"/>
      <c r="AN930" s="39"/>
      <c r="AO930" s="39"/>
      <c r="AP930" s="39"/>
      <c r="AQ930" s="39"/>
      <c r="AR930" s="39"/>
      <c r="AS930" s="39"/>
      <c r="AT930" s="39"/>
      <c r="AU930" s="39"/>
      <c r="AV930" s="39"/>
      <c r="AW930" s="39"/>
      <c r="AX930" s="39"/>
      <c r="AY930" s="39"/>
      <c r="AZ930" s="39"/>
      <c r="BA930" s="39"/>
      <c r="BB930" s="39"/>
      <c r="BC930" s="39"/>
      <c r="BD930" s="39"/>
      <c r="BE930" s="39"/>
      <c r="BF930" s="39"/>
      <c r="BG930" s="39"/>
      <c r="BH930" s="39"/>
      <c r="BI930" s="39"/>
      <c r="BJ930" s="39"/>
      <c r="BK930" s="39"/>
      <c r="BL930" s="39"/>
      <c r="BM930" s="39"/>
      <c r="BN930" s="39"/>
      <c r="BO930" s="39"/>
      <c r="BP930" s="39"/>
      <c r="BQ930" s="39"/>
      <c r="BR930" s="39"/>
      <c r="BS930" s="39"/>
    </row>
    <row r="931" spans="1:71" ht="15.75" customHeight="1" x14ac:dyDescent="0.25">
      <c r="A931" s="30"/>
      <c r="B931" s="31"/>
      <c r="C931" s="31"/>
      <c r="D931" s="37"/>
      <c r="E931" s="39"/>
      <c r="F931" s="31"/>
      <c r="G931" s="92"/>
      <c r="H931" s="39"/>
      <c r="I931" s="93"/>
      <c r="J931" s="39"/>
      <c r="K931" s="39"/>
      <c r="L931" s="41"/>
      <c r="M931" s="41"/>
      <c r="N931" s="41"/>
      <c r="O931" s="31"/>
      <c r="P931" s="39"/>
      <c r="Q931" s="39"/>
      <c r="R931" s="39"/>
      <c r="S931" s="39"/>
      <c r="T931" s="94"/>
      <c r="U931" s="39"/>
      <c r="V931" s="95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  <c r="AT931" s="39"/>
      <c r="AU931" s="39"/>
      <c r="AV931" s="39"/>
      <c r="AW931" s="39"/>
      <c r="AX931" s="39"/>
      <c r="AY931" s="39"/>
      <c r="AZ931" s="39"/>
      <c r="BA931" s="39"/>
      <c r="BB931" s="39"/>
      <c r="BC931" s="39"/>
      <c r="BD931" s="39"/>
      <c r="BE931" s="39"/>
      <c r="BF931" s="39"/>
      <c r="BG931" s="39"/>
      <c r="BH931" s="39"/>
      <c r="BI931" s="39"/>
      <c r="BJ931" s="39"/>
      <c r="BK931" s="39"/>
      <c r="BL931" s="39"/>
      <c r="BM931" s="39"/>
      <c r="BN931" s="39"/>
      <c r="BO931" s="39"/>
      <c r="BP931" s="39"/>
      <c r="BQ931" s="39"/>
      <c r="BR931" s="39"/>
      <c r="BS931" s="39"/>
    </row>
    <row r="932" spans="1:71" ht="15.75" customHeight="1" x14ac:dyDescent="0.25">
      <c r="A932" s="30"/>
      <c r="B932" s="31"/>
      <c r="C932" s="31"/>
      <c r="D932" s="37"/>
      <c r="E932" s="39"/>
      <c r="F932" s="31"/>
      <c r="G932" s="92"/>
      <c r="H932" s="39"/>
      <c r="I932" s="93"/>
      <c r="J932" s="39"/>
      <c r="K932" s="39"/>
      <c r="L932" s="41"/>
      <c r="M932" s="41"/>
      <c r="N932" s="41"/>
      <c r="O932" s="31"/>
      <c r="P932" s="39"/>
      <c r="Q932" s="39"/>
      <c r="R932" s="39"/>
      <c r="S932" s="39"/>
      <c r="T932" s="94"/>
      <c r="U932" s="39"/>
      <c r="V932" s="95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  <c r="AK932" s="39"/>
      <c r="AL932" s="39"/>
      <c r="AM932" s="39"/>
      <c r="AN932" s="39"/>
      <c r="AO932" s="39"/>
      <c r="AP932" s="39"/>
      <c r="AQ932" s="39"/>
      <c r="AR932" s="39"/>
      <c r="AS932" s="39"/>
      <c r="AT932" s="39"/>
      <c r="AU932" s="39"/>
      <c r="AV932" s="39"/>
      <c r="AW932" s="39"/>
      <c r="AX932" s="39"/>
      <c r="AY932" s="39"/>
      <c r="AZ932" s="39"/>
      <c r="BA932" s="39"/>
      <c r="BB932" s="39"/>
      <c r="BC932" s="39"/>
      <c r="BD932" s="39"/>
      <c r="BE932" s="39"/>
      <c r="BF932" s="39"/>
      <c r="BG932" s="39"/>
      <c r="BH932" s="39"/>
      <c r="BI932" s="39"/>
      <c r="BJ932" s="39"/>
      <c r="BK932" s="39"/>
      <c r="BL932" s="39"/>
      <c r="BM932" s="39"/>
      <c r="BN932" s="39"/>
      <c r="BO932" s="39"/>
      <c r="BP932" s="39"/>
      <c r="BQ932" s="39"/>
      <c r="BR932" s="39"/>
      <c r="BS932" s="39"/>
    </row>
    <row r="933" spans="1:71" ht="15.75" customHeight="1" x14ac:dyDescent="0.25">
      <c r="A933" s="30"/>
      <c r="B933" s="31"/>
      <c r="C933" s="31"/>
      <c r="D933" s="37"/>
      <c r="E933" s="39"/>
      <c r="F933" s="31"/>
      <c r="G933" s="92"/>
      <c r="H933" s="39"/>
      <c r="I933" s="93"/>
      <c r="J933" s="39"/>
      <c r="K933" s="39"/>
      <c r="L933" s="41"/>
      <c r="M933" s="41"/>
      <c r="N933" s="41"/>
      <c r="O933" s="31"/>
      <c r="P933" s="39"/>
      <c r="Q933" s="39"/>
      <c r="R933" s="39"/>
      <c r="S933" s="39"/>
      <c r="T933" s="94"/>
      <c r="U933" s="39"/>
      <c r="V933" s="95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  <c r="AK933" s="39"/>
      <c r="AL933" s="39"/>
      <c r="AM933" s="39"/>
      <c r="AN933" s="39"/>
      <c r="AO933" s="39"/>
      <c r="AP933" s="39"/>
      <c r="AQ933" s="39"/>
      <c r="AR933" s="39"/>
      <c r="AS933" s="39"/>
      <c r="AT933" s="39"/>
      <c r="AU933" s="39"/>
      <c r="AV933" s="39"/>
      <c r="AW933" s="39"/>
      <c r="AX933" s="39"/>
      <c r="AY933" s="39"/>
      <c r="AZ933" s="39"/>
      <c r="BA933" s="39"/>
      <c r="BB933" s="39"/>
      <c r="BC933" s="39"/>
      <c r="BD933" s="39"/>
      <c r="BE933" s="39"/>
      <c r="BF933" s="39"/>
      <c r="BG933" s="39"/>
      <c r="BH933" s="39"/>
      <c r="BI933" s="39"/>
      <c r="BJ933" s="39"/>
      <c r="BK933" s="39"/>
      <c r="BL933" s="39"/>
      <c r="BM933" s="39"/>
      <c r="BN933" s="39"/>
      <c r="BO933" s="39"/>
      <c r="BP933" s="39"/>
      <c r="BQ933" s="39"/>
      <c r="BR933" s="39"/>
      <c r="BS933" s="39"/>
    </row>
    <row r="934" spans="1:71" ht="15.75" customHeight="1" x14ac:dyDescent="0.25">
      <c r="A934" s="30"/>
      <c r="B934" s="31"/>
      <c r="C934" s="31"/>
      <c r="D934" s="37"/>
      <c r="E934" s="39"/>
      <c r="F934" s="31"/>
      <c r="G934" s="92"/>
      <c r="H934" s="39"/>
      <c r="I934" s="93"/>
      <c r="J934" s="39"/>
      <c r="K934" s="39"/>
      <c r="L934" s="41"/>
      <c r="M934" s="41"/>
      <c r="N934" s="41"/>
      <c r="O934" s="31"/>
      <c r="P934" s="39"/>
      <c r="Q934" s="39"/>
      <c r="R934" s="39"/>
      <c r="S934" s="39"/>
      <c r="T934" s="94"/>
      <c r="U934" s="39"/>
      <c r="V934" s="95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  <c r="AK934" s="39"/>
      <c r="AL934" s="39"/>
      <c r="AM934" s="39"/>
      <c r="AN934" s="39"/>
      <c r="AO934" s="39"/>
      <c r="AP934" s="39"/>
      <c r="AQ934" s="39"/>
      <c r="AR934" s="39"/>
      <c r="AS934" s="39"/>
      <c r="AT934" s="39"/>
      <c r="AU934" s="39"/>
      <c r="AV934" s="39"/>
      <c r="AW934" s="39"/>
      <c r="AX934" s="39"/>
      <c r="AY934" s="39"/>
      <c r="AZ934" s="39"/>
      <c r="BA934" s="39"/>
      <c r="BB934" s="39"/>
      <c r="BC934" s="39"/>
      <c r="BD934" s="39"/>
      <c r="BE934" s="39"/>
      <c r="BF934" s="39"/>
      <c r="BG934" s="39"/>
      <c r="BH934" s="39"/>
      <c r="BI934" s="39"/>
      <c r="BJ934" s="39"/>
      <c r="BK934" s="39"/>
      <c r="BL934" s="39"/>
      <c r="BM934" s="39"/>
      <c r="BN934" s="39"/>
      <c r="BO934" s="39"/>
      <c r="BP934" s="39"/>
      <c r="BQ934" s="39"/>
      <c r="BR934" s="39"/>
      <c r="BS934" s="39"/>
    </row>
    <row r="935" spans="1:71" ht="15.75" customHeight="1" x14ac:dyDescent="0.25">
      <c r="A935" s="30"/>
      <c r="B935" s="31"/>
      <c r="C935" s="31"/>
      <c r="D935" s="37"/>
      <c r="E935" s="39"/>
      <c r="F935" s="31"/>
      <c r="G935" s="92"/>
      <c r="H935" s="39"/>
      <c r="I935" s="93"/>
      <c r="J935" s="39"/>
      <c r="K935" s="39"/>
      <c r="L935" s="41"/>
      <c r="M935" s="41"/>
      <c r="N935" s="41"/>
      <c r="O935" s="31"/>
      <c r="P935" s="39"/>
      <c r="Q935" s="39"/>
      <c r="R935" s="39"/>
      <c r="S935" s="39"/>
      <c r="T935" s="94"/>
      <c r="U935" s="39"/>
      <c r="V935" s="95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  <c r="AK935" s="39"/>
      <c r="AL935" s="39"/>
      <c r="AM935" s="39"/>
      <c r="AN935" s="39"/>
      <c r="AO935" s="39"/>
      <c r="AP935" s="39"/>
      <c r="AQ935" s="39"/>
      <c r="AR935" s="39"/>
      <c r="AS935" s="39"/>
      <c r="AT935" s="39"/>
      <c r="AU935" s="39"/>
      <c r="AV935" s="39"/>
      <c r="AW935" s="39"/>
      <c r="AX935" s="39"/>
      <c r="AY935" s="39"/>
      <c r="AZ935" s="39"/>
      <c r="BA935" s="39"/>
      <c r="BB935" s="39"/>
      <c r="BC935" s="39"/>
      <c r="BD935" s="39"/>
      <c r="BE935" s="39"/>
      <c r="BF935" s="39"/>
      <c r="BG935" s="39"/>
      <c r="BH935" s="39"/>
      <c r="BI935" s="39"/>
      <c r="BJ935" s="39"/>
      <c r="BK935" s="39"/>
      <c r="BL935" s="39"/>
      <c r="BM935" s="39"/>
      <c r="BN935" s="39"/>
      <c r="BO935" s="39"/>
      <c r="BP935" s="39"/>
      <c r="BQ935" s="39"/>
      <c r="BR935" s="39"/>
      <c r="BS935" s="39"/>
    </row>
    <row r="936" spans="1:71" ht="15.75" customHeight="1" x14ac:dyDescent="0.25">
      <c r="A936" s="30"/>
      <c r="B936" s="31"/>
      <c r="C936" s="31"/>
      <c r="D936" s="37"/>
      <c r="E936" s="39"/>
      <c r="F936" s="31"/>
      <c r="G936" s="92"/>
      <c r="H936" s="39"/>
      <c r="I936" s="93"/>
      <c r="J936" s="39"/>
      <c r="K936" s="39"/>
      <c r="L936" s="41"/>
      <c r="M936" s="41"/>
      <c r="N936" s="41"/>
      <c r="O936" s="31"/>
      <c r="P936" s="39"/>
      <c r="Q936" s="39"/>
      <c r="R936" s="39"/>
      <c r="S936" s="39"/>
      <c r="T936" s="94"/>
      <c r="U936" s="39"/>
      <c r="V936" s="95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  <c r="AK936" s="39"/>
      <c r="AL936" s="39"/>
      <c r="AM936" s="39"/>
      <c r="AN936" s="39"/>
      <c r="AO936" s="39"/>
      <c r="AP936" s="39"/>
      <c r="AQ936" s="39"/>
      <c r="AR936" s="39"/>
      <c r="AS936" s="39"/>
      <c r="AT936" s="39"/>
      <c r="AU936" s="39"/>
      <c r="AV936" s="39"/>
      <c r="AW936" s="39"/>
      <c r="AX936" s="39"/>
      <c r="AY936" s="39"/>
      <c r="AZ936" s="39"/>
      <c r="BA936" s="39"/>
      <c r="BB936" s="39"/>
      <c r="BC936" s="39"/>
      <c r="BD936" s="39"/>
      <c r="BE936" s="39"/>
      <c r="BF936" s="39"/>
      <c r="BG936" s="39"/>
      <c r="BH936" s="39"/>
      <c r="BI936" s="39"/>
      <c r="BJ936" s="39"/>
      <c r="BK936" s="39"/>
      <c r="BL936" s="39"/>
      <c r="BM936" s="39"/>
      <c r="BN936" s="39"/>
      <c r="BO936" s="39"/>
      <c r="BP936" s="39"/>
      <c r="BQ936" s="39"/>
      <c r="BR936" s="39"/>
      <c r="BS936" s="39"/>
    </row>
    <row r="937" spans="1:71" ht="15.75" customHeight="1" x14ac:dyDescent="0.25">
      <c r="A937" s="30"/>
      <c r="B937" s="31"/>
      <c r="C937" s="31"/>
      <c r="D937" s="37"/>
      <c r="E937" s="39"/>
      <c r="F937" s="31"/>
      <c r="G937" s="92"/>
      <c r="H937" s="39"/>
      <c r="I937" s="93"/>
      <c r="J937" s="39"/>
      <c r="K937" s="39"/>
      <c r="L937" s="41"/>
      <c r="M937" s="41"/>
      <c r="N937" s="41"/>
      <c r="O937" s="31"/>
      <c r="P937" s="39"/>
      <c r="Q937" s="39"/>
      <c r="R937" s="39"/>
      <c r="S937" s="39"/>
      <c r="T937" s="94"/>
      <c r="U937" s="39"/>
      <c r="V937" s="95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  <c r="AK937" s="39"/>
      <c r="AL937" s="39"/>
      <c r="AM937" s="39"/>
      <c r="AN937" s="39"/>
      <c r="AO937" s="39"/>
      <c r="AP937" s="39"/>
      <c r="AQ937" s="39"/>
      <c r="AR937" s="39"/>
      <c r="AS937" s="39"/>
      <c r="AT937" s="39"/>
      <c r="AU937" s="39"/>
      <c r="AV937" s="39"/>
      <c r="AW937" s="39"/>
      <c r="AX937" s="39"/>
      <c r="AY937" s="39"/>
      <c r="AZ937" s="39"/>
      <c r="BA937" s="39"/>
      <c r="BB937" s="39"/>
      <c r="BC937" s="39"/>
      <c r="BD937" s="39"/>
      <c r="BE937" s="39"/>
      <c r="BF937" s="39"/>
      <c r="BG937" s="39"/>
      <c r="BH937" s="39"/>
      <c r="BI937" s="39"/>
      <c r="BJ937" s="39"/>
      <c r="BK937" s="39"/>
      <c r="BL937" s="39"/>
      <c r="BM937" s="39"/>
      <c r="BN937" s="39"/>
      <c r="BO937" s="39"/>
      <c r="BP937" s="39"/>
      <c r="BQ937" s="39"/>
      <c r="BR937" s="39"/>
      <c r="BS937" s="39"/>
    </row>
    <row r="938" spans="1:71" ht="15.75" customHeight="1" x14ac:dyDescent="0.25">
      <c r="A938" s="30"/>
      <c r="B938" s="31"/>
      <c r="C938" s="31"/>
      <c r="D938" s="37"/>
      <c r="E938" s="39"/>
      <c r="F938" s="31"/>
      <c r="G938" s="92"/>
      <c r="H938" s="39"/>
      <c r="I938" s="93"/>
      <c r="J938" s="39"/>
      <c r="K938" s="39"/>
      <c r="L938" s="41"/>
      <c r="M938" s="41"/>
      <c r="N938" s="41"/>
      <c r="O938" s="31"/>
      <c r="P938" s="39"/>
      <c r="Q938" s="39"/>
      <c r="R938" s="39"/>
      <c r="S938" s="39"/>
      <c r="T938" s="94"/>
      <c r="U938" s="39"/>
      <c r="V938" s="95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  <c r="AK938" s="39"/>
      <c r="AL938" s="39"/>
      <c r="AM938" s="39"/>
      <c r="AN938" s="39"/>
      <c r="AO938" s="39"/>
      <c r="AP938" s="39"/>
      <c r="AQ938" s="39"/>
      <c r="AR938" s="39"/>
      <c r="AS938" s="39"/>
      <c r="AT938" s="39"/>
      <c r="AU938" s="39"/>
      <c r="AV938" s="39"/>
      <c r="AW938" s="39"/>
      <c r="AX938" s="39"/>
      <c r="AY938" s="39"/>
      <c r="AZ938" s="39"/>
      <c r="BA938" s="39"/>
      <c r="BB938" s="39"/>
      <c r="BC938" s="39"/>
      <c r="BD938" s="39"/>
      <c r="BE938" s="39"/>
      <c r="BF938" s="39"/>
      <c r="BG938" s="39"/>
      <c r="BH938" s="39"/>
      <c r="BI938" s="39"/>
      <c r="BJ938" s="39"/>
      <c r="BK938" s="39"/>
      <c r="BL938" s="39"/>
      <c r="BM938" s="39"/>
      <c r="BN938" s="39"/>
      <c r="BO938" s="39"/>
      <c r="BP938" s="39"/>
      <c r="BQ938" s="39"/>
      <c r="BR938" s="39"/>
      <c r="BS938" s="39"/>
    </row>
    <row r="939" spans="1:71" ht="15.75" customHeight="1" x14ac:dyDescent="0.25">
      <c r="A939" s="30"/>
      <c r="B939" s="31"/>
      <c r="C939" s="31"/>
      <c r="D939" s="37"/>
      <c r="E939" s="39"/>
      <c r="F939" s="31"/>
      <c r="G939" s="92"/>
      <c r="H939" s="39"/>
      <c r="I939" s="93"/>
      <c r="J939" s="39"/>
      <c r="K939" s="39"/>
      <c r="L939" s="41"/>
      <c r="M939" s="41"/>
      <c r="N939" s="41"/>
      <c r="O939" s="31"/>
      <c r="P939" s="39"/>
      <c r="Q939" s="39"/>
      <c r="R939" s="39"/>
      <c r="S939" s="39"/>
      <c r="T939" s="94"/>
      <c r="U939" s="39"/>
      <c r="V939" s="95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  <c r="AK939" s="39"/>
      <c r="AL939" s="39"/>
      <c r="AM939" s="39"/>
      <c r="AN939" s="39"/>
      <c r="AO939" s="39"/>
      <c r="AP939" s="39"/>
      <c r="AQ939" s="39"/>
      <c r="AR939" s="39"/>
      <c r="AS939" s="39"/>
      <c r="AT939" s="39"/>
      <c r="AU939" s="39"/>
      <c r="AV939" s="39"/>
      <c r="AW939" s="39"/>
      <c r="AX939" s="39"/>
      <c r="AY939" s="39"/>
      <c r="AZ939" s="39"/>
      <c r="BA939" s="39"/>
      <c r="BB939" s="39"/>
      <c r="BC939" s="39"/>
      <c r="BD939" s="39"/>
      <c r="BE939" s="39"/>
      <c r="BF939" s="39"/>
      <c r="BG939" s="39"/>
      <c r="BH939" s="39"/>
      <c r="BI939" s="39"/>
      <c r="BJ939" s="39"/>
      <c r="BK939" s="39"/>
      <c r="BL939" s="39"/>
      <c r="BM939" s="39"/>
      <c r="BN939" s="39"/>
      <c r="BO939" s="39"/>
      <c r="BP939" s="39"/>
      <c r="BQ939" s="39"/>
      <c r="BR939" s="39"/>
      <c r="BS939" s="39"/>
    </row>
    <row r="940" spans="1:71" ht="15.75" customHeight="1" x14ac:dyDescent="0.25">
      <c r="A940" s="30"/>
      <c r="B940" s="31"/>
      <c r="C940" s="31"/>
      <c r="D940" s="37"/>
      <c r="E940" s="39"/>
      <c r="F940" s="31"/>
      <c r="G940" s="92"/>
      <c r="H940" s="39"/>
      <c r="I940" s="93"/>
      <c r="J940" s="39"/>
      <c r="K940" s="39"/>
      <c r="L940" s="41"/>
      <c r="M940" s="41"/>
      <c r="N940" s="41"/>
      <c r="O940" s="31"/>
      <c r="P940" s="39"/>
      <c r="Q940" s="39"/>
      <c r="R940" s="39"/>
      <c r="S940" s="39"/>
      <c r="T940" s="94"/>
      <c r="U940" s="39"/>
      <c r="V940" s="95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  <c r="AK940" s="39"/>
      <c r="AL940" s="39"/>
      <c r="AM940" s="39"/>
      <c r="AN940" s="39"/>
      <c r="AO940" s="39"/>
      <c r="AP940" s="39"/>
      <c r="AQ940" s="39"/>
      <c r="AR940" s="39"/>
      <c r="AS940" s="39"/>
      <c r="AT940" s="39"/>
      <c r="AU940" s="39"/>
      <c r="AV940" s="39"/>
      <c r="AW940" s="39"/>
      <c r="AX940" s="39"/>
      <c r="AY940" s="39"/>
      <c r="AZ940" s="39"/>
      <c r="BA940" s="39"/>
      <c r="BB940" s="39"/>
      <c r="BC940" s="39"/>
      <c r="BD940" s="39"/>
      <c r="BE940" s="39"/>
      <c r="BF940" s="39"/>
      <c r="BG940" s="39"/>
      <c r="BH940" s="39"/>
      <c r="BI940" s="39"/>
      <c r="BJ940" s="39"/>
      <c r="BK940" s="39"/>
      <c r="BL940" s="39"/>
      <c r="BM940" s="39"/>
      <c r="BN940" s="39"/>
      <c r="BO940" s="39"/>
      <c r="BP940" s="39"/>
      <c r="BQ940" s="39"/>
      <c r="BR940" s="39"/>
      <c r="BS940" s="39"/>
    </row>
    <row r="941" spans="1:71" ht="15.75" customHeight="1" x14ac:dyDescent="0.25">
      <c r="A941" s="30"/>
      <c r="B941" s="31"/>
      <c r="C941" s="31"/>
      <c r="D941" s="37"/>
      <c r="E941" s="39"/>
      <c r="F941" s="31"/>
      <c r="G941" s="92"/>
      <c r="H941" s="39"/>
      <c r="I941" s="93"/>
      <c r="J941" s="39"/>
      <c r="K941" s="39"/>
      <c r="L941" s="41"/>
      <c r="M941" s="41"/>
      <c r="N941" s="41"/>
      <c r="O941" s="31"/>
      <c r="P941" s="39"/>
      <c r="Q941" s="39"/>
      <c r="R941" s="39"/>
      <c r="S941" s="39"/>
      <c r="T941" s="94"/>
      <c r="U941" s="39"/>
      <c r="V941" s="95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  <c r="AK941" s="39"/>
      <c r="AL941" s="39"/>
      <c r="AM941" s="39"/>
      <c r="AN941" s="39"/>
      <c r="AO941" s="39"/>
      <c r="AP941" s="39"/>
      <c r="AQ941" s="39"/>
      <c r="AR941" s="39"/>
      <c r="AS941" s="39"/>
      <c r="AT941" s="39"/>
      <c r="AU941" s="39"/>
      <c r="AV941" s="39"/>
      <c r="AW941" s="39"/>
      <c r="AX941" s="39"/>
      <c r="AY941" s="39"/>
      <c r="AZ941" s="39"/>
      <c r="BA941" s="39"/>
      <c r="BB941" s="39"/>
      <c r="BC941" s="39"/>
      <c r="BD941" s="39"/>
      <c r="BE941" s="39"/>
      <c r="BF941" s="39"/>
      <c r="BG941" s="39"/>
      <c r="BH941" s="39"/>
      <c r="BI941" s="39"/>
      <c r="BJ941" s="39"/>
      <c r="BK941" s="39"/>
      <c r="BL941" s="39"/>
      <c r="BM941" s="39"/>
      <c r="BN941" s="39"/>
      <c r="BO941" s="39"/>
      <c r="BP941" s="39"/>
      <c r="BQ941" s="39"/>
      <c r="BR941" s="39"/>
      <c r="BS941" s="39"/>
    </row>
    <row r="942" spans="1:71" ht="15.75" customHeight="1" x14ac:dyDescent="0.25">
      <c r="A942" s="30"/>
      <c r="B942" s="31"/>
      <c r="C942" s="31"/>
      <c r="D942" s="37"/>
      <c r="E942" s="39"/>
      <c r="F942" s="31"/>
      <c r="G942" s="92"/>
      <c r="H942" s="39"/>
      <c r="I942" s="93"/>
      <c r="J942" s="39"/>
      <c r="K942" s="39"/>
      <c r="L942" s="41"/>
      <c r="M942" s="41"/>
      <c r="N942" s="41"/>
      <c r="O942" s="31"/>
      <c r="P942" s="39"/>
      <c r="Q942" s="39"/>
      <c r="R942" s="39"/>
      <c r="S942" s="39"/>
      <c r="T942" s="94"/>
      <c r="U942" s="39"/>
      <c r="V942" s="95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  <c r="AJ942" s="39"/>
      <c r="AK942" s="39"/>
      <c r="AL942" s="39"/>
      <c r="AM942" s="39"/>
      <c r="AN942" s="39"/>
      <c r="AO942" s="39"/>
      <c r="AP942" s="39"/>
      <c r="AQ942" s="39"/>
      <c r="AR942" s="39"/>
      <c r="AS942" s="39"/>
      <c r="AT942" s="39"/>
      <c r="AU942" s="39"/>
      <c r="AV942" s="39"/>
      <c r="AW942" s="39"/>
      <c r="AX942" s="39"/>
      <c r="AY942" s="39"/>
      <c r="AZ942" s="39"/>
      <c r="BA942" s="39"/>
      <c r="BB942" s="39"/>
      <c r="BC942" s="39"/>
      <c r="BD942" s="39"/>
      <c r="BE942" s="39"/>
      <c r="BF942" s="39"/>
      <c r="BG942" s="39"/>
      <c r="BH942" s="39"/>
      <c r="BI942" s="39"/>
      <c r="BJ942" s="39"/>
      <c r="BK942" s="39"/>
      <c r="BL942" s="39"/>
      <c r="BM942" s="39"/>
      <c r="BN942" s="39"/>
      <c r="BO942" s="39"/>
      <c r="BP942" s="39"/>
      <c r="BQ942" s="39"/>
      <c r="BR942" s="39"/>
      <c r="BS942" s="39"/>
    </row>
    <row r="943" spans="1:71" ht="15.75" customHeight="1" x14ac:dyDescent="0.25">
      <c r="A943" s="30"/>
      <c r="B943" s="31"/>
      <c r="C943" s="31"/>
      <c r="D943" s="37"/>
      <c r="E943" s="39"/>
      <c r="F943" s="31"/>
      <c r="G943" s="92"/>
      <c r="H943" s="39"/>
      <c r="I943" s="93"/>
      <c r="J943" s="39"/>
      <c r="K943" s="39"/>
      <c r="L943" s="41"/>
      <c r="M943" s="41"/>
      <c r="N943" s="41"/>
      <c r="O943" s="31"/>
      <c r="P943" s="39"/>
      <c r="Q943" s="39"/>
      <c r="R943" s="39"/>
      <c r="S943" s="39"/>
      <c r="T943" s="94"/>
      <c r="U943" s="39"/>
      <c r="V943" s="95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  <c r="AK943" s="39"/>
      <c r="AL943" s="39"/>
      <c r="AM943" s="39"/>
      <c r="AN943" s="39"/>
      <c r="AO943" s="39"/>
      <c r="AP943" s="39"/>
      <c r="AQ943" s="39"/>
      <c r="AR943" s="39"/>
      <c r="AS943" s="39"/>
      <c r="AT943" s="39"/>
      <c r="AU943" s="39"/>
      <c r="AV943" s="39"/>
      <c r="AW943" s="39"/>
      <c r="AX943" s="39"/>
      <c r="AY943" s="39"/>
      <c r="AZ943" s="39"/>
      <c r="BA943" s="39"/>
      <c r="BB943" s="39"/>
      <c r="BC943" s="39"/>
      <c r="BD943" s="39"/>
      <c r="BE943" s="39"/>
      <c r="BF943" s="39"/>
      <c r="BG943" s="39"/>
      <c r="BH943" s="39"/>
      <c r="BI943" s="39"/>
      <c r="BJ943" s="39"/>
      <c r="BK943" s="39"/>
      <c r="BL943" s="39"/>
      <c r="BM943" s="39"/>
      <c r="BN943" s="39"/>
      <c r="BO943" s="39"/>
      <c r="BP943" s="39"/>
      <c r="BQ943" s="39"/>
      <c r="BR943" s="39"/>
      <c r="BS943" s="39"/>
    </row>
    <row r="944" spans="1:71" ht="15.75" customHeight="1" x14ac:dyDescent="0.25">
      <c r="A944" s="30"/>
      <c r="B944" s="31"/>
      <c r="C944" s="31"/>
      <c r="D944" s="37"/>
      <c r="E944" s="39"/>
      <c r="F944" s="31"/>
      <c r="G944" s="92"/>
      <c r="H944" s="39"/>
      <c r="I944" s="93"/>
      <c r="J944" s="39"/>
      <c r="K944" s="39"/>
      <c r="L944" s="41"/>
      <c r="M944" s="41"/>
      <c r="N944" s="41"/>
      <c r="O944" s="31"/>
      <c r="P944" s="39"/>
      <c r="Q944" s="39"/>
      <c r="R944" s="39"/>
      <c r="S944" s="39"/>
      <c r="T944" s="94"/>
      <c r="U944" s="39"/>
      <c r="V944" s="95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  <c r="AK944" s="39"/>
      <c r="AL944" s="39"/>
      <c r="AM944" s="39"/>
      <c r="AN944" s="39"/>
      <c r="AO944" s="39"/>
      <c r="AP944" s="39"/>
      <c r="AQ944" s="39"/>
      <c r="AR944" s="39"/>
      <c r="AS944" s="39"/>
      <c r="AT944" s="39"/>
      <c r="AU944" s="39"/>
      <c r="AV944" s="39"/>
      <c r="AW944" s="39"/>
      <c r="AX944" s="39"/>
      <c r="AY944" s="39"/>
      <c r="AZ944" s="39"/>
      <c r="BA944" s="39"/>
      <c r="BB944" s="39"/>
      <c r="BC944" s="39"/>
      <c r="BD944" s="39"/>
      <c r="BE944" s="39"/>
      <c r="BF944" s="39"/>
      <c r="BG944" s="39"/>
      <c r="BH944" s="39"/>
      <c r="BI944" s="39"/>
      <c r="BJ944" s="39"/>
      <c r="BK944" s="39"/>
      <c r="BL944" s="39"/>
      <c r="BM944" s="39"/>
      <c r="BN944" s="39"/>
      <c r="BO944" s="39"/>
      <c r="BP944" s="39"/>
      <c r="BQ944" s="39"/>
      <c r="BR944" s="39"/>
      <c r="BS944" s="39"/>
    </row>
    <row r="945" spans="1:71" ht="15.75" customHeight="1" x14ac:dyDescent="0.25">
      <c r="A945" s="30"/>
      <c r="B945" s="31"/>
      <c r="C945" s="31"/>
      <c r="D945" s="37"/>
      <c r="E945" s="39"/>
      <c r="F945" s="31"/>
      <c r="G945" s="92"/>
      <c r="H945" s="39"/>
      <c r="I945" s="93"/>
      <c r="J945" s="39"/>
      <c r="K945" s="39"/>
      <c r="L945" s="41"/>
      <c r="M945" s="41"/>
      <c r="N945" s="41"/>
      <c r="O945" s="31"/>
      <c r="P945" s="39"/>
      <c r="Q945" s="39"/>
      <c r="R945" s="39"/>
      <c r="S945" s="39"/>
      <c r="T945" s="94"/>
      <c r="U945" s="39"/>
      <c r="V945" s="95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  <c r="AK945" s="39"/>
      <c r="AL945" s="39"/>
      <c r="AM945" s="39"/>
      <c r="AN945" s="39"/>
      <c r="AO945" s="39"/>
      <c r="AP945" s="39"/>
      <c r="AQ945" s="39"/>
      <c r="AR945" s="39"/>
      <c r="AS945" s="39"/>
      <c r="AT945" s="39"/>
      <c r="AU945" s="39"/>
      <c r="AV945" s="39"/>
      <c r="AW945" s="39"/>
      <c r="AX945" s="39"/>
      <c r="AY945" s="39"/>
      <c r="AZ945" s="39"/>
      <c r="BA945" s="39"/>
      <c r="BB945" s="39"/>
      <c r="BC945" s="39"/>
      <c r="BD945" s="39"/>
      <c r="BE945" s="39"/>
      <c r="BF945" s="39"/>
      <c r="BG945" s="39"/>
      <c r="BH945" s="39"/>
      <c r="BI945" s="39"/>
      <c r="BJ945" s="39"/>
      <c r="BK945" s="39"/>
      <c r="BL945" s="39"/>
      <c r="BM945" s="39"/>
      <c r="BN945" s="39"/>
      <c r="BO945" s="39"/>
      <c r="BP945" s="39"/>
      <c r="BQ945" s="39"/>
      <c r="BR945" s="39"/>
      <c r="BS945" s="39"/>
    </row>
    <row r="946" spans="1:71" ht="15.75" customHeight="1" x14ac:dyDescent="0.25">
      <c r="A946" s="30"/>
      <c r="B946" s="31"/>
      <c r="C946" s="31"/>
      <c r="D946" s="37"/>
      <c r="E946" s="39"/>
      <c r="F946" s="31"/>
      <c r="G946" s="92"/>
      <c r="H946" s="39"/>
      <c r="I946" s="93"/>
      <c r="J946" s="39"/>
      <c r="K946" s="39"/>
      <c r="L946" s="41"/>
      <c r="M946" s="41"/>
      <c r="N946" s="41"/>
      <c r="O946" s="31"/>
      <c r="P946" s="39"/>
      <c r="Q946" s="39"/>
      <c r="R946" s="39"/>
      <c r="S946" s="39"/>
      <c r="T946" s="94"/>
      <c r="U946" s="39"/>
      <c r="V946" s="95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  <c r="AK946" s="39"/>
      <c r="AL946" s="39"/>
      <c r="AM946" s="39"/>
      <c r="AN946" s="39"/>
      <c r="AO946" s="39"/>
      <c r="AP946" s="39"/>
      <c r="AQ946" s="39"/>
      <c r="AR946" s="39"/>
      <c r="AS946" s="39"/>
      <c r="AT946" s="39"/>
      <c r="AU946" s="39"/>
      <c r="AV946" s="39"/>
      <c r="AW946" s="39"/>
      <c r="AX946" s="39"/>
      <c r="AY946" s="39"/>
      <c r="AZ946" s="39"/>
      <c r="BA946" s="39"/>
      <c r="BB946" s="39"/>
      <c r="BC946" s="39"/>
      <c r="BD946" s="39"/>
      <c r="BE946" s="39"/>
      <c r="BF946" s="39"/>
      <c r="BG946" s="39"/>
      <c r="BH946" s="39"/>
      <c r="BI946" s="39"/>
      <c r="BJ946" s="39"/>
      <c r="BK946" s="39"/>
      <c r="BL946" s="39"/>
      <c r="BM946" s="39"/>
      <c r="BN946" s="39"/>
      <c r="BO946" s="39"/>
      <c r="BP946" s="39"/>
      <c r="BQ946" s="39"/>
      <c r="BR946" s="39"/>
      <c r="BS946" s="39"/>
    </row>
    <row r="947" spans="1:71" ht="15.75" customHeight="1" x14ac:dyDescent="0.25">
      <c r="A947" s="30"/>
      <c r="B947" s="31"/>
      <c r="C947" s="31"/>
      <c r="D947" s="37"/>
      <c r="E947" s="39"/>
      <c r="F947" s="31"/>
      <c r="G947" s="92"/>
      <c r="H947" s="39"/>
      <c r="I947" s="93"/>
      <c r="J947" s="39"/>
      <c r="K947" s="39"/>
      <c r="L947" s="41"/>
      <c r="M947" s="41"/>
      <c r="N947" s="41"/>
      <c r="O947" s="31"/>
      <c r="P947" s="39"/>
      <c r="Q947" s="39"/>
      <c r="R947" s="39"/>
      <c r="S947" s="39"/>
      <c r="T947" s="94"/>
      <c r="U947" s="39"/>
      <c r="V947" s="95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  <c r="AK947" s="39"/>
      <c r="AL947" s="39"/>
      <c r="AM947" s="39"/>
      <c r="AN947" s="39"/>
      <c r="AO947" s="39"/>
      <c r="AP947" s="39"/>
      <c r="AQ947" s="39"/>
      <c r="AR947" s="39"/>
      <c r="AS947" s="39"/>
      <c r="AT947" s="39"/>
      <c r="AU947" s="39"/>
      <c r="AV947" s="39"/>
      <c r="AW947" s="39"/>
      <c r="AX947" s="39"/>
      <c r="AY947" s="39"/>
      <c r="AZ947" s="39"/>
      <c r="BA947" s="39"/>
      <c r="BB947" s="39"/>
      <c r="BC947" s="39"/>
      <c r="BD947" s="39"/>
      <c r="BE947" s="39"/>
      <c r="BF947" s="39"/>
      <c r="BG947" s="39"/>
      <c r="BH947" s="39"/>
      <c r="BI947" s="39"/>
      <c r="BJ947" s="39"/>
      <c r="BK947" s="39"/>
      <c r="BL947" s="39"/>
      <c r="BM947" s="39"/>
      <c r="BN947" s="39"/>
      <c r="BO947" s="39"/>
      <c r="BP947" s="39"/>
      <c r="BQ947" s="39"/>
      <c r="BR947" s="39"/>
      <c r="BS947" s="39"/>
    </row>
    <row r="948" spans="1:71" ht="15.75" customHeight="1" x14ac:dyDescent="0.25">
      <c r="A948" s="30"/>
      <c r="B948" s="31"/>
      <c r="C948" s="31"/>
      <c r="D948" s="37"/>
      <c r="E948" s="39"/>
      <c r="F948" s="31"/>
      <c r="G948" s="92"/>
      <c r="H948" s="39"/>
      <c r="I948" s="93"/>
      <c r="J948" s="39"/>
      <c r="K948" s="39"/>
      <c r="L948" s="41"/>
      <c r="M948" s="41"/>
      <c r="N948" s="41"/>
      <c r="O948" s="31"/>
      <c r="P948" s="39"/>
      <c r="Q948" s="39"/>
      <c r="R948" s="39"/>
      <c r="S948" s="39"/>
      <c r="T948" s="94"/>
      <c r="U948" s="39"/>
      <c r="V948" s="95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  <c r="AK948" s="39"/>
      <c r="AL948" s="39"/>
      <c r="AM948" s="39"/>
      <c r="AN948" s="39"/>
      <c r="AO948" s="39"/>
      <c r="AP948" s="39"/>
      <c r="AQ948" s="39"/>
      <c r="AR948" s="39"/>
      <c r="AS948" s="39"/>
      <c r="AT948" s="39"/>
      <c r="AU948" s="39"/>
      <c r="AV948" s="39"/>
      <c r="AW948" s="39"/>
      <c r="AX948" s="39"/>
      <c r="AY948" s="39"/>
      <c r="AZ948" s="39"/>
      <c r="BA948" s="39"/>
      <c r="BB948" s="39"/>
      <c r="BC948" s="39"/>
      <c r="BD948" s="39"/>
      <c r="BE948" s="39"/>
      <c r="BF948" s="39"/>
      <c r="BG948" s="39"/>
      <c r="BH948" s="39"/>
      <c r="BI948" s="39"/>
      <c r="BJ948" s="39"/>
      <c r="BK948" s="39"/>
      <c r="BL948" s="39"/>
      <c r="BM948" s="39"/>
      <c r="BN948" s="39"/>
      <c r="BO948" s="39"/>
      <c r="BP948" s="39"/>
      <c r="BQ948" s="39"/>
      <c r="BR948" s="39"/>
      <c r="BS948" s="39"/>
    </row>
    <row r="949" spans="1:71" ht="15.75" customHeight="1" x14ac:dyDescent="0.25">
      <c r="A949" s="30"/>
      <c r="B949" s="31"/>
      <c r="C949" s="31"/>
      <c r="D949" s="37"/>
      <c r="E949" s="39"/>
      <c r="F949" s="31"/>
      <c r="G949" s="92"/>
      <c r="H949" s="39"/>
      <c r="I949" s="93"/>
      <c r="J949" s="39"/>
      <c r="K949" s="39"/>
      <c r="L949" s="41"/>
      <c r="M949" s="41"/>
      <c r="N949" s="41"/>
      <c r="O949" s="31"/>
      <c r="P949" s="39"/>
      <c r="Q949" s="39"/>
      <c r="R949" s="39"/>
      <c r="S949" s="39"/>
      <c r="T949" s="94"/>
      <c r="U949" s="39"/>
      <c r="V949" s="95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  <c r="AK949" s="39"/>
      <c r="AL949" s="39"/>
      <c r="AM949" s="39"/>
      <c r="AN949" s="39"/>
      <c r="AO949" s="39"/>
      <c r="AP949" s="39"/>
      <c r="AQ949" s="39"/>
      <c r="AR949" s="39"/>
      <c r="AS949" s="39"/>
      <c r="AT949" s="39"/>
      <c r="AU949" s="39"/>
      <c r="AV949" s="39"/>
      <c r="AW949" s="39"/>
      <c r="AX949" s="39"/>
      <c r="AY949" s="39"/>
      <c r="AZ949" s="39"/>
      <c r="BA949" s="39"/>
      <c r="BB949" s="39"/>
      <c r="BC949" s="39"/>
      <c r="BD949" s="39"/>
      <c r="BE949" s="39"/>
      <c r="BF949" s="39"/>
      <c r="BG949" s="39"/>
      <c r="BH949" s="39"/>
      <c r="BI949" s="39"/>
      <c r="BJ949" s="39"/>
      <c r="BK949" s="39"/>
      <c r="BL949" s="39"/>
      <c r="BM949" s="39"/>
      <c r="BN949" s="39"/>
      <c r="BO949" s="39"/>
      <c r="BP949" s="39"/>
      <c r="BQ949" s="39"/>
      <c r="BR949" s="39"/>
      <c r="BS949" s="39"/>
    </row>
    <row r="950" spans="1:71" ht="15.75" customHeight="1" x14ac:dyDescent="0.25">
      <c r="A950" s="30"/>
      <c r="B950" s="31"/>
      <c r="C950" s="31"/>
      <c r="D950" s="37"/>
      <c r="E950" s="39"/>
      <c r="F950" s="31"/>
      <c r="G950" s="92"/>
      <c r="H950" s="39"/>
      <c r="I950" s="93"/>
      <c r="J950" s="39"/>
      <c r="K950" s="39"/>
      <c r="L950" s="41"/>
      <c r="M950" s="41"/>
      <c r="N950" s="41"/>
      <c r="O950" s="31"/>
      <c r="P950" s="39"/>
      <c r="Q950" s="39"/>
      <c r="R950" s="39"/>
      <c r="S950" s="39"/>
      <c r="T950" s="94"/>
      <c r="U950" s="39"/>
      <c r="V950" s="95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  <c r="AK950" s="39"/>
      <c r="AL950" s="39"/>
      <c r="AM950" s="39"/>
      <c r="AN950" s="39"/>
      <c r="AO950" s="39"/>
      <c r="AP950" s="39"/>
      <c r="AQ950" s="39"/>
      <c r="AR950" s="39"/>
      <c r="AS950" s="39"/>
      <c r="AT950" s="39"/>
      <c r="AU950" s="39"/>
      <c r="AV950" s="39"/>
      <c r="AW950" s="39"/>
      <c r="AX950" s="39"/>
      <c r="AY950" s="39"/>
      <c r="AZ950" s="39"/>
      <c r="BA950" s="39"/>
      <c r="BB950" s="39"/>
      <c r="BC950" s="39"/>
      <c r="BD950" s="39"/>
      <c r="BE950" s="39"/>
      <c r="BF950" s="39"/>
      <c r="BG950" s="39"/>
      <c r="BH950" s="39"/>
      <c r="BI950" s="39"/>
      <c r="BJ950" s="39"/>
      <c r="BK950" s="39"/>
      <c r="BL950" s="39"/>
      <c r="BM950" s="39"/>
      <c r="BN950" s="39"/>
      <c r="BO950" s="39"/>
      <c r="BP950" s="39"/>
      <c r="BQ950" s="39"/>
      <c r="BR950" s="39"/>
      <c r="BS950" s="39"/>
    </row>
    <row r="951" spans="1:71" ht="15.75" customHeight="1" x14ac:dyDescent="0.25">
      <c r="A951" s="30"/>
      <c r="B951" s="31"/>
      <c r="C951" s="31"/>
      <c r="D951" s="37"/>
      <c r="E951" s="39"/>
      <c r="F951" s="31"/>
      <c r="G951" s="92"/>
      <c r="H951" s="39"/>
      <c r="I951" s="93"/>
      <c r="J951" s="39"/>
      <c r="K951" s="39"/>
      <c r="L951" s="41"/>
      <c r="M951" s="41"/>
      <c r="N951" s="41"/>
      <c r="O951" s="31"/>
      <c r="P951" s="39"/>
      <c r="Q951" s="39"/>
      <c r="R951" s="39"/>
      <c r="S951" s="39"/>
      <c r="T951" s="94"/>
      <c r="U951" s="39"/>
      <c r="V951" s="95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  <c r="AK951" s="39"/>
      <c r="AL951" s="39"/>
      <c r="AM951" s="39"/>
      <c r="AN951" s="39"/>
      <c r="AO951" s="39"/>
      <c r="AP951" s="39"/>
      <c r="AQ951" s="39"/>
      <c r="AR951" s="39"/>
      <c r="AS951" s="39"/>
      <c r="AT951" s="39"/>
      <c r="AU951" s="39"/>
      <c r="AV951" s="39"/>
      <c r="AW951" s="39"/>
      <c r="AX951" s="39"/>
      <c r="AY951" s="39"/>
      <c r="AZ951" s="39"/>
      <c r="BA951" s="39"/>
      <c r="BB951" s="39"/>
      <c r="BC951" s="39"/>
      <c r="BD951" s="39"/>
      <c r="BE951" s="39"/>
      <c r="BF951" s="39"/>
      <c r="BG951" s="39"/>
      <c r="BH951" s="39"/>
      <c r="BI951" s="39"/>
      <c r="BJ951" s="39"/>
      <c r="BK951" s="39"/>
      <c r="BL951" s="39"/>
      <c r="BM951" s="39"/>
      <c r="BN951" s="39"/>
      <c r="BO951" s="39"/>
      <c r="BP951" s="39"/>
      <c r="BQ951" s="39"/>
      <c r="BR951" s="39"/>
      <c r="BS951" s="39"/>
    </row>
    <row r="952" spans="1:71" ht="15.75" customHeight="1" x14ac:dyDescent="0.25">
      <c r="A952" s="30"/>
      <c r="B952" s="31"/>
      <c r="C952" s="31"/>
      <c r="D952" s="37"/>
      <c r="E952" s="39"/>
      <c r="F952" s="31"/>
      <c r="G952" s="92"/>
      <c r="H952" s="39"/>
      <c r="I952" s="93"/>
      <c r="J952" s="39"/>
      <c r="K952" s="39"/>
      <c r="L952" s="41"/>
      <c r="M952" s="41"/>
      <c r="N952" s="41"/>
      <c r="O952" s="31"/>
      <c r="P952" s="39"/>
      <c r="Q952" s="39"/>
      <c r="R952" s="39"/>
      <c r="S952" s="39"/>
      <c r="T952" s="94"/>
      <c r="U952" s="39"/>
      <c r="V952" s="95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  <c r="AK952" s="39"/>
      <c r="AL952" s="39"/>
      <c r="AM952" s="39"/>
      <c r="AN952" s="39"/>
      <c r="AO952" s="39"/>
      <c r="AP952" s="39"/>
      <c r="AQ952" s="39"/>
      <c r="AR952" s="39"/>
      <c r="AS952" s="39"/>
      <c r="AT952" s="39"/>
      <c r="AU952" s="39"/>
      <c r="AV952" s="39"/>
      <c r="AW952" s="39"/>
      <c r="AX952" s="39"/>
      <c r="AY952" s="39"/>
      <c r="AZ952" s="39"/>
      <c r="BA952" s="39"/>
      <c r="BB952" s="39"/>
      <c r="BC952" s="39"/>
      <c r="BD952" s="39"/>
      <c r="BE952" s="39"/>
      <c r="BF952" s="39"/>
      <c r="BG952" s="39"/>
      <c r="BH952" s="39"/>
      <c r="BI952" s="39"/>
      <c r="BJ952" s="39"/>
      <c r="BK952" s="39"/>
      <c r="BL952" s="39"/>
      <c r="BM952" s="39"/>
      <c r="BN952" s="39"/>
      <c r="BO952" s="39"/>
      <c r="BP952" s="39"/>
      <c r="BQ952" s="39"/>
      <c r="BR952" s="39"/>
      <c r="BS952" s="39"/>
    </row>
    <row r="953" spans="1:71" ht="15.75" customHeight="1" x14ac:dyDescent="0.25">
      <c r="A953" s="30"/>
      <c r="B953" s="31"/>
      <c r="C953" s="31"/>
      <c r="D953" s="37"/>
      <c r="E953" s="39"/>
      <c r="F953" s="31"/>
      <c r="G953" s="92"/>
      <c r="H953" s="39"/>
      <c r="I953" s="93"/>
      <c r="J953" s="39"/>
      <c r="K953" s="39"/>
      <c r="L953" s="41"/>
      <c r="M953" s="41"/>
      <c r="N953" s="41"/>
      <c r="O953" s="31"/>
      <c r="P953" s="39"/>
      <c r="Q953" s="39"/>
      <c r="R953" s="39"/>
      <c r="S953" s="39"/>
      <c r="T953" s="94"/>
      <c r="U953" s="39"/>
      <c r="V953" s="95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  <c r="AK953" s="39"/>
      <c r="AL953" s="39"/>
      <c r="AM953" s="39"/>
      <c r="AN953" s="39"/>
      <c r="AO953" s="39"/>
      <c r="AP953" s="39"/>
      <c r="AQ953" s="39"/>
      <c r="AR953" s="39"/>
      <c r="AS953" s="39"/>
      <c r="AT953" s="39"/>
      <c r="AU953" s="39"/>
      <c r="AV953" s="39"/>
      <c r="AW953" s="39"/>
      <c r="AX953" s="39"/>
      <c r="AY953" s="39"/>
      <c r="AZ953" s="39"/>
      <c r="BA953" s="39"/>
      <c r="BB953" s="39"/>
      <c r="BC953" s="39"/>
      <c r="BD953" s="39"/>
      <c r="BE953" s="39"/>
      <c r="BF953" s="39"/>
      <c r="BG953" s="39"/>
      <c r="BH953" s="39"/>
      <c r="BI953" s="39"/>
      <c r="BJ953" s="39"/>
      <c r="BK953" s="39"/>
      <c r="BL953" s="39"/>
      <c r="BM953" s="39"/>
      <c r="BN953" s="39"/>
      <c r="BO953" s="39"/>
      <c r="BP953" s="39"/>
      <c r="BQ953" s="39"/>
      <c r="BR953" s="39"/>
      <c r="BS953" s="39"/>
    </row>
    <row r="954" spans="1:71" ht="15.75" customHeight="1" x14ac:dyDescent="0.25">
      <c r="A954" s="30"/>
      <c r="B954" s="31"/>
      <c r="C954" s="31"/>
      <c r="D954" s="37"/>
      <c r="E954" s="39"/>
      <c r="F954" s="31"/>
      <c r="G954" s="92"/>
      <c r="H954" s="39"/>
      <c r="I954" s="93"/>
      <c r="J954" s="39"/>
      <c r="K954" s="39"/>
      <c r="L954" s="41"/>
      <c r="M954" s="41"/>
      <c r="N954" s="41"/>
      <c r="O954" s="31"/>
      <c r="P954" s="39"/>
      <c r="Q954" s="39"/>
      <c r="R954" s="39"/>
      <c r="S954" s="39"/>
      <c r="T954" s="94"/>
      <c r="U954" s="39"/>
      <c r="V954" s="95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  <c r="AK954" s="39"/>
      <c r="AL954" s="39"/>
      <c r="AM954" s="39"/>
      <c r="AN954" s="39"/>
      <c r="AO954" s="39"/>
      <c r="AP954" s="39"/>
      <c r="AQ954" s="39"/>
      <c r="AR954" s="39"/>
      <c r="AS954" s="39"/>
      <c r="AT954" s="39"/>
      <c r="AU954" s="39"/>
      <c r="AV954" s="39"/>
      <c r="AW954" s="39"/>
      <c r="AX954" s="39"/>
      <c r="AY954" s="39"/>
      <c r="AZ954" s="39"/>
      <c r="BA954" s="39"/>
      <c r="BB954" s="39"/>
      <c r="BC954" s="39"/>
      <c r="BD954" s="39"/>
      <c r="BE954" s="39"/>
      <c r="BF954" s="39"/>
      <c r="BG954" s="39"/>
      <c r="BH954" s="39"/>
      <c r="BI954" s="39"/>
      <c r="BJ954" s="39"/>
      <c r="BK954" s="39"/>
      <c r="BL954" s="39"/>
      <c r="BM954" s="39"/>
      <c r="BN954" s="39"/>
      <c r="BO954" s="39"/>
      <c r="BP954" s="39"/>
      <c r="BQ954" s="39"/>
      <c r="BR954" s="39"/>
      <c r="BS954" s="39"/>
    </row>
    <row r="955" spans="1:71" ht="15.75" customHeight="1" x14ac:dyDescent="0.25">
      <c r="A955" s="30"/>
      <c r="B955" s="31"/>
      <c r="C955" s="31"/>
      <c r="D955" s="37"/>
      <c r="E955" s="39"/>
      <c r="F955" s="31"/>
      <c r="G955" s="92"/>
      <c r="H955" s="39"/>
      <c r="I955" s="93"/>
      <c r="J955" s="39"/>
      <c r="K955" s="39"/>
      <c r="L955" s="41"/>
      <c r="M955" s="41"/>
      <c r="N955" s="41"/>
      <c r="O955" s="31"/>
      <c r="P955" s="39"/>
      <c r="Q955" s="39"/>
      <c r="R955" s="39"/>
      <c r="S955" s="39"/>
      <c r="T955" s="94"/>
      <c r="U955" s="39"/>
      <c r="V955" s="95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  <c r="AK955" s="39"/>
      <c r="AL955" s="39"/>
      <c r="AM955" s="39"/>
      <c r="AN955" s="39"/>
      <c r="AO955" s="39"/>
      <c r="AP955" s="39"/>
      <c r="AQ955" s="39"/>
      <c r="AR955" s="39"/>
      <c r="AS955" s="39"/>
      <c r="AT955" s="39"/>
      <c r="AU955" s="39"/>
      <c r="AV955" s="39"/>
      <c r="AW955" s="39"/>
      <c r="AX955" s="39"/>
      <c r="AY955" s="39"/>
      <c r="AZ955" s="39"/>
      <c r="BA955" s="39"/>
      <c r="BB955" s="39"/>
      <c r="BC955" s="39"/>
      <c r="BD955" s="39"/>
      <c r="BE955" s="39"/>
      <c r="BF955" s="39"/>
      <c r="BG955" s="39"/>
      <c r="BH955" s="39"/>
      <c r="BI955" s="39"/>
      <c r="BJ955" s="39"/>
      <c r="BK955" s="39"/>
      <c r="BL955" s="39"/>
      <c r="BM955" s="39"/>
      <c r="BN955" s="39"/>
      <c r="BO955" s="39"/>
      <c r="BP955" s="39"/>
      <c r="BQ955" s="39"/>
      <c r="BR955" s="39"/>
      <c r="BS955" s="39"/>
    </row>
    <row r="956" spans="1:71" ht="15.75" customHeight="1" x14ac:dyDescent="0.25">
      <c r="A956" s="30"/>
      <c r="B956" s="31"/>
      <c r="C956" s="31"/>
      <c r="D956" s="37"/>
      <c r="E956" s="39"/>
      <c r="F956" s="31"/>
      <c r="G956" s="92"/>
      <c r="H956" s="39"/>
      <c r="I956" s="93"/>
      <c r="J956" s="39"/>
      <c r="K956" s="39"/>
      <c r="L956" s="41"/>
      <c r="M956" s="41"/>
      <c r="N956" s="41"/>
      <c r="O956" s="31"/>
      <c r="P956" s="39"/>
      <c r="Q956" s="39"/>
      <c r="R956" s="39"/>
      <c r="S956" s="39"/>
      <c r="T956" s="94"/>
      <c r="U956" s="39"/>
      <c r="V956" s="95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  <c r="AK956" s="39"/>
      <c r="AL956" s="39"/>
      <c r="AM956" s="39"/>
      <c r="AN956" s="39"/>
      <c r="AO956" s="39"/>
      <c r="AP956" s="39"/>
      <c r="AQ956" s="39"/>
      <c r="AR956" s="39"/>
      <c r="AS956" s="39"/>
      <c r="AT956" s="39"/>
      <c r="AU956" s="39"/>
      <c r="AV956" s="39"/>
      <c r="AW956" s="39"/>
      <c r="AX956" s="39"/>
      <c r="AY956" s="39"/>
      <c r="AZ956" s="39"/>
      <c r="BA956" s="39"/>
      <c r="BB956" s="39"/>
      <c r="BC956" s="39"/>
      <c r="BD956" s="39"/>
      <c r="BE956" s="39"/>
      <c r="BF956" s="39"/>
      <c r="BG956" s="39"/>
      <c r="BH956" s="39"/>
      <c r="BI956" s="39"/>
      <c r="BJ956" s="39"/>
      <c r="BK956" s="39"/>
      <c r="BL956" s="39"/>
      <c r="BM956" s="39"/>
      <c r="BN956" s="39"/>
      <c r="BO956" s="39"/>
      <c r="BP956" s="39"/>
      <c r="BQ956" s="39"/>
      <c r="BR956" s="39"/>
      <c r="BS956" s="39"/>
    </row>
    <row r="957" spans="1:71" ht="15.75" customHeight="1" x14ac:dyDescent="0.25">
      <c r="A957" s="30"/>
      <c r="B957" s="31"/>
      <c r="C957" s="31"/>
      <c r="D957" s="37"/>
      <c r="E957" s="39"/>
      <c r="F957" s="31"/>
      <c r="G957" s="92"/>
      <c r="H957" s="39"/>
      <c r="I957" s="93"/>
      <c r="J957" s="39"/>
      <c r="K957" s="39"/>
      <c r="L957" s="41"/>
      <c r="M957" s="41"/>
      <c r="N957" s="41"/>
      <c r="O957" s="31"/>
      <c r="P957" s="39"/>
      <c r="Q957" s="39"/>
      <c r="R957" s="39"/>
      <c r="S957" s="39"/>
      <c r="T957" s="94"/>
      <c r="U957" s="39"/>
      <c r="V957" s="95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  <c r="AK957" s="39"/>
      <c r="AL957" s="39"/>
      <c r="AM957" s="39"/>
      <c r="AN957" s="39"/>
      <c r="AO957" s="39"/>
      <c r="AP957" s="39"/>
      <c r="AQ957" s="39"/>
      <c r="AR957" s="39"/>
      <c r="AS957" s="39"/>
      <c r="AT957" s="39"/>
      <c r="AU957" s="39"/>
      <c r="AV957" s="39"/>
      <c r="AW957" s="39"/>
      <c r="AX957" s="39"/>
      <c r="AY957" s="39"/>
      <c r="AZ957" s="39"/>
      <c r="BA957" s="39"/>
      <c r="BB957" s="39"/>
      <c r="BC957" s="39"/>
      <c r="BD957" s="39"/>
      <c r="BE957" s="39"/>
      <c r="BF957" s="39"/>
      <c r="BG957" s="39"/>
      <c r="BH957" s="39"/>
      <c r="BI957" s="39"/>
      <c r="BJ957" s="39"/>
      <c r="BK957" s="39"/>
      <c r="BL957" s="39"/>
      <c r="BM957" s="39"/>
      <c r="BN957" s="39"/>
      <c r="BO957" s="39"/>
      <c r="BP957" s="39"/>
      <c r="BQ957" s="39"/>
      <c r="BR957" s="39"/>
      <c r="BS957" s="39"/>
    </row>
    <row r="958" spans="1:71" ht="15.75" customHeight="1" x14ac:dyDescent="0.25">
      <c r="A958" s="30"/>
      <c r="B958" s="31"/>
      <c r="C958" s="31"/>
      <c r="D958" s="37"/>
      <c r="E958" s="39"/>
      <c r="F958" s="31"/>
      <c r="G958" s="92"/>
      <c r="H958" s="39"/>
      <c r="I958" s="93"/>
      <c r="J958" s="39"/>
      <c r="K958" s="39"/>
      <c r="L958" s="41"/>
      <c r="M958" s="41"/>
      <c r="N958" s="41"/>
      <c r="O958" s="31"/>
      <c r="P958" s="39"/>
      <c r="Q958" s="39"/>
      <c r="R958" s="39"/>
      <c r="S958" s="39"/>
      <c r="T958" s="94"/>
      <c r="U958" s="39"/>
      <c r="V958" s="95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  <c r="AK958" s="39"/>
      <c r="AL958" s="39"/>
      <c r="AM958" s="39"/>
      <c r="AN958" s="39"/>
      <c r="AO958" s="39"/>
      <c r="AP958" s="39"/>
      <c r="AQ958" s="39"/>
      <c r="AR958" s="39"/>
      <c r="AS958" s="39"/>
      <c r="AT958" s="39"/>
      <c r="AU958" s="39"/>
      <c r="AV958" s="39"/>
      <c r="AW958" s="39"/>
      <c r="AX958" s="39"/>
      <c r="AY958" s="39"/>
      <c r="AZ958" s="39"/>
      <c r="BA958" s="39"/>
      <c r="BB958" s="39"/>
      <c r="BC958" s="39"/>
      <c r="BD958" s="39"/>
      <c r="BE958" s="39"/>
      <c r="BF958" s="39"/>
      <c r="BG958" s="39"/>
      <c r="BH958" s="39"/>
      <c r="BI958" s="39"/>
      <c r="BJ958" s="39"/>
      <c r="BK958" s="39"/>
      <c r="BL958" s="39"/>
      <c r="BM958" s="39"/>
      <c r="BN958" s="39"/>
      <c r="BO958" s="39"/>
      <c r="BP958" s="39"/>
      <c r="BQ958" s="39"/>
      <c r="BR958" s="39"/>
      <c r="BS958" s="39"/>
    </row>
    <row r="959" spans="1:71" ht="15.75" customHeight="1" x14ac:dyDescent="0.25">
      <c r="A959" s="30"/>
      <c r="B959" s="31"/>
      <c r="C959" s="31"/>
      <c r="D959" s="37"/>
      <c r="E959" s="39"/>
      <c r="F959" s="31"/>
      <c r="G959" s="92"/>
      <c r="H959" s="39"/>
      <c r="I959" s="93"/>
      <c r="J959" s="39"/>
      <c r="K959" s="39"/>
      <c r="L959" s="41"/>
      <c r="M959" s="41"/>
      <c r="N959" s="41"/>
      <c r="O959" s="31"/>
      <c r="P959" s="39"/>
      <c r="Q959" s="39"/>
      <c r="R959" s="39"/>
      <c r="S959" s="39"/>
      <c r="T959" s="94"/>
      <c r="U959" s="39"/>
      <c r="V959" s="95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  <c r="AK959" s="39"/>
      <c r="AL959" s="39"/>
      <c r="AM959" s="39"/>
      <c r="AN959" s="39"/>
      <c r="AO959" s="39"/>
      <c r="AP959" s="39"/>
      <c r="AQ959" s="39"/>
      <c r="AR959" s="39"/>
      <c r="AS959" s="39"/>
      <c r="AT959" s="39"/>
      <c r="AU959" s="39"/>
      <c r="AV959" s="39"/>
      <c r="AW959" s="39"/>
      <c r="AX959" s="39"/>
      <c r="AY959" s="39"/>
      <c r="AZ959" s="39"/>
      <c r="BA959" s="39"/>
      <c r="BB959" s="39"/>
      <c r="BC959" s="39"/>
      <c r="BD959" s="39"/>
      <c r="BE959" s="39"/>
      <c r="BF959" s="39"/>
      <c r="BG959" s="39"/>
      <c r="BH959" s="39"/>
      <c r="BI959" s="39"/>
      <c r="BJ959" s="39"/>
      <c r="BK959" s="39"/>
      <c r="BL959" s="39"/>
      <c r="BM959" s="39"/>
      <c r="BN959" s="39"/>
      <c r="BO959" s="39"/>
      <c r="BP959" s="39"/>
      <c r="BQ959" s="39"/>
      <c r="BR959" s="39"/>
      <c r="BS959" s="39"/>
    </row>
    <row r="960" spans="1:71" ht="15.75" customHeight="1" x14ac:dyDescent="0.25">
      <c r="A960" s="30"/>
      <c r="B960" s="31"/>
      <c r="C960" s="31"/>
      <c r="D960" s="37"/>
      <c r="E960" s="39"/>
      <c r="F960" s="31"/>
      <c r="G960" s="92"/>
      <c r="H960" s="39"/>
      <c r="I960" s="93"/>
      <c r="J960" s="39"/>
      <c r="K960" s="39"/>
      <c r="L960" s="41"/>
      <c r="M960" s="41"/>
      <c r="N960" s="41"/>
      <c r="O960" s="31"/>
      <c r="P960" s="39"/>
      <c r="Q960" s="39"/>
      <c r="R960" s="39"/>
      <c r="S960" s="39"/>
      <c r="T960" s="94"/>
      <c r="U960" s="39"/>
      <c r="V960" s="95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  <c r="AK960" s="39"/>
      <c r="AL960" s="39"/>
      <c r="AM960" s="39"/>
      <c r="AN960" s="39"/>
      <c r="AO960" s="39"/>
      <c r="AP960" s="39"/>
      <c r="AQ960" s="39"/>
      <c r="AR960" s="39"/>
      <c r="AS960" s="39"/>
      <c r="AT960" s="39"/>
      <c r="AU960" s="39"/>
      <c r="AV960" s="39"/>
      <c r="AW960" s="39"/>
      <c r="AX960" s="39"/>
      <c r="AY960" s="39"/>
      <c r="AZ960" s="39"/>
      <c r="BA960" s="39"/>
      <c r="BB960" s="39"/>
      <c r="BC960" s="39"/>
      <c r="BD960" s="39"/>
      <c r="BE960" s="39"/>
      <c r="BF960" s="39"/>
      <c r="BG960" s="39"/>
      <c r="BH960" s="39"/>
      <c r="BI960" s="39"/>
      <c r="BJ960" s="39"/>
      <c r="BK960" s="39"/>
      <c r="BL960" s="39"/>
      <c r="BM960" s="39"/>
      <c r="BN960" s="39"/>
      <c r="BO960" s="39"/>
      <c r="BP960" s="39"/>
      <c r="BQ960" s="39"/>
      <c r="BR960" s="39"/>
      <c r="BS960" s="39"/>
    </row>
    <row r="961" spans="1:71" ht="15.75" customHeight="1" x14ac:dyDescent="0.25">
      <c r="A961" s="30"/>
      <c r="B961" s="31"/>
      <c r="C961" s="31"/>
      <c r="D961" s="37"/>
      <c r="E961" s="39"/>
      <c r="F961" s="31"/>
      <c r="G961" s="92"/>
      <c r="H961" s="39"/>
      <c r="I961" s="93"/>
      <c r="J961" s="39"/>
      <c r="K961" s="39"/>
      <c r="L961" s="41"/>
      <c r="M961" s="41"/>
      <c r="N961" s="41"/>
      <c r="O961" s="31"/>
      <c r="P961" s="39"/>
      <c r="Q961" s="39"/>
      <c r="R961" s="39"/>
      <c r="S961" s="39"/>
      <c r="T961" s="94"/>
      <c r="U961" s="39"/>
      <c r="V961" s="95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  <c r="AK961" s="39"/>
      <c r="AL961" s="39"/>
      <c r="AM961" s="39"/>
      <c r="AN961" s="39"/>
      <c r="AO961" s="39"/>
      <c r="AP961" s="39"/>
      <c r="AQ961" s="39"/>
      <c r="AR961" s="39"/>
      <c r="AS961" s="39"/>
      <c r="AT961" s="39"/>
      <c r="AU961" s="39"/>
      <c r="AV961" s="39"/>
      <c r="AW961" s="39"/>
      <c r="AX961" s="39"/>
      <c r="AY961" s="39"/>
      <c r="AZ961" s="39"/>
      <c r="BA961" s="39"/>
      <c r="BB961" s="39"/>
      <c r="BC961" s="39"/>
      <c r="BD961" s="39"/>
      <c r="BE961" s="39"/>
      <c r="BF961" s="39"/>
      <c r="BG961" s="39"/>
      <c r="BH961" s="39"/>
      <c r="BI961" s="39"/>
      <c r="BJ961" s="39"/>
      <c r="BK961" s="39"/>
      <c r="BL961" s="39"/>
      <c r="BM961" s="39"/>
      <c r="BN961" s="39"/>
      <c r="BO961" s="39"/>
      <c r="BP961" s="39"/>
      <c r="BQ961" s="39"/>
      <c r="BR961" s="39"/>
      <c r="BS961" s="39"/>
    </row>
    <row r="962" spans="1:71" ht="15.75" customHeight="1" x14ac:dyDescent="0.25">
      <c r="A962" s="30"/>
      <c r="B962" s="31"/>
      <c r="C962" s="31"/>
      <c r="D962" s="37"/>
      <c r="E962" s="39"/>
      <c r="F962" s="31"/>
      <c r="G962" s="92"/>
      <c r="H962" s="39"/>
      <c r="I962" s="93"/>
      <c r="J962" s="39"/>
      <c r="K962" s="39"/>
      <c r="L962" s="41"/>
      <c r="M962" s="41"/>
      <c r="N962" s="41"/>
      <c r="O962" s="31"/>
      <c r="P962" s="39"/>
      <c r="Q962" s="39"/>
      <c r="R962" s="39"/>
      <c r="S962" s="39"/>
      <c r="T962" s="94"/>
      <c r="U962" s="39"/>
      <c r="V962" s="95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  <c r="AK962" s="39"/>
      <c r="AL962" s="39"/>
      <c r="AM962" s="39"/>
      <c r="AN962" s="39"/>
      <c r="AO962" s="39"/>
      <c r="AP962" s="39"/>
      <c r="AQ962" s="39"/>
      <c r="AR962" s="39"/>
      <c r="AS962" s="39"/>
      <c r="AT962" s="39"/>
      <c r="AU962" s="39"/>
      <c r="AV962" s="39"/>
      <c r="AW962" s="39"/>
      <c r="AX962" s="39"/>
      <c r="AY962" s="39"/>
      <c r="AZ962" s="39"/>
      <c r="BA962" s="39"/>
      <c r="BB962" s="39"/>
      <c r="BC962" s="39"/>
      <c r="BD962" s="39"/>
      <c r="BE962" s="39"/>
      <c r="BF962" s="39"/>
      <c r="BG962" s="39"/>
      <c r="BH962" s="39"/>
      <c r="BI962" s="39"/>
      <c r="BJ962" s="39"/>
      <c r="BK962" s="39"/>
      <c r="BL962" s="39"/>
      <c r="BM962" s="39"/>
      <c r="BN962" s="39"/>
      <c r="BO962" s="39"/>
      <c r="BP962" s="39"/>
      <c r="BQ962" s="39"/>
      <c r="BR962" s="39"/>
      <c r="BS962" s="39"/>
    </row>
    <row r="963" spans="1:71" ht="15.75" customHeight="1" x14ac:dyDescent="0.25">
      <c r="A963" s="30"/>
      <c r="B963" s="31"/>
      <c r="C963" s="31"/>
      <c r="D963" s="37"/>
      <c r="E963" s="39"/>
      <c r="F963" s="31"/>
      <c r="G963" s="92"/>
      <c r="H963" s="39"/>
      <c r="I963" s="93"/>
      <c r="J963" s="39"/>
      <c r="K963" s="39"/>
      <c r="L963" s="41"/>
      <c r="M963" s="41"/>
      <c r="N963" s="41"/>
      <c r="O963" s="31"/>
      <c r="P963" s="39"/>
      <c r="Q963" s="39"/>
      <c r="R963" s="39"/>
      <c r="S963" s="39"/>
      <c r="T963" s="94"/>
      <c r="U963" s="39"/>
      <c r="V963" s="95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  <c r="AK963" s="39"/>
      <c r="AL963" s="39"/>
      <c r="AM963" s="39"/>
      <c r="AN963" s="39"/>
      <c r="AO963" s="39"/>
      <c r="AP963" s="39"/>
      <c r="AQ963" s="39"/>
      <c r="AR963" s="39"/>
      <c r="AS963" s="39"/>
      <c r="AT963" s="39"/>
      <c r="AU963" s="39"/>
      <c r="AV963" s="39"/>
      <c r="AW963" s="39"/>
      <c r="AX963" s="39"/>
      <c r="AY963" s="39"/>
      <c r="AZ963" s="39"/>
      <c r="BA963" s="39"/>
      <c r="BB963" s="39"/>
      <c r="BC963" s="39"/>
      <c r="BD963" s="39"/>
      <c r="BE963" s="39"/>
      <c r="BF963" s="39"/>
      <c r="BG963" s="39"/>
      <c r="BH963" s="39"/>
      <c r="BI963" s="39"/>
      <c r="BJ963" s="39"/>
      <c r="BK963" s="39"/>
      <c r="BL963" s="39"/>
      <c r="BM963" s="39"/>
      <c r="BN963" s="39"/>
      <c r="BO963" s="39"/>
      <c r="BP963" s="39"/>
      <c r="BQ963" s="39"/>
      <c r="BR963" s="39"/>
      <c r="BS963" s="39"/>
    </row>
    <row r="964" spans="1:71" ht="15.75" customHeight="1" x14ac:dyDescent="0.25">
      <c r="A964" s="30"/>
      <c r="B964" s="31"/>
      <c r="C964" s="31"/>
      <c r="D964" s="37"/>
      <c r="E964" s="39"/>
      <c r="F964" s="31"/>
      <c r="G964" s="92"/>
      <c r="H964" s="39"/>
      <c r="I964" s="93"/>
      <c r="J964" s="39"/>
      <c r="K964" s="39"/>
      <c r="L964" s="41"/>
      <c r="M964" s="41"/>
      <c r="N964" s="41"/>
      <c r="O964" s="31"/>
      <c r="P964" s="39"/>
      <c r="Q964" s="39"/>
      <c r="R964" s="39"/>
      <c r="S964" s="39"/>
      <c r="T964" s="94"/>
      <c r="U964" s="39"/>
      <c r="V964" s="95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  <c r="AK964" s="39"/>
      <c r="AL964" s="39"/>
      <c r="AM964" s="39"/>
      <c r="AN964" s="39"/>
      <c r="AO964" s="39"/>
      <c r="AP964" s="39"/>
      <c r="AQ964" s="39"/>
      <c r="AR964" s="39"/>
      <c r="AS964" s="39"/>
      <c r="AT964" s="39"/>
      <c r="AU964" s="39"/>
      <c r="AV964" s="39"/>
      <c r="AW964" s="39"/>
      <c r="AX964" s="39"/>
      <c r="AY964" s="39"/>
      <c r="AZ964" s="39"/>
      <c r="BA964" s="39"/>
      <c r="BB964" s="39"/>
      <c r="BC964" s="39"/>
      <c r="BD964" s="39"/>
      <c r="BE964" s="39"/>
      <c r="BF964" s="39"/>
      <c r="BG964" s="39"/>
      <c r="BH964" s="39"/>
      <c r="BI964" s="39"/>
      <c r="BJ964" s="39"/>
      <c r="BK964" s="39"/>
      <c r="BL964" s="39"/>
      <c r="BM964" s="39"/>
      <c r="BN964" s="39"/>
      <c r="BO964" s="39"/>
      <c r="BP964" s="39"/>
      <c r="BQ964" s="39"/>
      <c r="BR964" s="39"/>
      <c r="BS964" s="39"/>
    </row>
    <row r="965" spans="1:71" ht="15.75" customHeight="1" x14ac:dyDescent="0.25">
      <c r="A965" s="30"/>
      <c r="B965" s="31"/>
      <c r="C965" s="31"/>
      <c r="D965" s="37"/>
      <c r="E965" s="39"/>
      <c r="F965" s="31"/>
      <c r="G965" s="92"/>
      <c r="H965" s="39"/>
      <c r="I965" s="93"/>
      <c r="J965" s="39"/>
      <c r="K965" s="39"/>
      <c r="L965" s="41"/>
      <c r="M965" s="41"/>
      <c r="N965" s="41"/>
      <c r="O965" s="31"/>
      <c r="P965" s="39"/>
      <c r="Q965" s="39"/>
      <c r="R965" s="39"/>
      <c r="S965" s="39"/>
      <c r="T965" s="94"/>
      <c r="U965" s="39"/>
      <c r="V965" s="95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  <c r="AJ965" s="39"/>
      <c r="AK965" s="39"/>
      <c r="AL965" s="39"/>
      <c r="AM965" s="39"/>
      <c r="AN965" s="39"/>
      <c r="AO965" s="39"/>
      <c r="AP965" s="39"/>
      <c r="AQ965" s="39"/>
      <c r="AR965" s="39"/>
      <c r="AS965" s="39"/>
      <c r="AT965" s="39"/>
      <c r="AU965" s="39"/>
      <c r="AV965" s="39"/>
      <c r="AW965" s="39"/>
      <c r="AX965" s="39"/>
      <c r="AY965" s="39"/>
      <c r="AZ965" s="39"/>
      <c r="BA965" s="39"/>
      <c r="BB965" s="39"/>
      <c r="BC965" s="39"/>
      <c r="BD965" s="39"/>
      <c r="BE965" s="39"/>
      <c r="BF965" s="39"/>
      <c r="BG965" s="39"/>
      <c r="BH965" s="39"/>
      <c r="BI965" s="39"/>
      <c r="BJ965" s="39"/>
      <c r="BK965" s="39"/>
      <c r="BL965" s="39"/>
      <c r="BM965" s="39"/>
      <c r="BN965" s="39"/>
      <c r="BO965" s="39"/>
      <c r="BP965" s="39"/>
      <c r="BQ965" s="39"/>
      <c r="BR965" s="39"/>
      <c r="BS965" s="39"/>
    </row>
    <row r="966" spans="1:71" ht="15.75" customHeight="1" x14ac:dyDescent="0.25">
      <c r="A966" s="30"/>
      <c r="B966" s="31"/>
      <c r="C966" s="31"/>
      <c r="D966" s="37"/>
      <c r="E966" s="39"/>
      <c r="F966" s="31"/>
      <c r="G966" s="92"/>
      <c r="H966" s="39"/>
      <c r="I966" s="93"/>
      <c r="J966" s="39"/>
      <c r="K966" s="39"/>
      <c r="L966" s="41"/>
      <c r="M966" s="41"/>
      <c r="N966" s="41"/>
      <c r="O966" s="31"/>
      <c r="P966" s="39"/>
      <c r="Q966" s="39"/>
      <c r="R966" s="39"/>
      <c r="S966" s="39"/>
      <c r="T966" s="94"/>
      <c r="U966" s="39"/>
      <c r="V966" s="95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  <c r="AJ966" s="39"/>
      <c r="AK966" s="39"/>
      <c r="AL966" s="39"/>
      <c r="AM966" s="39"/>
      <c r="AN966" s="39"/>
      <c r="AO966" s="39"/>
      <c r="AP966" s="39"/>
      <c r="AQ966" s="39"/>
      <c r="AR966" s="39"/>
      <c r="AS966" s="39"/>
      <c r="AT966" s="39"/>
      <c r="AU966" s="39"/>
      <c r="AV966" s="39"/>
      <c r="AW966" s="39"/>
      <c r="AX966" s="39"/>
      <c r="AY966" s="39"/>
      <c r="AZ966" s="39"/>
      <c r="BA966" s="39"/>
      <c r="BB966" s="39"/>
      <c r="BC966" s="39"/>
      <c r="BD966" s="39"/>
      <c r="BE966" s="39"/>
      <c r="BF966" s="39"/>
      <c r="BG966" s="39"/>
      <c r="BH966" s="39"/>
      <c r="BI966" s="39"/>
      <c r="BJ966" s="39"/>
      <c r="BK966" s="39"/>
      <c r="BL966" s="39"/>
      <c r="BM966" s="39"/>
      <c r="BN966" s="39"/>
      <c r="BO966" s="39"/>
      <c r="BP966" s="39"/>
      <c r="BQ966" s="39"/>
      <c r="BR966" s="39"/>
      <c r="BS966" s="39"/>
    </row>
    <row r="967" spans="1:71" ht="15.75" customHeight="1" x14ac:dyDescent="0.25">
      <c r="A967" s="30"/>
      <c r="B967" s="31"/>
      <c r="C967" s="31"/>
      <c r="D967" s="37"/>
      <c r="E967" s="39"/>
      <c r="F967" s="31"/>
      <c r="G967" s="92"/>
      <c r="H967" s="39"/>
      <c r="I967" s="93"/>
      <c r="J967" s="39"/>
      <c r="K967" s="39"/>
      <c r="L967" s="41"/>
      <c r="M967" s="41"/>
      <c r="N967" s="41"/>
      <c r="O967" s="31"/>
      <c r="P967" s="39"/>
      <c r="Q967" s="39"/>
      <c r="R967" s="39"/>
      <c r="S967" s="39"/>
      <c r="T967" s="94"/>
      <c r="U967" s="39"/>
      <c r="V967" s="95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  <c r="AJ967" s="39"/>
      <c r="AK967" s="39"/>
      <c r="AL967" s="39"/>
      <c r="AM967" s="39"/>
      <c r="AN967" s="39"/>
      <c r="AO967" s="39"/>
      <c r="AP967" s="39"/>
      <c r="AQ967" s="39"/>
      <c r="AR967" s="39"/>
      <c r="AS967" s="39"/>
      <c r="AT967" s="39"/>
      <c r="AU967" s="39"/>
      <c r="AV967" s="39"/>
      <c r="AW967" s="39"/>
      <c r="AX967" s="39"/>
      <c r="AY967" s="39"/>
      <c r="AZ967" s="39"/>
      <c r="BA967" s="39"/>
      <c r="BB967" s="39"/>
      <c r="BC967" s="39"/>
      <c r="BD967" s="39"/>
      <c r="BE967" s="39"/>
      <c r="BF967" s="39"/>
      <c r="BG967" s="39"/>
      <c r="BH967" s="39"/>
      <c r="BI967" s="39"/>
      <c r="BJ967" s="39"/>
      <c r="BK967" s="39"/>
      <c r="BL967" s="39"/>
      <c r="BM967" s="39"/>
      <c r="BN967" s="39"/>
      <c r="BO967" s="39"/>
      <c r="BP967" s="39"/>
      <c r="BQ967" s="39"/>
      <c r="BR967" s="39"/>
      <c r="BS967" s="39"/>
    </row>
    <row r="968" spans="1:71" ht="15.75" customHeight="1" x14ac:dyDescent="0.25">
      <c r="A968" s="30"/>
      <c r="B968" s="31"/>
      <c r="C968" s="31"/>
      <c r="D968" s="37"/>
      <c r="E968" s="39"/>
      <c r="F968" s="31"/>
      <c r="G968" s="92"/>
      <c r="H968" s="39"/>
      <c r="I968" s="93"/>
      <c r="J968" s="39"/>
      <c r="K968" s="39"/>
      <c r="L968" s="41"/>
      <c r="M968" s="41"/>
      <c r="N968" s="41"/>
      <c r="O968" s="31"/>
      <c r="P968" s="39"/>
      <c r="Q968" s="39"/>
      <c r="R968" s="39"/>
      <c r="S968" s="39"/>
      <c r="T968" s="94"/>
      <c r="U968" s="39"/>
      <c r="V968" s="95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  <c r="AJ968" s="39"/>
      <c r="AK968" s="39"/>
      <c r="AL968" s="39"/>
      <c r="AM968" s="39"/>
      <c r="AN968" s="39"/>
      <c r="AO968" s="39"/>
      <c r="AP968" s="39"/>
      <c r="AQ968" s="39"/>
      <c r="AR968" s="39"/>
      <c r="AS968" s="39"/>
      <c r="AT968" s="39"/>
      <c r="AU968" s="39"/>
      <c r="AV968" s="39"/>
      <c r="AW968" s="39"/>
      <c r="AX968" s="39"/>
      <c r="AY968" s="39"/>
      <c r="AZ968" s="39"/>
      <c r="BA968" s="39"/>
      <c r="BB968" s="39"/>
      <c r="BC968" s="39"/>
      <c r="BD968" s="39"/>
      <c r="BE968" s="39"/>
      <c r="BF968" s="39"/>
      <c r="BG968" s="39"/>
      <c r="BH968" s="39"/>
      <c r="BI968" s="39"/>
      <c r="BJ968" s="39"/>
      <c r="BK968" s="39"/>
      <c r="BL968" s="39"/>
      <c r="BM968" s="39"/>
      <c r="BN968" s="39"/>
      <c r="BO968" s="39"/>
      <c r="BP968" s="39"/>
      <c r="BQ968" s="39"/>
      <c r="BR968" s="39"/>
      <c r="BS968" s="39"/>
    </row>
    <row r="969" spans="1:71" ht="15.75" customHeight="1" x14ac:dyDescent="0.25">
      <c r="A969" s="30"/>
      <c r="B969" s="31"/>
      <c r="C969" s="31"/>
      <c r="D969" s="37"/>
      <c r="E969" s="39"/>
      <c r="F969" s="31"/>
      <c r="G969" s="92"/>
      <c r="H969" s="39"/>
      <c r="I969" s="93"/>
      <c r="J969" s="39"/>
      <c r="K969" s="39"/>
      <c r="L969" s="41"/>
      <c r="M969" s="41"/>
      <c r="N969" s="41"/>
      <c r="O969" s="31"/>
      <c r="P969" s="39"/>
      <c r="Q969" s="39"/>
      <c r="R969" s="39"/>
      <c r="S969" s="39"/>
      <c r="T969" s="94"/>
      <c r="U969" s="39"/>
      <c r="V969" s="95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  <c r="AK969" s="39"/>
      <c r="AL969" s="39"/>
      <c r="AM969" s="39"/>
      <c r="AN969" s="39"/>
      <c r="AO969" s="39"/>
      <c r="AP969" s="39"/>
      <c r="AQ969" s="39"/>
      <c r="AR969" s="39"/>
      <c r="AS969" s="39"/>
      <c r="AT969" s="39"/>
      <c r="AU969" s="39"/>
      <c r="AV969" s="39"/>
      <c r="AW969" s="39"/>
      <c r="AX969" s="39"/>
      <c r="AY969" s="39"/>
      <c r="AZ969" s="39"/>
      <c r="BA969" s="39"/>
      <c r="BB969" s="39"/>
      <c r="BC969" s="39"/>
      <c r="BD969" s="39"/>
      <c r="BE969" s="39"/>
      <c r="BF969" s="39"/>
      <c r="BG969" s="39"/>
      <c r="BH969" s="39"/>
      <c r="BI969" s="39"/>
      <c r="BJ969" s="39"/>
      <c r="BK969" s="39"/>
      <c r="BL969" s="39"/>
      <c r="BM969" s="39"/>
      <c r="BN969" s="39"/>
      <c r="BO969" s="39"/>
      <c r="BP969" s="39"/>
      <c r="BQ969" s="39"/>
      <c r="BR969" s="39"/>
      <c r="BS969" s="39"/>
    </row>
    <row r="970" spans="1:71" ht="15.75" customHeight="1" x14ac:dyDescent="0.25">
      <c r="A970" s="30"/>
      <c r="B970" s="31"/>
      <c r="C970" s="31"/>
      <c r="D970" s="37"/>
      <c r="E970" s="39"/>
      <c r="F970" s="31"/>
      <c r="G970" s="92"/>
      <c r="H970" s="39"/>
      <c r="I970" s="93"/>
      <c r="J970" s="39"/>
      <c r="K970" s="39"/>
      <c r="L970" s="41"/>
      <c r="M970" s="41"/>
      <c r="N970" s="41"/>
      <c r="O970" s="31"/>
      <c r="P970" s="39"/>
      <c r="Q970" s="39"/>
      <c r="R970" s="39"/>
      <c r="S970" s="39"/>
      <c r="T970" s="94"/>
      <c r="U970" s="39"/>
      <c r="V970" s="95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  <c r="AJ970" s="39"/>
      <c r="AK970" s="39"/>
      <c r="AL970" s="39"/>
      <c r="AM970" s="39"/>
      <c r="AN970" s="39"/>
      <c r="AO970" s="39"/>
      <c r="AP970" s="39"/>
      <c r="AQ970" s="39"/>
      <c r="AR970" s="39"/>
      <c r="AS970" s="39"/>
      <c r="AT970" s="39"/>
      <c r="AU970" s="39"/>
      <c r="AV970" s="39"/>
      <c r="AW970" s="39"/>
      <c r="AX970" s="39"/>
      <c r="AY970" s="39"/>
      <c r="AZ970" s="39"/>
      <c r="BA970" s="39"/>
      <c r="BB970" s="39"/>
      <c r="BC970" s="39"/>
      <c r="BD970" s="39"/>
      <c r="BE970" s="39"/>
      <c r="BF970" s="39"/>
      <c r="BG970" s="39"/>
      <c r="BH970" s="39"/>
      <c r="BI970" s="39"/>
      <c r="BJ970" s="39"/>
      <c r="BK970" s="39"/>
      <c r="BL970" s="39"/>
      <c r="BM970" s="39"/>
      <c r="BN970" s="39"/>
      <c r="BO970" s="39"/>
      <c r="BP970" s="39"/>
      <c r="BQ970" s="39"/>
      <c r="BR970" s="39"/>
      <c r="BS970" s="39"/>
    </row>
    <row r="971" spans="1:71" ht="15.75" customHeight="1" x14ac:dyDescent="0.25">
      <c r="A971" s="30"/>
      <c r="B971" s="31"/>
      <c r="C971" s="31"/>
      <c r="D971" s="37"/>
      <c r="E971" s="39"/>
      <c r="F971" s="31"/>
      <c r="G971" s="92"/>
      <c r="H971" s="39"/>
      <c r="I971" s="93"/>
      <c r="J971" s="39"/>
      <c r="K971" s="39"/>
      <c r="L971" s="41"/>
      <c r="M971" s="41"/>
      <c r="N971" s="41"/>
      <c r="O971" s="31"/>
      <c r="P971" s="39"/>
      <c r="Q971" s="39"/>
      <c r="R971" s="39"/>
      <c r="S971" s="39"/>
      <c r="T971" s="94"/>
      <c r="U971" s="39"/>
      <c r="V971" s="95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  <c r="AJ971" s="39"/>
      <c r="AK971" s="39"/>
      <c r="AL971" s="39"/>
      <c r="AM971" s="39"/>
      <c r="AN971" s="39"/>
      <c r="AO971" s="39"/>
      <c r="AP971" s="39"/>
      <c r="AQ971" s="39"/>
      <c r="AR971" s="39"/>
      <c r="AS971" s="39"/>
      <c r="AT971" s="39"/>
      <c r="AU971" s="39"/>
      <c r="AV971" s="39"/>
      <c r="AW971" s="39"/>
      <c r="AX971" s="39"/>
      <c r="AY971" s="39"/>
      <c r="AZ971" s="39"/>
      <c r="BA971" s="39"/>
      <c r="BB971" s="39"/>
      <c r="BC971" s="39"/>
      <c r="BD971" s="39"/>
      <c r="BE971" s="39"/>
      <c r="BF971" s="39"/>
      <c r="BG971" s="39"/>
      <c r="BH971" s="39"/>
      <c r="BI971" s="39"/>
      <c r="BJ971" s="39"/>
      <c r="BK971" s="39"/>
      <c r="BL971" s="39"/>
      <c r="BM971" s="39"/>
      <c r="BN971" s="39"/>
      <c r="BO971" s="39"/>
      <c r="BP971" s="39"/>
      <c r="BQ971" s="39"/>
      <c r="BR971" s="39"/>
      <c r="BS971" s="39"/>
    </row>
    <row r="972" spans="1:71" ht="15.75" customHeight="1" x14ac:dyDescent="0.25">
      <c r="A972" s="30"/>
      <c r="B972" s="31"/>
      <c r="C972" s="31"/>
      <c r="D972" s="37"/>
      <c r="E972" s="39"/>
      <c r="F972" s="31"/>
      <c r="G972" s="92"/>
      <c r="H972" s="39"/>
      <c r="I972" s="93"/>
      <c r="J972" s="39"/>
      <c r="K972" s="39"/>
      <c r="L972" s="41"/>
      <c r="M972" s="41"/>
      <c r="N972" s="41"/>
      <c r="O972" s="31"/>
      <c r="P972" s="39"/>
      <c r="Q972" s="39"/>
      <c r="R972" s="39"/>
      <c r="S972" s="39"/>
      <c r="T972" s="94"/>
      <c r="U972" s="39"/>
      <c r="V972" s="95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  <c r="AJ972" s="39"/>
      <c r="AK972" s="39"/>
      <c r="AL972" s="39"/>
      <c r="AM972" s="39"/>
      <c r="AN972" s="39"/>
      <c r="AO972" s="39"/>
      <c r="AP972" s="39"/>
      <c r="AQ972" s="39"/>
      <c r="AR972" s="39"/>
      <c r="AS972" s="39"/>
      <c r="AT972" s="39"/>
      <c r="AU972" s="39"/>
      <c r="AV972" s="39"/>
      <c r="AW972" s="39"/>
      <c r="AX972" s="39"/>
      <c r="AY972" s="39"/>
      <c r="AZ972" s="39"/>
      <c r="BA972" s="39"/>
      <c r="BB972" s="39"/>
      <c r="BC972" s="39"/>
      <c r="BD972" s="39"/>
      <c r="BE972" s="39"/>
      <c r="BF972" s="39"/>
      <c r="BG972" s="39"/>
      <c r="BH972" s="39"/>
      <c r="BI972" s="39"/>
      <c r="BJ972" s="39"/>
      <c r="BK972" s="39"/>
      <c r="BL972" s="39"/>
      <c r="BM972" s="39"/>
      <c r="BN972" s="39"/>
      <c r="BO972" s="39"/>
      <c r="BP972" s="39"/>
      <c r="BQ972" s="39"/>
      <c r="BR972" s="39"/>
      <c r="BS972" s="39"/>
    </row>
    <row r="973" spans="1:71" ht="15.75" customHeight="1" x14ac:dyDescent="0.25">
      <c r="A973" s="30"/>
      <c r="B973" s="31"/>
      <c r="C973" s="31"/>
      <c r="D973" s="37"/>
      <c r="E973" s="39"/>
      <c r="F973" s="31"/>
      <c r="G973" s="92"/>
      <c r="H973" s="39"/>
      <c r="I973" s="93"/>
      <c r="J973" s="39"/>
      <c r="K973" s="39"/>
      <c r="L973" s="41"/>
      <c r="M973" s="41"/>
      <c r="N973" s="41"/>
      <c r="O973" s="31"/>
      <c r="P973" s="39"/>
      <c r="Q973" s="39"/>
      <c r="R973" s="39"/>
      <c r="S973" s="39"/>
      <c r="T973" s="94"/>
      <c r="U973" s="39"/>
      <c r="V973" s="95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  <c r="AJ973" s="39"/>
      <c r="AK973" s="39"/>
      <c r="AL973" s="39"/>
      <c r="AM973" s="39"/>
      <c r="AN973" s="39"/>
      <c r="AO973" s="39"/>
      <c r="AP973" s="39"/>
      <c r="AQ973" s="39"/>
      <c r="AR973" s="39"/>
      <c r="AS973" s="39"/>
      <c r="AT973" s="39"/>
      <c r="AU973" s="39"/>
      <c r="AV973" s="39"/>
      <c r="AW973" s="39"/>
      <c r="AX973" s="39"/>
      <c r="AY973" s="39"/>
      <c r="AZ973" s="39"/>
      <c r="BA973" s="39"/>
      <c r="BB973" s="39"/>
      <c r="BC973" s="39"/>
      <c r="BD973" s="39"/>
      <c r="BE973" s="39"/>
      <c r="BF973" s="39"/>
      <c r="BG973" s="39"/>
      <c r="BH973" s="39"/>
      <c r="BI973" s="39"/>
      <c r="BJ973" s="39"/>
      <c r="BK973" s="39"/>
      <c r="BL973" s="39"/>
      <c r="BM973" s="39"/>
      <c r="BN973" s="39"/>
      <c r="BO973" s="39"/>
      <c r="BP973" s="39"/>
      <c r="BQ973" s="39"/>
      <c r="BR973" s="39"/>
      <c r="BS973" s="39"/>
    </row>
    <row r="974" spans="1:71" ht="15.75" customHeight="1" x14ac:dyDescent="0.25">
      <c r="A974" s="30"/>
      <c r="B974" s="31"/>
      <c r="C974" s="31"/>
      <c r="D974" s="37"/>
      <c r="E974" s="39"/>
      <c r="F974" s="31"/>
      <c r="G974" s="92"/>
      <c r="H974" s="39"/>
      <c r="I974" s="93"/>
      <c r="J974" s="39"/>
      <c r="K974" s="39"/>
      <c r="L974" s="41"/>
      <c r="M974" s="41"/>
      <c r="N974" s="41"/>
      <c r="O974" s="31"/>
      <c r="P974" s="39"/>
      <c r="Q974" s="39"/>
      <c r="R974" s="39"/>
      <c r="S974" s="39"/>
      <c r="T974" s="94"/>
      <c r="U974" s="39"/>
      <c r="V974" s="95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  <c r="AJ974" s="39"/>
      <c r="AK974" s="39"/>
      <c r="AL974" s="39"/>
      <c r="AM974" s="39"/>
      <c r="AN974" s="39"/>
      <c r="AO974" s="39"/>
      <c r="AP974" s="39"/>
      <c r="AQ974" s="39"/>
      <c r="AR974" s="39"/>
      <c r="AS974" s="39"/>
      <c r="AT974" s="39"/>
      <c r="AU974" s="39"/>
      <c r="AV974" s="39"/>
      <c r="AW974" s="39"/>
      <c r="AX974" s="39"/>
      <c r="AY974" s="39"/>
      <c r="AZ974" s="39"/>
      <c r="BA974" s="39"/>
      <c r="BB974" s="39"/>
      <c r="BC974" s="39"/>
      <c r="BD974" s="39"/>
      <c r="BE974" s="39"/>
      <c r="BF974" s="39"/>
      <c r="BG974" s="39"/>
      <c r="BH974" s="39"/>
      <c r="BI974" s="39"/>
      <c r="BJ974" s="39"/>
      <c r="BK974" s="39"/>
      <c r="BL974" s="39"/>
      <c r="BM974" s="39"/>
      <c r="BN974" s="39"/>
      <c r="BO974" s="39"/>
      <c r="BP974" s="39"/>
      <c r="BQ974" s="39"/>
      <c r="BR974" s="39"/>
      <c r="BS974" s="39"/>
    </row>
    <row r="975" spans="1:71" ht="15.75" customHeight="1" x14ac:dyDescent="0.25">
      <c r="A975" s="30"/>
      <c r="B975" s="31"/>
      <c r="C975" s="31"/>
      <c r="D975" s="37"/>
      <c r="E975" s="39"/>
      <c r="F975" s="31"/>
      <c r="G975" s="92"/>
      <c r="H975" s="39"/>
      <c r="I975" s="93"/>
      <c r="J975" s="39"/>
      <c r="K975" s="39"/>
      <c r="L975" s="41"/>
      <c r="M975" s="41"/>
      <c r="N975" s="41"/>
      <c r="O975" s="31"/>
      <c r="P975" s="39"/>
      <c r="Q975" s="39"/>
      <c r="R975" s="39"/>
      <c r="S975" s="39"/>
      <c r="T975" s="94"/>
      <c r="U975" s="39"/>
      <c r="V975" s="95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  <c r="AJ975" s="39"/>
      <c r="AK975" s="39"/>
      <c r="AL975" s="39"/>
      <c r="AM975" s="39"/>
      <c r="AN975" s="39"/>
      <c r="AO975" s="39"/>
      <c r="AP975" s="39"/>
      <c r="AQ975" s="39"/>
      <c r="AR975" s="39"/>
      <c r="AS975" s="39"/>
      <c r="AT975" s="39"/>
      <c r="AU975" s="39"/>
      <c r="AV975" s="39"/>
      <c r="AW975" s="39"/>
      <c r="AX975" s="39"/>
      <c r="AY975" s="39"/>
      <c r="AZ975" s="39"/>
      <c r="BA975" s="39"/>
      <c r="BB975" s="39"/>
      <c r="BC975" s="39"/>
      <c r="BD975" s="39"/>
      <c r="BE975" s="39"/>
      <c r="BF975" s="39"/>
      <c r="BG975" s="39"/>
      <c r="BH975" s="39"/>
      <c r="BI975" s="39"/>
      <c r="BJ975" s="39"/>
      <c r="BK975" s="39"/>
      <c r="BL975" s="39"/>
      <c r="BM975" s="39"/>
      <c r="BN975" s="39"/>
      <c r="BO975" s="39"/>
      <c r="BP975" s="39"/>
      <c r="BQ975" s="39"/>
      <c r="BR975" s="39"/>
      <c r="BS975" s="39"/>
    </row>
    <row r="976" spans="1:71" ht="15.75" customHeight="1" x14ac:dyDescent="0.25">
      <c r="A976" s="30"/>
      <c r="B976" s="31"/>
      <c r="C976" s="31"/>
      <c r="D976" s="37"/>
      <c r="E976" s="39"/>
      <c r="F976" s="31"/>
      <c r="G976" s="92"/>
      <c r="H976" s="39"/>
      <c r="I976" s="93"/>
      <c r="J976" s="39"/>
      <c r="K976" s="39"/>
      <c r="L976" s="41"/>
      <c r="M976" s="41"/>
      <c r="N976" s="41"/>
      <c r="O976" s="31"/>
      <c r="P976" s="39"/>
      <c r="Q976" s="39"/>
      <c r="R976" s="39"/>
      <c r="S976" s="39"/>
      <c r="T976" s="94"/>
      <c r="U976" s="39"/>
      <c r="V976" s="95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  <c r="AK976" s="39"/>
      <c r="AL976" s="39"/>
      <c r="AM976" s="39"/>
      <c r="AN976" s="39"/>
      <c r="AO976" s="39"/>
      <c r="AP976" s="39"/>
      <c r="AQ976" s="39"/>
      <c r="AR976" s="39"/>
      <c r="AS976" s="39"/>
      <c r="AT976" s="39"/>
      <c r="AU976" s="39"/>
      <c r="AV976" s="39"/>
      <c r="AW976" s="39"/>
      <c r="AX976" s="39"/>
      <c r="AY976" s="39"/>
      <c r="AZ976" s="39"/>
      <c r="BA976" s="39"/>
      <c r="BB976" s="39"/>
      <c r="BC976" s="39"/>
      <c r="BD976" s="39"/>
      <c r="BE976" s="39"/>
      <c r="BF976" s="39"/>
      <c r="BG976" s="39"/>
      <c r="BH976" s="39"/>
      <c r="BI976" s="39"/>
      <c r="BJ976" s="39"/>
      <c r="BK976" s="39"/>
      <c r="BL976" s="39"/>
      <c r="BM976" s="39"/>
      <c r="BN976" s="39"/>
      <c r="BO976" s="39"/>
      <c r="BP976" s="39"/>
      <c r="BQ976" s="39"/>
      <c r="BR976" s="39"/>
      <c r="BS976" s="39"/>
    </row>
    <row r="977" spans="1:71" ht="15.75" customHeight="1" x14ac:dyDescent="0.25">
      <c r="A977" s="30"/>
      <c r="B977" s="31"/>
      <c r="C977" s="31"/>
      <c r="D977" s="37"/>
      <c r="E977" s="39"/>
      <c r="F977" s="31"/>
      <c r="G977" s="92"/>
      <c r="H977" s="39"/>
      <c r="I977" s="93"/>
      <c r="J977" s="39"/>
      <c r="K977" s="39"/>
      <c r="L977" s="41"/>
      <c r="M977" s="41"/>
      <c r="N977" s="41"/>
      <c r="O977" s="31"/>
      <c r="P977" s="39"/>
      <c r="Q977" s="39"/>
      <c r="R977" s="39"/>
      <c r="S977" s="39"/>
      <c r="T977" s="94"/>
      <c r="U977" s="39"/>
      <c r="V977" s="95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  <c r="AJ977" s="39"/>
      <c r="AK977" s="39"/>
      <c r="AL977" s="39"/>
      <c r="AM977" s="39"/>
      <c r="AN977" s="39"/>
      <c r="AO977" s="39"/>
      <c r="AP977" s="39"/>
      <c r="AQ977" s="39"/>
      <c r="AR977" s="39"/>
      <c r="AS977" s="39"/>
      <c r="AT977" s="39"/>
      <c r="AU977" s="39"/>
      <c r="AV977" s="39"/>
      <c r="AW977" s="39"/>
      <c r="AX977" s="39"/>
      <c r="AY977" s="39"/>
      <c r="AZ977" s="39"/>
      <c r="BA977" s="39"/>
      <c r="BB977" s="39"/>
      <c r="BC977" s="39"/>
      <c r="BD977" s="39"/>
      <c r="BE977" s="39"/>
      <c r="BF977" s="39"/>
      <c r="BG977" s="39"/>
      <c r="BH977" s="39"/>
      <c r="BI977" s="39"/>
      <c r="BJ977" s="39"/>
      <c r="BK977" s="39"/>
      <c r="BL977" s="39"/>
      <c r="BM977" s="39"/>
      <c r="BN977" s="39"/>
      <c r="BO977" s="39"/>
      <c r="BP977" s="39"/>
      <c r="BQ977" s="39"/>
      <c r="BR977" s="39"/>
      <c r="BS977" s="39"/>
    </row>
    <row r="978" spans="1:71" ht="15.75" customHeight="1" x14ac:dyDescent="0.25">
      <c r="A978" s="30"/>
      <c r="B978" s="31"/>
      <c r="C978" s="31"/>
      <c r="D978" s="37"/>
      <c r="E978" s="39"/>
      <c r="F978" s="31"/>
      <c r="G978" s="92"/>
      <c r="H978" s="39"/>
      <c r="I978" s="93"/>
      <c r="J978" s="39"/>
      <c r="K978" s="39"/>
      <c r="L978" s="41"/>
      <c r="M978" s="41"/>
      <c r="N978" s="41"/>
      <c r="O978" s="31"/>
      <c r="P978" s="39"/>
      <c r="Q978" s="39"/>
      <c r="R978" s="39"/>
      <c r="S978" s="39"/>
      <c r="T978" s="94"/>
      <c r="U978" s="39"/>
      <c r="V978" s="95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  <c r="AJ978" s="39"/>
      <c r="AK978" s="39"/>
      <c r="AL978" s="39"/>
      <c r="AM978" s="39"/>
      <c r="AN978" s="39"/>
      <c r="AO978" s="39"/>
      <c r="AP978" s="39"/>
      <c r="AQ978" s="39"/>
      <c r="AR978" s="39"/>
      <c r="AS978" s="39"/>
      <c r="AT978" s="39"/>
      <c r="AU978" s="39"/>
      <c r="AV978" s="39"/>
      <c r="AW978" s="39"/>
      <c r="AX978" s="39"/>
      <c r="AY978" s="39"/>
      <c r="AZ978" s="39"/>
      <c r="BA978" s="39"/>
      <c r="BB978" s="39"/>
      <c r="BC978" s="39"/>
      <c r="BD978" s="39"/>
      <c r="BE978" s="39"/>
      <c r="BF978" s="39"/>
      <c r="BG978" s="39"/>
      <c r="BH978" s="39"/>
      <c r="BI978" s="39"/>
      <c r="BJ978" s="39"/>
      <c r="BK978" s="39"/>
      <c r="BL978" s="39"/>
      <c r="BM978" s="39"/>
      <c r="BN978" s="39"/>
      <c r="BO978" s="39"/>
      <c r="BP978" s="39"/>
      <c r="BQ978" s="39"/>
      <c r="BR978" s="39"/>
      <c r="BS978" s="39"/>
    </row>
    <row r="979" spans="1:71" ht="15.75" customHeight="1" x14ac:dyDescent="0.25">
      <c r="A979" s="30"/>
      <c r="B979" s="31"/>
      <c r="C979" s="31"/>
      <c r="D979" s="37"/>
      <c r="E979" s="39"/>
      <c r="F979" s="31"/>
      <c r="G979" s="92"/>
      <c r="H979" s="39"/>
      <c r="I979" s="93"/>
      <c r="J979" s="39"/>
      <c r="K979" s="39"/>
      <c r="L979" s="41"/>
      <c r="M979" s="41"/>
      <c r="N979" s="41"/>
      <c r="O979" s="31"/>
      <c r="P979" s="39"/>
      <c r="Q979" s="39"/>
      <c r="R979" s="39"/>
      <c r="S979" s="39"/>
      <c r="T979" s="94"/>
      <c r="U979" s="39"/>
      <c r="V979" s="95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  <c r="AJ979" s="39"/>
      <c r="AK979" s="39"/>
      <c r="AL979" s="39"/>
      <c r="AM979" s="39"/>
      <c r="AN979" s="39"/>
      <c r="AO979" s="39"/>
      <c r="AP979" s="39"/>
      <c r="AQ979" s="39"/>
      <c r="AR979" s="39"/>
      <c r="AS979" s="39"/>
      <c r="AT979" s="39"/>
      <c r="AU979" s="39"/>
      <c r="AV979" s="39"/>
      <c r="AW979" s="39"/>
      <c r="AX979" s="39"/>
      <c r="AY979" s="39"/>
      <c r="AZ979" s="39"/>
      <c r="BA979" s="39"/>
      <c r="BB979" s="39"/>
      <c r="BC979" s="39"/>
      <c r="BD979" s="39"/>
      <c r="BE979" s="39"/>
      <c r="BF979" s="39"/>
      <c r="BG979" s="39"/>
      <c r="BH979" s="39"/>
      <c r="BI979" s="39"/>
      <c r="BJ979" s="39"/>
      <c r="BK979" s="39"/>
      <c r="BL979" s="39"/>
      <c r="BM979" s="39"/>
      <c r="BN979" s="39"/>
      <c r="BO979" s="39"/>
      <c r="BP979" s="39"/>
      <c r="BQ979" s="39"/>
      <c r="BR979" s="39"/>
      <c r="BS979" s="39"/>
    </row>
    <row r="980" spans="1:71" ht="15.75" customHeight="1" x14ac:dyDescent="0.25">
      <c r="A980" s="30"/>
      <c r="B980" s="31"/>
      <c r="C980" s="31"/>
      <c r="D980" s="37"/>
      <c r="E980" s="39"/>
      <c r="F980" s="31"/>
      <c r="G980" s="92"/>
      <c r="H980" s="39"/>
      <c r="I980" s="93"/>
      <c r="J980" s="39"/>
      <c r="K980" s="39"/>
      <c r="L980" s="41"/>
      <c r="M980" s="41"/>
      <c r="N980" s="41"/>
      <c r="O980" s="31"/>
      <c r="P980" s="39"/>
      <c r="Q980" s="39"/>
      <c r="R980" s="39"/>
      <c r="S980" s="39"/>
      <c r="T980" s="94"/>
      <c r="U980" s="39"/>
      <c r="V980" s="95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9"/>
      <c r="AH980" s="39"/>
      <c r="AI980" s="39"/>
      <c r="AJ980" s="39"/>
      <c r="AK980" s="39"/>
      <c r="AL980" s="39"/>
      <c r="AM980" s="39"/>
      <c r="AN980" s="39"/>
      <c r="AO980" s="39"/>
      <c r="AP980" s="39"/>
      <c r="AQ980" s="39"/>
      <c r="AR980" s="39"/>
      <c r="AS980" s="39"/>
      <c r="AT980" s="39"/>
      <c r="AU980" s="39"/>
      <c r="AV980" s="39"/>
      <c r="AW980" s="39"/>
      <c r="AX980" s="39"/>
      <c r="AY980" s="39"/>
      <c r="AZ980" s="39"/>
      <c r="BA980" s="39"/>
      <c r="BB980" s="39"/>
      <c r="BC980" s="39"/>
      <c r="BD980" s="39"/>
      <c r="BE980" s="39"/>
      <c r="BF980" s="39"/>
      <c r="BG980" s="39"/>
      <c r="BH980" s="39"/>
      <c r="BI980" s="39"/>
      <c r="BJ980" s="39"/>
      <c r="BK980" s="39"/>
      <c r="BL980" s="39"/>
      <c r="BM980" s="39"/>
      <c r="BN980" s="39"/>
      <c r="BO980" s="39"/>
      <c r="BP980" s="39"/>
      <c r="BQ980" s="39"/>
      <c r="BR980" s="39"/>
      <c r="BS980" s="39"/>
    </row>
    <row r="981" spans="1:71" ht="15.75" customHeight="1" x14ac:dyDescent="0.25">
      <c r="A981" s="30"/>
      <c r="B981" s="31"/>
      <c r="C981" s="31"/>
      <c r="D981" s="37"/>
      <c r="E981" s="39"/>
      <c r="F981" s="31"/>
      <c r="G981" s="92"/>
      <c r="H981" s="39"/>
      <c r="I981" s="93"/>
      <c r="J981" s="39"/>
      <c r="K981" s="39"/>
      <c r="L981" s="41"/>
      <c r="M981" s="41"/>
      <c r="N981" s="41"/>
      <c r="O981" s="31"/>
      <c r="P981" s="39"/>
      <c r="Q981" s="39"/>
      <c r="R981" s="39"/>
      <c r="S981" s="39"/>
      <c r="T981" s="94"/>
      <c r="U981" s="39"/>
      <c r="V981" s="95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  <c r="AJ981" s="39"/>
      <c r="AK981" s="39"/>
      <c r="AL981" s="39"/>
      <c r="AM981" s="39"/>
      <c r="AN981" s="39"/>
      <c r="AO981" s="39"/>
      <c r="AP981" s="39"/>
      <c r="AQ981" s="39"/>
      <c r="AR981" s="39"/>
      <c r="AS981" s="39"/>
      <c r="AT981" s="39"/>
      <c r="AU981" s="39"/>
      <c r="AV981" s="39"/>
      <c r="AW981" s="39"/>
      <c r="AX981" s="39"/>
      <c r="AY981" s="39"/>
      <c r="AZ981" s="39"/>
      <c r="BA981" s="39"/>
      <c r="BB981" s="39"/>
      <c r="BC981" s="39"/>
      <c r="BD981" s="39"/>
      <c r="BE981" s="39"/>
      <c r="BF981" s="39"/>
      <c r="BG981" s="39"/>
      <c r="BH981" s="39"/>
      <c r="BI981" s="39"/>
      <c r="BJ981" s="39"/>
      <c r="BK981" s="39"/>
      <c r="BL981" s="39"/>
      <c r="BM981" s="39"/>
      <c r="BN981" s="39"/>
      <c r="BO981" s="39"/>
      <c r="BP981" s="39"/>
      <c r="BQ981" s="39"/>
      <c r="BR981" s="39"/>
      <c r="BS981" s="39"/>
    </row>
    <row r="982" spans="1:71" ht="15.75" customHeight="1" x14ac:dyDescent="0.25">
      <c r="A982" s="30"/>
      <c r="B982" s="31"/>
      <c r="C982" s="31"/>
      <c r="D982" s="37"/>
      <c r="E982" s="39"/>
      <c r="F982" s="31"/>
      <c r="G982" s="92"/>
      <c r="H982" s="39"/>
      <c r="I982" s="93"/>
      <c r="J982" s="39"/>
      <c r="K982" s="39"/>
      <c r="L982" s="41"/>
      <c r="M982" s="41"/>
      <c r="N982" s="41"/>
      <c r="O982" s="31"/>
      <c r="P982" s="39"/>
      <c r="Q982" s="39"/>
      <c r="R982" s="39"/>
      <c r="S982" s="39"/>
      <c r="T982" s="94"/>
      <c r="U982" s="39"/>
      <c r="V982" s="95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  <c r="AJ982" s="39"/>
      <c r="AK982" s="39"/>
      <c r="AL982" s="39"/>
      <c r="AM982" s="39"/>
      <c r="AN982" s="39"/>
      <c r="AO982" s="39"/>
      <c r="AP982" s="39"/>
      <c r="AQ982" s="39"/>
      <c r="AR982" s="39"/>
      <c r="AS982" s="39"/>
      <c r="AT982" s="39"/>
      <c r="AU982" s="39"/>
      <c r="AV982" s="39"/>
      <c r="AW982" s="39"/>
      <c r="AX982" s="39"/>
      <c r="AY982" s="39"/>
      <c r="AZ982" s="39"/>
      <c r="BA982" s="39"/>
      <c r="BB982" s="39"/>
      <c r="BC982" s="39"/>
      <c r="BD982" s="39"/>
      <c r="BE982" s="39"/>
      <c r="BF982" s="39"/>
      <c r="BG982" s="39"/>
      <c r="BH982" s="39"/>
      <c r="BI982" s="39"/>
      <c r="BJ982" s="39"/>
      <c r="BK982" s="39"/>
      <c r="BL982" s="39"/>
      <c r="BM982" s="39"/>
      <c r="BN982" s="39"/>
      <c r="BO982" s="39"/>
      <c r="BP982" s="39"/>
      <c r="BQ982" s="39"/>
      <c r="BR982" s="39"/>
      <c r="BS982" s="39"/>
    </row>
    <row r="983" spans="1:71" ht="15.75" customHeight="1" x14ac:dyDescent="0.25">
      <c r="A983" s="30"/>
      <c r="B983" s="31"/>
      <c r="C983" s="31"/>
      <c r="D983" s="37"/>
      <c r="E983" s="39"/>
      <c r="F983" s="31"/>
      <c r="G983" s="92"/>
      <c r="H983" s="39"/>
      <c r="I983" s="93"/>
      <c r="J983" s="39"/>
      <c r="K983" s="39"/>
      <c r="L983" s="41"/>
      <c r="M983" s="41"/>
      <c r="N983" s="41"/>
      <c r="O983" s="31"/>
      <c r="P983" s="39"/>
      <c r="Q983" s="39"/>
      <c r="R983" s="39"/>
      <c r="S983" s="39"/>
      <c r="T983" s="94"/>
      <c r="U983" s="39"/>
      <c r="V983" s="95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  <c r="AJ983" s="39"/>
      <c r="AK983" s="39"/>
      <c r="AL983" s="39"/>
      <c r="AM983" s="39"/>
      <c r="AN983" s="39"/>
      <c r="AO983" s="39"/>
      <c r="AP983" s="39"/>
      <c r="AQ983" s="39"/>
      <c r="AR983" s="39"/>
      <c r="AS983" s="39"/>
      <c r="AT983" s="39"/>
      <c r="AU983" s="39"/>
      <c r="AV983" s="39"/>
      <c r="AW983" s="39"/>
      <c r="AX983" s="39"/>
      <c r="AY983" s="39"/>
      <c r="AZ983" s="39"/>
      <c r="BA983" s="39"/>
      <c r="BB983" s="39"/>
      <c r="BC983" s="39"/>
      <c r="BD983" s="39"/>
      <c r="BE983" s="39"/>
      <c r="BF983" s="39"/>
      <c r="BG983" s="39"/>
      <c r="BH983" s="39"/>
      <c r="BI983" s="39"/>
      <c r="BJ983" s="39"/>
      <c r="BK983" s="39"/>
      <c r="BL983" s="39"/>
      <c r="BM983" s="39"/>
      <c r="BN983" s="39"/>
      <c r="BO983" s="39"/>
      <c r="BP983" s="39"/>
      <c r="BQ983" s="39"/>
      <c r="BR983" s="39"/>
      <c r="BS983" s="39"/>
    </row>
    <row r="984" spans="1:71" ht="15.75" customHeight="1" x14ac:dyDescent="0.25">
      <c r="A984" s="30"/>
      <c r="B984" s="31"/>
      <c r="C984" s="31"/>
      <c r="D984" s="37"/>
      <c r="E984" s="39"/>
      <c r="F984" s="31"/>
      <c r="G984" s="92"/>
      <c r="H984" s="39"/>
      <c r="I984" s="93"/>
      <c r="J984" s="39"/>
      <c r="K984" s="39"/>
      <c r="L984" s="41"/>
      <c r="M984" s="41"/>
      <c r="N984" s="41"/>
      <c r="O984" s="31"/>
      <c r="P984" s="39"/>
      <c r="Q984" s="39"/>
      <c r="R984" s="39"/>
      <c r="S984" s="39"/>
      <c r="T984" s="94"/>
      <c r="U984" s="39"/>
      <c r="V984" s="95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  <c r="AJ984" s="39"/>
      <c r="AK984" s="39"/>
      <c r="AL984" s="39"/>
      <c r="AM984" s="39"/>
      <c r="AN984" s="39"/>
      <c r="AO984" s="39"/>
      <c r="AP984" s="39"/>
      <c r="AQ984" s="39"/>
      <c r="AR984" s="39"/>
      <c r="AS984" s="39"/>
      <c r="AT984" s="39"/>
      <c r="AU984" s="39"/>
      <c r="AV984" s="39"/>
      <c r="AW984" s="39"/>
      <c r="AX984" s="39"/>
      <c r="AY984" s="39"/>
      <c r="AZ984" s="39"/>
      <c r="BA984" s="39"/>
      <c r="BB984" s="39"/>
      <c r="BC984" s="39"/>
      <c r="BD984" s="39"/>
      <c r="BE984" s="39"/>
      <c r="BF984" s="39"/>
      <c r="BG984" s="39"/>
      <c r="BH984" s="39"/>
      <c r="BI984" s="39"/>
      <c r="BJ984" s="39"/>
      <c r="BK984" s="39"/>
      <c r="BL984" s="39"/>
      <c r="BM984" s="39"/>
      <c r="BN984" s="39"/>
      <c r="BO984" s="39"/>
      <c r="BP984" s="39"/>
      <c r="BQ984" s="39"/>
      <c r="BR984" s="39"/>
      <c r="BS984" s="39"/>
    </row>
    <row r="985" spans="1:71" ht="15.75" customHeight="1" x14ac:dyDescent="0.25">
      <c r="A985" s="30"/>
      <c r="B985" s="31"/>
      <c r="C985" s="31"/>
      <c r="D985" s="37"/>
      <c r="E985" s="39"/>
      <c r="F985" s="31"/>
      <c r="G985" s="92"/>
      <c r="H985" s="39"/>
      <c r="I985" s="93"/>
      <c r="J985" s="39"/>
      <c r="K985" s="39"/>
      <c r="L985" s="41"/>
      <c r="M985" s="41"/>
      <c r="N985" s="41"/>
      <c r="O985" s="31"/>
      <c r="P985" s="39"/>
      <c r="Q985" s="39"/>
      <c r="R985" s="39"/>
      <c r="S985" s="39"/>
      <c r="T985" s="94"/>
      <c r="U985" s="39"/>
      <c r="V985" s="95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  <c r="AJ985" s="39"/>
      <c r="AK985" s="39"/>
      <c r="AL985" s="39"/>
      <c r="AM985" s="39"/>
      <c r="AN985" s="39"/>
      <c r="AO985" s="39"/>
      <c r="AP985" s="39"/>
      <c r="AQ985" s="39"/>
      <c r="AR985" s="39"/>
      <c r="AS985" s="39"/>
      <c r="AT985" s="39"/>
      <c r="AU985" s="39"/>
      <c r="AV985" s="39"/>
      <c r="AW985" s="39"/>
      <c r="AX985" s="39"/>
      <c r="AY985" s="39"/>
      <c r="AZ985" s="39"/>
      <c r="BA985" s="39"/>
      <c r="BB985" s="39"/>
      <c r="BC985" s="39"/>
      <c r="BD985" s="39"/>
      <c r="BE985" s="39"/>
      <c r="BF985" s="39"/>
      <c r="BG985" s="39"/>
      <c r="BH985" s="39"/>
      <c r="BI985" s="39"/>
      <c r="BJ985" s="39"/>
      <c r="BK985" s="39"/>
      <c r="BL985" s="39"/>
      <c r="BM985" s="39"/>
      <c r="BN985" s="39"/>
      <c r="BO985" s="39"/>
      <c r="BP985" s="39"/>
      <c r="BQ985" s="39"/>
      <c r="BR985" s="39"/>
      <c r="BS985" s="39"/>
    </row>
    <row r="986" spans="1:71" ht="15.75" customHeight="1" x14ac:dyDescent="0.25">
      <c r="A986" s="30"/>
      <c r="B986" s="31"/>
      <c r="C986" s="31"/>
      <c r="D986" s="37"/>
      <c r="E986" s="39"/>
      <c r="F986" s="31"/>
      <c r="G986" s="92"/>
      <c r="H986" s="39"/>
      <c r="I986" s="93"/>
      <c r="J986" s="39"/>
      <c r="K986" s="39"/>
      <c r="L986" s="41"/>
      <c r="M986" s="41"/>
      <c r="N986" s="41"/>
      <c r="O986" s="31"/>
      <c r="P986" s="39"/>
      <c r="Q986" s="39"/>
      <c r="R986" s="39"/>
      <c r="S986" s="39"/>
      <c r="T986" s="94"/>
      <c r="U986" s="39"/>
      <c r="V986" s="95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  <c r="AJ986" s="39"/>
      <c r="AK986" s="39"/>
      <c r="AL986" s="39"/>
      <c r="AM986" s="39"/>
      <c r="AN986" s="39"/>
      <c r="AO986" s="39"/>
      <c r="AP986" s="39"/>
      <c r="AQ986" s="39"/>
      <c r="AR986" s="39"/>
      <c r="AS986" s="39"/>
      <c r="AT986" s="39"/>
      <c r="AU986" s="39"/>
      <c r="AV986" s="39"/>
      <c r="AW986" s="39"/>
      <c r="AX986" s="39"/>
      <c r="AY986" s="39"/>
      <c r="AZ986" s="39"/>
      <c r="BA986" s="39"/>
      <c r="BB986" s="39"/>
      <c r="BC986" s="39"/>
      <c r="BD986" s="39"/>
      <c r="BE986" s="39"/>
      <c r="BF986" s="39"/>
      <c r="BG986" s="39"/>
      <c r="BH986" s="39"/>
      <c r="BI986" s="39"/>
      <c r="BJ986" s="39"/>
      <c r="BK986" s="39"/>
      <c r="BL986" s="39"/>
      <c r="BM986" s="39"/>
      <c r="BN986" s="39"/>
      <c r="BO986" s="39"/>
      <c r="BP986" s="39"/>
      <c r="BQ986" s="39"/>
      <c r="BR986" s="39"/>
      <c r="BS986" s="39"/>
    </row>
    <row r="987" spans="1:71" ht="15.75" customHeight="1" x14ac:dyDescent="0.25">
      <c r="A987" s="30"/>
      <c r="B987" s="31"/>
      <c r="C987" s="31"/>
      <c r="D987" s="37"/>
      <c r="E987" s="39"/>
      <c r="F987" s="31"/>
      <c r="G987" s="92"/>
      <c r="H987" s="39"/>
      <c r="I987" s="93"/>
      <c r="J987" s="39"/>
      <c r="K987" s="39"/>
      <c r="L987" s="41"/>
      <c r="M987" s="41"/>
      <c r="N987" s="41"/>
      <c r="O987" s="31"/>
      <c r="P987" s="39"/>
      <c r="Q987" s="39"/>
      <c r="R987" s="39"/>
      <c r="S987" s="39"/>
      <c r="T987" s="94"/>
      <c r="U987" s="39"/>
      <c r="V987" s="95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  <c r="AJ987" s="39"/>
      <c r="AK987" s="39"/>
      <c r="AL987" s="39"/>
      <c r="AM987" s="39"/>
      <c r="AN987" s="39"/>
      <c r="AO987" s="39"/>
      <c r="AP987" s="39"/>
      <c r="AQ987" s="39"/>
      <c r="AR987" s="39"/>
      <c r="AS987" s="39"/>
      <c r="AT987" s="39"/>
      <c r="AU987" s="39"/>
      <c r="AV987" s="39"/>
      <c r="AW987" s="39"/>
      <c r="AX987" s="39"/>
      <c r="AY987" s="39"/>
      <c r="AZ987" s="39"/>
      <c r="BA987" s="39"/>
      <c r="BB987" s="39"/>
      <c r="BC987" s="39"/>
      <c r="BD987" s="39"/>
      <c r="BE987" s="39"/>
      <c r="BF987" s="39"/>
      <c r="BG987" s="39"/>
      <c r="BH987" s="39"/>
      <c r="BI987" s="39"/>
      <c r="BJ987" s="39"/>
      <c r="BK987" s="39"/>
      <c r="BL987" s="39"/>
      <c r="BM987" s="39"/>
      <c r="BN987" s="39"/>
      <c r="BO987" s="39"/>
      <c r="BP987" s="39"/>
      <c r="BQ987" s="39"/>
      <c r="BR987" s="39"/>
      <c r="BS987" s="39"/>
    </row>
    <row r="988" spans="1:71" ht="15.75" customHeight="1" x14ac:dyDescent="0.25">
      <c r="A988" s="30"/>
      <c r="B988" s="31"/>
      <c r="C988" s="31"/>
      <c r="D988" s="37"/>
      <c r="E988" s="39"/>
      <c r="F988" s="31"/>
      <c r="G988" s="92"/>
      <c r="H988" s="39"/>
      <c r="I988" s="93"/>
      <c r="J988" s="39"/>
      <c r="K988" s="39"/>
      <c r="L988" s="41"/>
      <c r="M988" s="41"/>
      <c r="N988" s="41"/>
      <c r="O988" s="31"/>
      <c r="P988" s="39"/>
      <c r="Q988" s="39"/>
      <c r="R988" s="39"/>
      <c r="S988" s="39"/>
      <c r="T988" s="94"/>
      <c r="U988" s="39"/>
      <c r="V988" s="95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  <c r="AJ988" s="39"/>
      <c r="AK988" s="39"/>
      <c r="AL988" s="39"/>
      <c r="AM988" s="39"/>
      <c r="AN988" s="39"/>
      <c r="AO988" s="39"/>
      <c r="AP988" s="39"/>
      <c r="AQ988" s="39"/>
      <c r="AR988" s="39"/>
      <c r="AS988" s="39"/>
      <c r="AT988" s="39"/>
      <c r="AU988" s="39"/>
      <c r="AV988" s="39"/>
      <c r="AW988" s="39"/>
      <c r="AX988" s="39"/>
      <c r="AY988" s="39"/>
      <c r="AZ988" s="39"/>
      <c r="BA988" s="39"/>
      <c r="BB988" s="39"/>
      <c r="BC988" s="39"/>
      <c r="BD988" s="39"/>
      <c r="BE988" s="39"/>
      <c r="BF988" s="39"/>
      <c r="BG988" s="39"/>
      <c r="BH988" s="39"/>
      <c r="BI988" s="39"/>
      <c r="BJ988" s="39"/>
      <c r="BK988" s="39"/>
      <c r="BL988" s="39"/>
      <c r="BM988" s="39"/>
      <c r="BN988" s="39"/>
      <c r="BO988" s="39"/>
      <c r="BP988" s="39"/>
      <c r="BQ988" s="39"/>
      <c r="BR988" s="39"/>
      <c r="BS988" s="39"/>
    </row>
    <row r="989" spans="1:71" ht="15.75" customHeight="1" x14ac:dyDescent="0.25">
      <c r="A989" s="30"/>
      <c r="B989" s="31"/>
      <c r="C989" s="31"/>
      <c r="D989" s="37"/>
      <c r="E989" s="39"/>
      <c r="F989" s="31"/>
      <c r="G989" s="92"/>
      <c r="H989" s="39"/>
      <c r="I989" s="93"/>
      <c r="J989" s="39"/>
      <c r="K989" s="39"/>
      <c r="L989" s="41"/>
      <c r="M989" s="41"/>
      <c r="N989" s="41"/>
      <c r="O989" s="31"/>
      <c r="P989" s="39"/>
      <c r="Q989" s="39"/>
      <c r="R989" s="39"/>
      <c r="S989" s="39"/>
      <c r="T989" s="94"/>
      <c r="U989" s="39"/>
      <c r="V989" s="95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  <c r="AJ989" s="39"/>
      <c r="AK989" s="39"/>
      <c r="AL989" s="39"/>
      <c r="AM989" s="39"/>
      <c r="AN989" s="39"/>
      <c r="AO989" s="39"/>
      <c r="AP989" s="39"/>
      <c r="AQ989" s="39"/>
      <c r="AR989" s="39"/>
      <c r="AS989" s="39"/>
      <c r="AT989" s="39"/>
      <c r="AU989" s="39"/>
      <c r="AV989" s="39"/>
      <c r="AW989" s="39"/>
      <c r="AX989" s="39"/>
      <c r="AY989" s="39"/>
      <c r="AZ989" s="39"/>
      <c r="BA989" s="39"/>
      <c r="BB989" s="39"/>
      <c r="BC989" s="39"/>
      <c r="BD989" s="39"/>
      <c r="BE989" s="39"/>
      <c r="BF989" s="39"/>
      <c r="BG989" s="39"/>
      <c r="BH989" s="39"/>
      <c r="BI989" s="39"/>
      <c r="BJ989" s="39"/>
      <c r="BK989" s="39"/>
      <c r="BL989" s="39"/>
      <c r="BM989" s="39"/>
      <c r="BN989" s="39"/>
      <c r="BO989" s="39"/>
      <c r="BP989" s="39"/>
      <c r="BQ989" s="39"/>
      <c r="BR989" s="39"/>
      <c r="BS989" s="39"/>
    </row>
    <row r="990" spans="1:71" ht="15.75" customHeight="1" x14ac:dyDescent="0.25">
      <c r="A990" s="30"/>
      <c r="B990" s="31"/>
      <c r="C990" s="31"/>
      <c r="D990" s="37"/>
      <c r="E990" s="39"/>
      <c r="F990" s="31"/>
      <c r="G990" s="92"/>
      <c r="H990" s="39"/>
      <c r="I990" s="93"/>
      <c r="J990" s="39"/>
      <c r="K990" s="39"/>
      <c r="L990" s="41"/>
      <c r="M990" s="41"/>
      <c r="N990" s="41"/>
      <c r="O990" s="31"/>
      <c r="P990" s="39"/>
      <c r="Q990" s="39"/>
      <c r="R990" s="39"/>
      <c r="S990" s="39"/>
      <c r="T990" s="94"/>
      <c r="U990" s="39"/>
      <c r="V990" s="95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  <c r="AJ990" s="39"/>
      <c r="AK990" s="39"/>
      <c r="AL990" s="39"/>
      <c r="AM990" s="39"/>
      <c r="AN990" s="39"/>
      <c r="AO990" s="39"/>
      <c r="AP990" s="39"/>
      <c r="AQ990" s="39"/>
      <c r="AR990" s="39"/>
      <c r="AS990" s="39"/>
      <c r="AT990" s="39"/>
      <c r="AU990" s="39"/>
      <c r="AV990" s="39"/>
      <c r="AW990" s="39"/>
      <c r="AX990" s="39"/>
      <c r="AY990" s="39"/>
      <c r="AZ990" s="39"/>
      <c r="BA990" s="39"/>
      <c r="BB990" s="39"/>
      <c r="BC990" s="39"/>
      <c r="BD990" s="39"/>
      <c r="BE990" s="39"/>
      <c r="BF990" s="39"/>
      <c r="BG990" s="39"/>
      <c r="BH990" s="39"/>
      <c r="BI990" s="39"/>
      <c r="BJ990" s="39"/>
      <c r="BK990" s="39"/>
      <c r="BL990" s="39"/>
      <c r="BM990" s="39"/>
      <c r="BN990" s="39"/>
      <c r="BO990" s="39"/>
      <c r="BP990" s="39"/>
      <c r="BQ990" s="39"/>
      <c r="BR990" s="39"/>
      <c r="BS990" s="39"/>
    </row>
    <row r="991" spans="1:71" ht="15.75" customHeight="1" x14ac:dyDescent="0.25">
      <c r="A991" s="30"/>
      <c r="B991" s="31"/>
      <c r="C991" s="31"/>
      <c r="D991" s="37"/>
      <c r="E991" s="39"/>
      <c r="F991" s="31"/>
      <c r="G991" s="92"/>
      <c r="H991" s="39"/>
      <c r="I991" s="93"/>
      <c r="J991" s="39"/>
      <c r="K991" s="39"/>
      <c r="L991" s="41"/>
      <c r="M991" s="41"/>
      <c r="N991" s="41"/>
      <c r="O991" s="31"/>
      <c r="P991" s="39"/>
      <c r="Q991" s="39"/>
      <c r="R991" s="39"/>
      <c r="S991" s="39"/>
      <c r="T991" s="94"/>
      <c r="U991" s="39"/>
      <c r="V991" s="95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  <c r="AJ991" s="39"/>
      <c r="AK991" s="39"/>
      <c r="AL991" s="39"/>
      <c r="AM991" s="39"/>
      <c r="AN991" s="39"/>
      <c r="AO991" s="39"/>
      <c r="AP991" s="39"/>
      <c r="AQ991" s="39"/>
      <c r="AR991" s="39"/>
      <c r="AS991" s="39"/>
      <c r="AT991" s="39"/>
      <c r="AU991" s="39"/>
      <c r="AV991" s="39"/>
      <c r="AW991" s="39"/>
      <c r="AX991" s="39"/>
      <c r="AY991" s="39"/>
      <c r="AZ991" s="39"/>
      <c r="BA991" s="39"/>
      <c r="BB991" s="39"/>
      <c r="BC991" s="39"/>
      <c r="BD991" s="39"/>
      <c r="BE991" s="39"/>
      <c r="BF991" s="39"/>
      <c r="BG991" s="39"/>
      <c r="BH991" s="39"/>
      <c r="BI991" s="39"/>
      <c r="BJ991" s="39"/>
      <c r="BK991" s="39"/>
      <c r="BL991" s="39"/>
      <c r="BM991" s="39"/>
      <c r="BN991" s="39"/>
      <c r="BO991" s="39"/>
      <c r="BP991" s="39"/>
      <c r="BQ991" s="39"/>
      <c r="BR991" s="39"/>
      <c r="BS991" s="39"/>
    </row>
    <row r="992" spans="1:71" ht="15.75" customHeight="1" x14ac:dyDescent="0.25">
      <c r="A992" s="30"/>
      <c r="B992" s="31"/>
      <c r="C992" s="31"/>
      <c r="D992" s="37"/>
      <c r="E992" s="39"/>
      <c r="F992" s="31"/>
      <c r="G992" s="92"/>
      <c r="H992" s="39"/>
      <c r="I992" s="93"/>
      <c r="J992" s="39"/>
      <c r="K992" s="39"/>
      <c r="L992" s="41"/>
      <c r="M992" s="41"/>
      <c r="N992" s="41"/>
      <c r="O992" s="31"/>
      <c r="P992" s="39"/>
      <c r="Q992" s="39"/>
      <c r="R992" s="39"/>
      <c r="S992" s="39"/>
      <c r="T992" s="94"/>
      <c r="U992" s="39"/>
      <c r="V992" s="95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  <c r="AJ992" s="39"/>
      <c r="AK992" s="39"/>
      <c r="AL992" s="39"/>
      <c r="AM992" s="39"/>
      <c r="AN992" s="39"/>
      <c r="AO992" s="39"/>
      <c r="AP992" s="39"/>
      <c r="AQ992" s="39"/>
      <c r="AR992" s="39"/>
      <c r="AS992" s="39"/>
      <c r="AT992" s="39"/>
      <c r="AU992" s="39"/>
      <c r="AV992" s="39"/>
      <c r="AW992" s="39"/>
      <c r="AX992" s="39"/>
      <c r="AY992" s="39"/>
      <c r="AZ992" s="39"/>
      <c r="BA992" s="39"/>
      <c r="BB992" s="39"/>
      <c r="BC992" s="39"/>
      <c r="BD992" s="39"/>
      <c r="BE992" s="39"/>
      <c r="BF992" s="39"/>
      <c r="BG992" s="39"/>
      <c r="BH992" s="39"/>
      <c r="BI992" s="39"/>
      <c r="BJ992" s="39"/>
      <c r="BK992" s="39"/>
      <c r="BL992" s="39"/>
      <c r="BM992" s="39"/>
      <c r="BN992" s="39"/>
      <c r="BO992" s="39"/>
      <c r="BP992" s="39"/>
      <c r="BQ992" s="39"/>
      <c r="BR992" s="39"/>
      <c r="BS992" s="39"/>
    </row>
    <row r="993" spans="1:71" ht="15.75" customHeight="1" x14ac:dyDescent="0.25">
      <c r="A993" s="30"/>
      <c r="B993" s="31"/>
      <c r="C993" s="31"/>
      <c r="D993" s="37"/>
      <c r="E993" s="39"/>
      <c r="F993" s="31"/>
      <c r="G993" s="92"/>
      <c r="H993" s="39"/>
      <c r="I993" s="93"/>
      <c r="J993" s="39"/>
      <c r="K993" s="39"/>
      <c r="L993" s="41"/>
      <c r="M993" s="41"/>
      <c r="N993" s="41"/>
      <c r="O993" s="31"/>
      <c r="P993" s="39"/>
      <c r="Q993" s="39"/>
      <c r="R993" s="39"/>
      <c r="S993" s="39"/>
      <c r="T993" s="94"/>
      <c r="U993" s="39"/>
      <c r="V993" s="95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  <c r="AJ993" s="39"/>
      <c r="AK993" s="39"/>
      <c r="AL993" s="39"/>
      <c r="AM993" s="39"/>
      <c r="AN993" s="39"/>
      <c r="AO993" s="39"/>
      <c r="AP993" s="39"/>
      <c r="AQ993" s="39"/>
      <c r="AR993" s="39"/>
      <c r="AS993" s="39"/>
      <c r="AT993" s="39"/>
      <c r="AU993" s="39"/>
      <c r="AV993" s="39"/>
      <c r="AW993" s="39"/>
      <c r="AX993" s="39"/>
      <c r="AY993" s="39"/>
      <c r="AZ993" s="39"/>
      <c r="BA993" s="39"/>
      <c r="BB993" s="39"/>
      <c r="BC993" s="39"/>
      <c r="BD993" s="39"/>
      <c r="BE993" s="39"/>
      <c r="BF993" s="39"/>
      <c r="BG993" s="39"/>
      <c r="BH993" s="39"/>
      <c r="BI993" s="39"/>
      <c r="BJ993" s="39"/>
      <c r="BK993" s="39"/>
      <c r="BL993" s="39"/>
      <c r="BM993" s="39"/>
      <c r="BN993" s="39"/>
      <c r="BO993" s="39"/>
      <c r="BP993" s="39"/>
      <c r="BQ993" s="39"/>
      <c r="BR993" s="39"/>
      <c r="BS993" s="39"/>
    </row>
    <row r="994" spans="1:71" ht="15.75" customHeight="1" x14ac:dyDescent="0.25">
      <c r="A994" s="30"/>
      <c r="B994" s="31"/>
      <c r="C994" s="31"/>
      <c r="D994" s="37"/>
      <c r="E994" s="39"/>
      <c r="F994" s="31"/>
      <c r="G994" s="92"/>
      <c r="H994" s="39"/>
      <c r="I994" s="93"/>
      <c r="J994" s="39"/>
      <c r="K994" s="39"/>
      <c r="L994" s="41"/>
      <c r="M994" s="41"/>
      <c r="N994" s="41"/>
      <c r="O994" s="31"/>
      <c r="P994" s="39"/>
      <c r="Q994" s="39"/>
      <c r="R994" s="39"/>
      <c r="S994" s="39"/>
      <c r="T994" s="94"/>
      <c r="U994" s="39"/>
      <c r="V994" s="95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  <c r="AG994" s="39"/>
      <c r="AH994" s="39"/>
      <c r="AI994" s="39"/>
      <c r="AJ994" s="39"/>
      <c r="AK994" s="39"/>
      <c r="AL994" s="39"/>
      <c r="AM994" s="39"/>
      <c r="AN994" s="39"/>
      <c r="AO994" s="39"/>
      <c r="AP994" s="39"/>
      <c r="AQ994" s="39"/>
      <c r="AR994" s="39"/>
      <c r="AS994" s="39"/>
      <c r="AT994" s="39"/>
      <c r="AU994" s="39"/>
      <c r="AV994" s="39"/>
      <c r="AW994" s="39"/>
      <c r="AX994" s="39"/>
      <c r="AY994" s="39"/>
      <c r="AZ994" s="39"/>
      <c r="BA994" s="39"/>
      <c r="BB994" s="39"/>
      <c r="BC994" s="39"/>
      <c r="BD994" s="39"/>
      <c r="BE994" s="39"/>
      <c r="BF994" s="39"/>
      <c r="BG994" s="39"/>
      <c r="BH994" s="39"/>
      <c r="BI994" s="39"/>
      <c r="BJ994" s="39"/>
      <c r="BK994" s="39"/>
      <c r="BL994" s="39"/>
      <c r="BM994" s="39"/>
      <c r="BN994" s="39"/>
      <c r="BO994" s="39"/>
      <c r="BP994" s="39"/>
      <c r="BQ994" s="39"/>
      <c r="BR994" s="39"/>
      <c r="BS994" s="39"/>
    </row>
    <row r="995" spans="1:71" ht="15.75" customHeight="1" x14ac:dyDescent="0.25">
      <c r="A995" s="30"/>
      <c r="B995" s="31"/>
      <c r="C995" s="31"/>
      <c r="D995" s="37"/>
      <c r="E995" s="39"/>
      <c r="F995" s="31"/>
      <c r="G995" s="92"/>
      <c r="H995" s="39"/>
      <c r="I995" s="93"/>
      <c r="J995" s="39"/>
      <c r="K995" s="39"/>
      <c r="L995" s="41"/>
      <c r="M995" s="41"/>
      <c r="N995" s="41"/>
      <c r="O995" s="31"/>
      <c r="P995" s="39"/>
      <c r="Q995" s="39"/>
      <c r="R995" s="39"/>
      <c r="S995" s="39"/>
      <c r="T995" s="94"/>
      <c r="U995" s="39"/>
      <c r="V995" s="95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  <c r="AG995" s="39"/>
      <c r="AH995" s="39"/>
      <c r="AI995" s="39"/>
      <c r="AJ995" s="39"/>
      <c r="AK995" s="39"/>
      <c r="AL995" s="39"/>
      <c r="AM995" s="39"/>
      <c r="AN995" s="39"/>
      <c r="AO995" s="39"/>
      <c r="AP995" s="39"/>
      <c r="AQ995" s="39"/>
      <c r="AR995" s="39"/>
      <c r="AS995" s="39"/>
      <c r="AT995" s="39"/>
      <c r="AU995" s="39"/>
      <c r="AV995" s="39"/>
      <c r="AW995" s="39"/>
      <c r="AX995" s="39"/>
      <c r="AY995" s="39"/>
      <c r="AZ995" s="39"/>
      <c r="BA995" s="39"/>
      <c r="BB995" s="39"/>
      <c r="BC995" s="39"/>
      <c r="BD995" s="39"/>
      <c r="BE995" s="39"/>
      <c r="BF995" s="39"/>
      <c r="BG995" s="39"/>
      <c r="BH995" s="39"/>
      <c r="BI995" s="39"/>
      <c r="BJ995" s="39"/>
      <c r="BK995" s="39"/>
      <c r="BL995" s="39"/>
      <c r="BM995" s="39"/>
      <c r="BN995" s="39"/>
      <c r="BO995" s="39"/>
      <c r="BP995" s="39"/>
      <c r="BQ995" s="39"/>
      <c r="BR995" s="39"/>
      <c r="BS995" s="39"/>
    </row>
    <row r="996" spans="1:71" ht="15.75" customHeight="1" x14ac:dyDescent="0.25">
      <c r="A996" s="30"/>
      <c r="B996" s="31"/>
      <c r="C996" s="31"/>
      <c r="D996" s="37"/>
      <c r="E996" s="39"/>
      <c r="F996" s="31"/>
      <c r="G996" s="92"/>
      <c r="H996" s="39"/>
      <c r="I996" s="93"/>
      <c r="J996" s="39"/>
      <c r="K996" s="39"/>
      <c r="L996" s="41"/>
      <c r="M996" s="41"/>
      <c r="N996" s="41"/>
      <c r="O996" s="31"/>
      <c r="P996" s="39"/>
      <c r="Q996" s="39"/>
      <c r="R996" s="39"/>
      <c r="S996" s="39"/>
      <c r="T996" s="94"/>
      <c r="U996" s="39"/>
      <c r="V996" s="95"/>
      <c r="W996" s="39"/>
      <c r="X996" s="39"/>
      <c r="Y996" s="39"/>
      <c r="Z996" s="39"/>
      <c r="AA996" s="39"/>
      <c r="AB996" s="39"/>
      <c r="AC996" s="39"/>
      <c r="AD996" s="39"/>
      <c r="AE996" s="39"/>
      <c r="AF996" s="39"/>
      <c r="AG996" s="39"/>
      <c r="AH996" s="39"/>
      <c r="AI996" s="39"/>
      <c r="AJ996" s="39"/>
      <c r="AK996" s="39"/>
      <c r="AL996" s="39"/>
      <c r="AM996" s="39"/>
      <c r="AN996" s="39"/>
      <c r="AO996" s="39"/>
      <c r="AP996" s="39"/>
      <c r="AQ996" s="39"/>
      <c r="AR996" s="39"/>
      <c r="AS996" s="39"/>
      <c r="AT996" s="39"/>
      <c r="AU996" s="39"/>
      <c r="AV996" s="39"/>
      <c r="AW996" s="39"/>
      <c r="AX996" s="39"/>
      <c r="AY996" s="39"/>
      <c r="AZ996" s="39"/>
      <c r="BA996" s="39"/>
      <c r="BB996" s="39"/>
      <c r="BC996" s="39"/>
      <c r="BD996" s="39"/>
      <c r="BE996" s="39"/>
      <c r="BF996" s="39"/>
      <c r="BG996" s="39"/>
      <c r="BH996" s="39"/>
      <c r="BI996" s="39"/>
      <c r="BJ996" s="39"/>
      <c r="BK996" s="39"/>
      <c r="BL996" s="39"/>
      <c r="BM996" s="39"/>
      <c r="BN996" s="39"/>
      <c r="BO996" s="39"/>
      <c r="BP996" s="39"/>
      <c r="BQ996" s="39"/>
      <c r="BR996" s="39"/>
      <c r="BS996" s="39"/>
    </row>
    <row r="997" spans="1:71" ht="15.75" customHeight="1" x14ac:dyDescent="0.25">
      <c r="A997" s="30"/>
      <c r="B997" s="31"/>
      <c r="C997" s="31"/>
      <c r="D997" s="37"/>
      <c r="E997" s="39"/>
      <c r="F997" s="31"/>
      <c r="G997" s="92"/>
      <c r="H997" s="39"/>
      <c r="I997" s="93"/>
      <c r="J997" s="39"/>
      <c r="K997" s="39"/>
      <c r="L997" s="41"/>
      <c r="M997" s="41"/>
      <c r="N997" s="41"/>
      <c r="O997" s="31"/>
      <c r="P997" s="39"/>
      <c r="Q997" s="39"/>
      <c r="R997" s="39"/>
      <c r="S997" s="39"/>
      <c r="T997" s="94"/>
      <c r="U997" s="39"/>
      <c r="V997" s="95"/>
      <c r="W997" s="39"/>
      <c r="X997" s="39"/>
      <c r="Y997" s="39"/>
      <c r="Z997" s="39"/>
      <c r="AA997" s="39"/>
      <c r="AB997" s="39"/>
      <c r="AC997" s="39"/>
      <c r="AD997" s="39"/>
      <c r="AE997" s="39"/>
      <c r="AF997" s="39"/>
      <c r="AG997" s="39"/>
      <c r="AH997" s="39"/>
      <c r="AI997" s="39"/>
      <c r="AJ997" s="39"/>
      <c r="AK997" s="39"/>
      <c r="AL997" s="39"/>
      <c r="AM997" s="39"/>
      <c r="AN997" s="39"/>
      <c r="AO997" s="39"/>
      <c r="AP997" s="39"/>
      <c r="AQ997" s="39"/>
      <c r="AR997" s="39"/>
      <c r="AS997" s="39"/>
      <c r="AT997" s="39"/>
      <c r="AU997" s="39"/>
      <c r="AV997" s="39"/>
      <c r="AW997" s="39"/>
      <c r="AX997" s="39"/>
      <c r="AY997" s="39"/>
      <c r="AZ997" s="39"/>
      <c r="BA997" s="39"/>
      <c r="BB997" s="39"/>
      <c r="BC997" s="39"/>
      <c r="BD997" s="39"/>
      <c r="BE997" s="39"/>
      <c r="BF997" s="39"/>
      <c r="BG997" s="39"/>
      <c r="BH997" s="39"/>
      <c r="BI997" s="39"/>
      <c r="BJ997" s="39"/>
      <c r="BK997" s="39"/>
      <c r="BL997" s="39"/>
      <c r="BM997" s="39"/>
      <c r="BN997" s="39"/>
      <c r="BO997" s="39"/>
      <c r="BP997" s="39"/>
      <c r="BQ997" s="39"/>
      <c r="BR997" s="39"/>
      <c r="BS997" s="39"/>
    </row>
    <row r="998" spans="1:71" ht="15.75" customHeight="1" x14ac:dyDescent="0.25">
      <c r="A998" s="30"/>
      <c r="B998" s="31"/>
      <c r="C998" s="31"/>
      <c r="D998" s="37"/>
      <c r="E998" s="39"/>
      <c r="F998" s="31"/>
      <c r="G998" s="92"/>
      <c r="H998" s="39"/>
      <c r="I998" s="93"/>
      <c r="J998" s="39"/>
      <c r="K998" s="39"/>
      <c r="L998" s="41"/>
      <c r="M998" s="41"/>
      <c r="N998" s="41"/>
      <c r="O998" s="31"/>
      <c r="P998" s="39"/>
      <c r="Q998" s="39"/>
      <c r="R998" s="39"/>
      <c r="S998" s="39"/>
      <c r="T998" s="94"/>
      <c r="U998" s="39"/>
      <c r="V998" s="95"/>
      <c r="W998" s="39"/>
      <c r="X998" s="39"/>
      <c r="Y998" s="39"/>
      <c r="Z998" s="39"/>
      <c r="AA998" s="39"/>
      <c r="AB998" s="39"/>
      <c r="AC998" s="39"/>
      <c r="AD998" s="39"/>
      <c r="AE998" s="39"/>
      <c r="AF998" s="39"/>
      <c r="AG998" s="39"/>
      <c r="AH998" s="39"/>
      <c r="AI998" s="39"/>
      <c r="AJ998" s="39"/>
      <c r="AK998" s="39"/>
      <c r="AL998" s="39"/>
      <c r="AM998" s="39"/>
      <c r="AN998" s="39"/>
      <c r="AO998" s="39"/>
      <c r="AP998" s="39"/>
      <c r="AQ998" s="39"/>
      <c r="AR998" s="39"/>
      <c r="AS998" s="39"/>
      <c r="AT998" s="39"/>
      <c r="AU998" s="39"/>
      <c r="AV998" s="39"/>
      <c r="AW998" s="39"/>
      <c r="AX998" s="39"/>
      <c r="AY998" s="39"/>
      <c r="AZ998" s="39"/>
      <c r="BA998" s="39"/>
      <c r="BB998" s="39"/>
      <c r="BC998" s="39"/>
      <c r="BD998" s="39"/>
      <c r="BE998" s="39"/>
      <c r="BF998" s="39"/>
      <c r="BG998" s="39"/>
      <c r="BH998" s="39"/>
      <c r="BI998" s="39"/>
      <c r="BJ998" s="39"/>
      <c r="BK998" s="39"/>
      <c r="BL998" s="39"/>
      <c r="BM998" s="39"/>
      <c r="BN998" s="39"/>
      <c r="BO998" s="39"/>
      <c r="BP998" s="39"/>
      <c r="BQ998" s="39"/>
      <c r="BR998" s="39"/>
      <c r="BS998" s="39"/>
    </row>
    <row r="999" spans="1:71" ht="15.75" customHeight="1" x14ac:dyDescent="0.25">
      <c r="A999" s="30"/>
      <c r="B999" s="31"/>
      <c r="C999" s="31"/>
      <c r="D999" s="37"/>
      <c r="E999" s="39"/>
      <c r="F999" s="31"/>
      <c r="G999" s="92"/>
      <c r="H999" s="39"/>
      <c r="I999" s="93"/>
      <c r="J999" s="39"/>
      <c r="K999" s="39"/>
      <c r="L999" s="41"/>
      <c r="M999" s="41"/>
      <c r="N999" s="41"/>
      <c r="O999" s="31"/>
      <c r="P999" s="39"/>
      <c r="Q999" s="39"/>
      <c r="R999" s="39"/>
      <c r="S999" s="39"/>
      <c r="T999" s="94"/>
      <c r="U999" s="39"/>
      <c r="V999" s="95"/>
      <c r="W999" s="39"/>
      <c r="X999" s="39"/>
      <c r="Y999" s="39"/>
      <c r="Z999" s="39"/>
      <c r="AA999" s="39"/>
      <c r="AB999" s="39"/>
      <c r="AC999" s="39"/>
      <c r="AD999" s="39"/>
      <c r="AE999" s="39"/>
      <c r="AF999" s="39"/>
      <c r="AG999" s="39"/>
      <c r="AH999" s="39"/>
      <c r="AI999" s="39"/>
      <c r="AJ999" s="39"/>
      <c r="AK999" s="39"/>
      <c r="AL999" s="39"/>
      <c r="AM999" s="39"/>
      <c r="AN999" s="39"/>
      <c r="AO999" s="39"/>
      <c r="AP999" s="39"/>
      <c r="AQ999" s="39"/>
      <c r="AR999" s="39"/>
      <c r="AS999" s="39"/>
      <c r="AT999" s="39"/>
      <c r="AU999" s="39"/>
      <c r="AV999" s="39"/>
      <c r="AW999" s="39"/>
      <c r="AX999" s="39"/>
      <c r="AY999" s="39"/>
      <c r="AZ999" s="39"/>
      <c r="BA999" s="39"/>
      <c r="BB999" s="39"/>
      <c r="BC999" s="39"/>
      <c r="BD999" s="39"/>
      <c r="BE999" s="39"/>
      <c r="BF999" s="39"/>
      <c r="BG999" s="39"/>
      <c r="BH999" s="39"/>
      <c r="BI999" s="39"/>
      <c r="BJ999" s="39"/>
      <c r="BK999" s="39"/>
      <c r="BL999" s="39"/>
      <c r="BM999" s="39"/>
      <c r="BN999" s="39"/>
      <c r="BO999" s="39"/>
      <c r="BP999" s="39"/>
      <c r="BQ999" s="39"/>
      <c r="BR999" s="39"/>
      <c r="BS999" s="39"/>
    </row>
    <row r="1000" spans="1:71" ht="15.75" customHeight="1" x14ac:dyDescent="0.25">
      <c r="A1000" s="30"/>
      <c r="B1000" s="31"/>
      <c r="C1000" s="31"/>
      <c r="D1000" s="37"/>
      <c r="E1000" s="39"/>
      <c r="F1000" s="31"/>
      <c r="G1000" s="92"/>
      <c r="H1000" s="39"/>
      <c r="I1000" s="93"/>
      <c r="J1000" s="39"/>
      <c r="K1000" s="39"/>
      <c r="L1000" s="41"/>
      <c r="M1000" s="41"/>
      <c r="N1000" s="41"/>
      <c r="O1000" s="31"/>
      <c r="P1000" s="39"/>
      <c r="Q1000" s="39"/>
      <c r="R1000" s="39"/>
      <c r="S1000" s="39"/>
      <c r="T1000" s="94"/>
      <c r="U1000" s="39"/>
      <c r="V1000" s="95"/>
      <c r="W1000" s="39"/>
      <c r="X1000" s="39"/>
      <c r="Y1000" s="39"/>
      <c r="Z1000" s="39"/>
      <c r="AA1000" s="39"/>
      <c r="AB1000" s="39"/>
      <c r="AC1000" s="39"/>
      <c r="AD1000" s="39"/>
      <c r="AE1000" s="39"/>
      <c r="AF1000" s="39"/>
      <c r="AG1000" s="39"/>
      <c r="AH1000" s="39"/>
      <c r="AI1000" s="39"/>
      <c r="AJ1000" s="39"/>
      <c r="AK1000" s="39"/>
      <c r="AL1000" s="39"/>
      <c r="AM1000" s="39"/>
      <c r="AN1000" s="39"/>
      <c r="AO1000" s="39"/>
      <c r="AP1000" s="39"/>
      <c r="AQ1000" s="39"/>
      <c r="AR1000" s="39"/>
      <c r="AS1000" s="39"/>
      <c r="AT1000" s="39"/>
      <c r="AU1000" s="39"/>
      <c r="AV1000" s="39"/>
      <c r="AW1000" s="39"/>
      <c r="AX1000" s="39"/>
      <c r="AY1000" s="39"/>
      <c r="AZ1000" s="39"/>
      <c r="BA1000" s="39"/>
      <c r="BB1000" s="39"/>
      <c r="BC1000" s="39"/>
      <c r="BD1000" s="39"/>
      <c r="BE1000" s="39"/>
      <c r="BF1000" s="39"/>
      <c r="BG1000" s="39"/>
      <c r="BH1000" s="39"/>
      <c r="BI1000" s="39"/>
      <c r="BJ1000" s="39"/>
      <c r="BK1000" s="39"/>
      <c r="BL1000" s="39"/>
      <c r="BM1000" s="39"/>
      <c r="BN1000" s="39"/>
      <c r="BO1000" s="39"/>
      <c r="BP1000" s="39"/>
      <c r="BQ1000" s="39"/>
      <c r="BR1000" s="39"/>
      <c r="BS1000" s="39"/>
    </row>
  </sheetData>
  <mergeCells count="35">
    <mergeCell ref="BH16:BO16"/>
    <mergeCell ref="B17:N17"/>
    <mergeCell ref="B18:N18"/>
    <mergeCell ref="B19:N19"/>
    <mergeCell ref="D11:E11"/>
    <mergeCell ref="D12:E12"/>
    <mergeCell ref="W12:Y13"/>
    <mergeCell ref="D13:E13"/>
    <mergeCell ref="D14:E14"/>
    <mergeCell ref="BD21:BG21"/>
    <mergeCell ref="BH21:BK21"/>
    <mergeCell ref="BL21:BO21"/>
    <mergeCell ref="BP21:BS21"/>
    <mergeCell ref="B21:N21"/>
    <mergeCell ref="Q21:S21"/>
    <mergeCell ref="T21:W21"/>
    <mergeCell ref="X21:AA21"/>
    <mergeCell ref="AB21:AE21"/>
    <mergeCell ref="AF21:AI21"/>
    <mergeCell ref="AJ21:AM21"/>
    <mergeCell ref="AN21:AQ21"/>
    <mergeCell ref="AR21:AU21"/>
    <mergeCell ref="AV21:AY21"/>
    <mergeCell ref="AZ21:BC21"/>
    <mergeCell ref="F23:F29"/>
    <mergeCell ref="F32:F66"/>
    <mergeCell ref="D2:E2"/>
    <mergeCell ref="F2:F15"/>
    <mergeCell ref="D3:E3"/>
    <mergeCell ref="D4:E4"/>
    <mergeCell ref="D5:E5"/>
    <mergeCell ref="D7:E7"/>
    <mergeCell ref="D8:E8"/>
    <mergeCell ref="B20:N20"/>
    <mergeCell ref="D15:E15"/>
  </mergeCells>
  <conditionalFormatting sqref="D7:D8">
    <cfRule type="cellIs" dxfId="3" priority="1" operator="equal">
      <formula>"FALSE"</formula>
    </cfRule>
  </conditionalFormatting>
  <conditionalFormatting sqref="D7:D8">
    <cfRule type="cellIs" dxfId="2" priority="2" operator="equal">
      <formula>"TRUE"</formula>
    </cfRule>
  </conditionalFormatting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E2EFD9"/>
  </sheetPr>
  <dimension ref="A1:BS1000"/>
  <sheetViews>
    <sheetView topLeftCell="E244" workbookViewId="0">
      <selection activeCell="K32" sqref="K32:K345"/>
    </sheetView>
  </sheetViews>
  <sheetFormatPr defaultColWidth="12.59765625" defaultRowHeight="15" customHeight="1" x14ac:dyDescent="0.25"/>
  <cols>
    <col min="1" max="1" width="2.8984375" customWidth="1"/>
    <col min="2" max="2" width="34.5" customWidth="1"/>
    <col min="3" max="3" width="2.8984375" customWidth="1"/>
    <col min="4" max="4" width="16.5" customWidth="1"/>
    <col min="5" max="5" width="7.59765625" customWidth="1"/>
    <col min="6" max="6" width="8.69921875" customWidth="1"/>
    <col min="7" max="7" width="13.69921875" customWidth="1"/>
    <col min="8" max="8" width="10.8984375" customWidth="1"/>
    <col min="9" max="9" width="8" customWidth="1"/>
    <col min="10" max="10" width="11.5" customWidth="1"/>
    <col min="11" max="11" width="46.69921875" customWidth="1"/>
    <col min="12" max="14" width="8" customWidth="1"/>
    <col min="15" max="15" width="2.5" customWidth="1"/>
    <col min="16" max="16" width="3.69921875" customWidth="1"/>
    <col min="17" max="17" width="8" customWidth="1"/>
    <col min="18" max="18" width="5.8984375" customWidth="1"/>
    <col min="19" max="19" width="8" customWidth="1"/>
    <col min="20" max="20" width="3.69921875" customWidth="1"/>
    <col min="21" max="21" width="9.3984375" customWidth="1"/>
    <col min="22" max="22" width="5.8984375" customWidth="1"/>
    <col min="23" max="23" width="9.3984375" customWidth="1"/>
    <col min="24" max="24" width="3.69921875" customWidth="1"/>
    <col min="25" max="25" width="9.3984375" customWidth="1"/>
    <col min="26" max="26" width="5.8984375" customWidth="1"/>
    <col min="27" max="27" width="9.3984375" customWidth="1"/>
    <col min="28" max="28" width="3.69921875" customWidth="1"/>
    <col min="29" max="29" width="9.3984375" customWidth="1"/>
    <col min="30" max="30" width="5.8984375" customWidth="1"/>
    <col min="31" max="31" width="9.3984375" customWidth="1"/>
    <col min="32" max="32" width="3.69921875" customWidth="1"/>
    <col min="33" max="33" width="9.3984375" customWidth="1"/>
    <col min="34" max="34" width="5.8984375" customWidth="1"/>
    <col min="35" max="35" width="9.3984375" customWidth="1"/>
    <col min="36" max="36" width="3.69921875" customWidth="1"/>
    <col min="37" max="37" width="9.3984375" customWidth="1"/>
    <col min="38" max="38" width="5.8984375" customWidth="1"/>
    <col min="39" max="39" width="9.3984375" customWidth="1"/>
    <col min="40" max="40" width="3.69921875" customWidth="1"/>
    <col min="41" max="41" width="9.3984375" customWidth="1"/>
    <col min="42" max="42" width="5.8984375" customWidth="1"/>
    <col min="43" max="43" width="9.3984375" customWidth="1"/>
    <col min="44" max="44" width="3.69921875" customWidth="1"/>
    <col min="45" max="45" width="9.3984375" customWidth="1"/>
    <col min="46" max="46" width="5.8984375" customWidth="1"/>
    <col min="47" max="47" width="9.3984375" customWidth="1"/>
    <col min="48" max="48" width="3.69921875" customWidth="1"/>
    <col min="49" max="49" width="9.3984375" customWidth="1"/>
    <col min="50" max="50" width="5.8984375" customWidth="1"/>
    <col min="51" max="51" width="9.3984375" customWidth="1"/>
    <col min="52" max="52" width="3.69921875" customWidth="1"/>
    <col min="53" max="53" width="9.3984375" customWidth="1"/>
    <col min="54" max="54" width="5.8984375" customWidth="1"/>
    <col min="55" max="55" width="9.3984375" customWidth="1"/>
    <col min="56" max="56" width="3.69921875" customWidth="1"/>
    <col min="57" max="57" width="9.3984375" customWidth="1"/>
    <col min="58" max="58" width="5.8984375" customWidth="1"/>
    <col min="59" max="59" width="9.3984375" customWidth="1"/>
    <col min="60" max="60" width="3.69921875" customWidth="1"/>
    <col min="61" max="61" width="9.3984375" customWidth="1"/>
    <col min="62" max="62" width="5.8984375" customWidth="1"/>
    <col min="63" max="63" width="9.3984375" customWidth="1"/>
    <col min="64" max="64" width="3.69921875" customWidth="1"/>
    <col min="65" max="65" width="9.3984375" customWidth="1"/>
    <col min="66" max="66" width="5.8984375" customWidth="1"/>
    <col min="67" max="67" width="9.3984375" customWidth="1"/>
    <col min="68" max="68" width="3.69921875" customWidth="1"/>
    <col min="69" max="69" width="9.3984375" customWidth="1"/>
    <col min="70" max="70" width="5.8984375" customWidth="1"/>
    <col min="71" max="71" width="9.3984375" customWidth="1"/>
  </cols>
  <sheetData>
    <row r="1" spans="1:71" ht="13.8" x14ac:dyDescent="0.25">
      <c r="A1" s="30"/>
      <c r="B1" s="31"/>
      <c r="C1" s="31"/>
      <c r="D1" s="31"/>
      <c r="E1" s="31"/>
      <c r="F1" s="31"/>
      <c r="G1" s="32" t="s">
        <v>2426</v>
      </c>
      <c r="H1" s="33" t="s">
        <v>2427</v>
      </c>
      <c r="I1" s="34" t="s">
        <v>2428</v>
      </c>
      <c r="J1" s="33" t="s">
        <v>2429</v>
      </c>
      <c r="K1" s="33" t="s">
        <v>2430</v>
      </c>
      <c r="L1" s="35" t="s">
        <v>2439</v>
      </c>
      <c r="M1" s="35" t="s">
        <v>2440</v>
      </c>
      <c r="N1" s="35" t="s">
        <v>2441</v>
      </c>
      <c r="O1" s="31"/>
      <c r="P1" s="31"/>
      <c r="Q1" s="30" t="s">
        <v>2442</v>
      </c>
      <c r="R1" s="30" t="s">
        <v>2443</v>
      </c>
      <c r="S1" s="31"/>
      <c r="T1" s="36"/>
      <c r="U1" s="31"/>
      <c r="V1" s="36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</row>
    <row r="2" spans="1:71" ht="15" customHeight="1" x14ac:dyDescent="0.25">
      <c r="A2" s="30"/>
      <c r="B2" s="37" t="s">
        <v>2444</v>
      </c>
      <c r="C2" s="37"/>
      <c r="D2" s="136">
        <v>5099</v>
      </c>
      <c r="E2" s="137"/>
      <c r="F2" s="133" t="s">
        <v>2445</v>
      </c>
      <c r="G2" s="38">
        <f>IF(I2="","",$D$5)</f>
        <v>43739</v>
      </c>
      <c r="H2" s="39"/>
      <c r="I2" s="107">
        <f>_xlfn.SINGLE(IF(I1="","",IF(_xlfn.SINGLE(_xlfn.MINIFS($20:$20,$20:$20,"&gt;"&amp;IFERROR(INT(I1),0),$16:$16,"&lt;&gt;Afr"))=0,"",_xlfn.MINIFS($20:$20,$20:$20,"&gt;"&amp;IFERROR(INT(I1),0),$16:$16,"&lt;&gt;Afr"))))</f>
        <v>4009</v>
      </c>
      <c r="J2" s="38" t="str">
        <f>IF(EXACT($I2,""),"",$D$4)</f>
        <v>factuur nr</v>
      </c>
      <c r="K2" s="39" t="str">
        <f t="array" ref="K2">IFERROR( INDEX( GBK!$B:$B, MATCH( I2, GBK!$C:$C, 0 ) ) &amp; " - " &amp; $D$3, "" )</f>
        <v>Lasten Overige Activiteiten - naam activiteit</v>
      </c>
      <c r="L2" s="41">
        <f t="shared" ref="L2:L12" si="0">IF(I2="","",SUMIFS($18:$18,$20:$20, "=" &amp; $I2,$17:$17, "=Debit" ))</f>
        <v>0</v>
      </c>
      <c r="M2" s="41">
        <f t="shared" ref="M2:M12" si="1">IF(L2="","",SUMIFS($18:$18,$20:$20, "=" &amp; $I2,$17:$17, "=Credit" ))</f>
        <v>0</v>
      </c>
      <c r="N2" s="41">
        <f t="shared" ref="N2:N12" si="2">IF(I2="","",L2+M2)</f>
        <v>0</v>
      </c>
      <c r="O2" s="31"/>
      <c r="P2" s="31"/>
      <c r="Q2" s="42" t="e">
        <f t="shared" ref="Q2:Q12" si="3">IF(I2="","",N2/$D$13)</f>
        <v>#DIV/0!</v>
      </c>
      <c r="R2" s="42" t="e">
        <f t="shared" ref="R2:R8" si="4">MAX(0,Q2)</f>
        <v>#DIV/0!</v>
      </c>
      <c r="S2" s="31"/>
      <c r="T2" s="36"/>
      <c r="U2" s="31"/>
      <c r="V2" s="36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</row>
    <row r="3" spans="1:71" ht="13.8" x14ac:dyDescent="0.25">
      <c r="A3" s="30"/>
      <c r="B3" s="37" t="s">
        <v>2430</v>
      </c>
      <c r="C3" s="37"/>
      <c r="D3" s="138" t="s">
        <v>2484</v>
      </c>
      <c r="E3" s="137"/>
      <c r="F3" s="134"/>
      <c r="G3" s="38">
        <f t="shared" ref="G3:G12" si="5">IF(I3="","",$D$5)</f>
        <v>43739</v>
      </c>
      <c r="H3" s="39"/>
      <c r="I3" s="107">
        <f t="shared" ref="I3:I12" si="6">_xlfn.SINGLE(IF(I2="","",IF(_xlfn.SINGLE(_xlfn.MINIFS($20:$20,$20:$20,"&gt;"&amp;IFERROR(INT(I2),0),$16:$16,"&lt;&gt;Afr"))=0,"",_xlfn.MINIFS($20:$20,$20:$20,"&gt;"&amp;IFERROR(INT(I2),0),$16:$16,"&lt;&gt;Afr"))))</f>
        <v>5099</v>
      </c>
      <c r="J3" s="38" t="str">
        <f t="shared" ref="J3:J12" si="7">IF(EXACT($I3,""),"",$D$4)</f>
        <v>factuur nr</v>
      </c>
      <c r="K3" s="39" t="str">
        <f t="array" ref="K3">IFERROR( INDEX( GBK!$B:$B, MATCH( I3, GBK!$C:$C, 0 ) ) &amp; " - " &amp; $D$3, "" )</f>
        <v>Winst door afrondingsverschillen - naam activiteit</v>
      </c>
      <c r="L3" s="41">
        <f t="shared" si="0"/>
        <v>0</v>
      </c>
      <c r="M3" s="41">
        <f t="shared" si="1"/>
        <v>0</v>
      </c>
      <c r="N3" s="41">
        <f t="shared" si="2"/>
        <v>0</v>
      </c>
      <c r="O3" s="31"/>
      <c r="P3" s="31"/>
      <c r="Q3" s="42" t="e">
        <f t="shared" si="3"/>
        <v>#DIV/0!</v>
      </c>
      <c r="R3" s="42" t="e">
        <f t="shared" si="4"/>
        <v>#DIV/0!</v>
      </c>
      <c r="S3" s="31"/>
      <c r="T3" s="36"/>
      <c r="U3" s="31"/>
      <c r="V3" s="36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</row>
    <row r="4" spans="1:71" ht="13.8" x14ac:dyDescent="0.25">
      <c r="A4" s="30"/>
      <c r="B4" s="37" t="s">
        <v>2429</v>
      </c>
      <c r="C4" s="37"/>
      <c r="D4" s="138" t="s">
        <v>2485</v>
      </c>
      <c r="E4" s="137"/>
      <c r="F4" s="134"/>
      <c r="G4" s="38">
        <f t="shared" si="5"/>
        <v>43739</v>
      </c>
      <c r="H4" s="39"/>
      <c r="I4" s="107">
        <f t="shared" si="6"/>
        <v>8009</v>
      </c>
      <c r="J4" s="38" t="str">
        <f t="shared" si="7"/>
        <v>factuur nr</v>
      </c>
      <c r="K4" s="39" t="str">
        <f t="array" ref="K4">IFERROR( INDEX( GBK!$B:$B, MATCH( I4, GBK!$C:$C, 0 ) ) &amp; " - " &amp; $D$3, "" )</f>
        <v>Baten Overige Activiteiten - naam activiteit</v>
      </c>
      <c r="L4" s="41">
        <f t="shared" si="0"/>
        <v>0</v>
      </c>
      <c r="M4" s="41">
        <f t="shared" si="1"/>
        <v>0</v>
      </c>
      <c r="N4" s="41">
        <f t="shared" si="2"/>
        <v>0</v>
      </c>
      <c r="O4" s="31"/>
      <c r="P4" s="31"/>
      <c r="Q4" s="42" t="e">
        <f t="shared" si="3"/>
        <v>#DIV/0!</v>
      </c>
      <c r="R4" s="42" t="e">
        <f t="shared" si="4"/>
        <v>#DIV/0!</v>
      </c>
      <c r="S4" s="31"/>
      <c r="T4" s="36"/>
      <c r="U4" s="31"/>
      <c r="V4" s="36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</row>
    <row r="5" spans="1:71" ht="13.8" x14ac:dyDescent="0.25">
      <c r="A5" s="30"/>
      <c r="B5" s="37" t="s">
        <v>2447</v>
      </c>
      <c r="C5" s="37"/>
      <c r="D5" s="154">
        <v>43739</v>
      </c>
      <c r="E5" s="137"/>
      <c r="F5" s="134"/>
      <c r="G5" s="38" t="str">
        <f t="shared" si="5"/>
        <v/>
      </c>
      <c r="H5" s="39"/>
      <c r="I5" s="107" t="str">
        <f t="shared" si="6"/>
        <v/>
      </c>
      <c r="J5" s="38" t="str">
        <f t="shared" si="7"/>
        <v/>
      </c>
      <c r="K5" s="39" t="str">
        <f t="array" ref="K5">IFERROR( INDEX( GBK!$B:$B, MATCH( I5, GBK!$C:$C, 0 ) ) &amp; " - " &amp; $D$3, "" )</f>
        <v/>
      </c>
      <c r="L5" s="41" t="str">
        <f t="shared" si="0"/>
        <v/>
      </c>
      <c r="M5" s="41" t="str">
        <f t="shared" si="1"/>
        <v/>
      </c>
      <c r="N5" s="41" t="str">
        <f t="shared" si="2"/>
        <v/>
      </c>
      <c r="O5" s="31"/>
      <c r="P5" s="31"/>
      <c r="Q5" s="42" t="str">
        <f t="shared" si="3"/>
        <v/>
      </c>
      <c r="R5" s="42">
        <f t="shared" si="4"/>
        <v>0</v>
      </c>
      <c r="S5" s="31"/>
      <c r="T5" s="36"/>
      <c r="U5" s="31"/>
      <c r="V5" s="36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</row>
    <row r="6" spans="1:71" ht="13.8" x14ac:dyDescent="0.25">
      <c r="A6" s="30"/>
      <c r="B6" s="31"/>
      <c r="C6" s="31"/>
      <c r="D6" s="31"/>
      <c r="E6" s="31"/>
      <c r="F6" s="134"/>
      <c r="G6" s="38" t="str">
        <f t="shared" si="5"/>
        <v/>
      </c>
      <c r="H6" s="39"/>
      <c r="I6" s="107" t="str">
        <f t="shared" si="6"/>
        <v/>
      </c>
      <c r="J6" s="38" t="str">
        <f t="shared" si="7"/>
        <v/>
      </c>
      <c r="K6" s="39" t="str">
        <f t="array" ref="K6">IFERROR( INDEX( GBK!$B:$B, MATCH( I6, GBK!$C:$C, 0 ) ) &amp; " - " &amp; $D$3, "" )</f>
        <v/>
      </c>
      <c r="L6" s="41" t="str">
        <f t="shared" si="0"/>
        <v/>
      </c>
      <c r="M6" s="41" t="str">
        <f t="shared" si="1"/>
        <v/>
      </c>
      <c r="N6" s="41" t="str">
        <f t="shared" si="2"/>
        <v/>
      </c>
      <c r="O6" s="31"/>
      <c r="P6" s="31"/>
      <c r="Q6" s="42" t="str">
        <f t="shared" si="3"/>
        <v/>
      </c>
      <c r="R6" s="42">
        <f t="shared" si="4"/>
        <v>0</v>
      </c>
      <c r="S6" s="31"/>
      <c r="T6" s="36"/>
      <c r="U6" s="31"/>
      <c r="V6" s="36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</row>
    <row r="7" spans="1:71" ht="13.8" x14ac:dyDescent="0.25">
      <c r="A7" s="30"/>
      <c r="B7" s="31" t="s">
        <v>2449</v>
      </c>
      <c r="C7" s="31"/>
      <c r="D7" s="139" t="b">
        <f>ROUND(SUM(N:N),2)=0</f>
        <v>1</v>
      </c>
      <c r="E7" s="137"/>
      <c r="F7" s="134"/>
      <c r="G7" s="38" t="str">
        <f t="shared" si="5"/>
        <v/>
      </c>
      <c r="H7" s="39"/>
      <c r="I7" s="107" t="str">
        <f t="shared" si="6"/>
        <v/>
      </c>
      <c r="J7" s="38" t="str">
        <f t="shared" si="7"/>
        <v/>
      </c>
      <c r="K7" s="39" t="str">
        <f t="array" ref="K7">IFERROR( INDEX( GBK!$B:$B, MATCH( I7, GBK!$C:$C, 0 ) ) &amp; " - " &amp; $D$3, "" )</f>
        <v/>
      </c>
      <c r="L7" s="41" t="str">
        <f t="shared" si="0"/>
        <v/>
      </c>
      <c r="M7" s="41" t="str">
        <f t="shared" si="1"/>
        <v/>
      </c>
      <c r="N7" s="41" t="str">
        <f t="shared" si="2"/>
        <v/>
      </c>
      <c r="O7" s="31"/>
      <c r="P7" s="31"/>
      <c r="Q7" s="42" t="str">
        <f t="shared" si="3"/>
        <v/>
      </c>
      <c r="R7" s="42">
        <f t="shared" si="4"/>
        <v>0</v>
      </c>
      <c r="S7" s="31"/>
      <c r="T7" s="36"/>
      <c r="U7" s="31"/>
      <c r="V7" s="36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</row>
    <row r="8" spans="1:71" ht="13.8" x14ac:dyDescent="0.25">
      <c r="A8" s="30"/>
      <c r="B8" s="31" t="s">
        <v>2450</v>
      </c>
      <c r="C8" s="31"/>
      <c r="D8" s="140" t="b">
        <f>SUMIF(I:I,"=''",N:N)=0</f>
        <v>1</v>
      </c>
      <c r="E8" s="137"/>
      <c r="F8" s="134"/>
      <c r="G8" s="38" t="str">
        <f t="shared" si="5"/>
        <v/>
      </c>
      <c r="H8" s="39"/>
      <c r="I8" s="107" t="str">
        <f t="shared" si="6"/>
        <v/>
      </c>
      <c r="J8" s="38" t="str">
        <f t="shared" si="7"/>
        <v/>
      </c>
      <c r="K8" s="39" t="str">
        <f t="array" ref="K8">IFERROR( INDEX( GBK!$B:$B, MATCH( I8, GBK!$C:$C, 0 ) ) &amp; " - " &amp; $D$3, "" )</f>
        <v/>
      </c>
      <c r="L8" s="41" t="str">
        <f t="shared" si="0"/>
        <v/>
      </c>
      <c r="M8" s="41" t="str">
        <f t="shared" si="1"/>
        <v/>
      </c>
      <c r="N8" s="41" t="str">
        <f t="shared" si="2"/>
        <v/>
      </c>
      <c r="O8" s="31"/>
      <c r="P8" s="31"/>
      <c r="Q8" s="42" t="str">
        <f t="shared" si="3"/>
        <v/>
      </c>
      <c r="R8" s="42">
        <f t="shared" si="4"/>
        <v>0</v>
      </c>
      <c r="S8" s="31"/>
      <c r="T8" s="36"/>
      <c r="U8" s="31"/>
      <c r="V8" s="36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</row>
    <row r="9" spans="1:71" ht="12.75" customHeight="1" x14ac:dyDescent="0.25">
      <c r="A9" s="30"/>
      <c r="B9" s="31"/>
      <c r="C9" s="31"/>
      <c r="D9" s="31"/>
      <c r="E9" s="31"/>
      <c r="F9" s="134"/>
      <c r="G9" s="38" t="str">
        <f t="shared" si="5"/>
        <v/>
      </c>
      <c r="H9" s="39"/>
      <c r="I9" s="107" t="str">
        <f t="shared" si="6"/>
        <v/>
      </c>
      <c r="J9" s="38" t="str">
        <f t="shared" si="7"/>
        <v/>
      </c>
      <c r="K9" s="39" t="str">
        <f t="array" ref="K9">IFERROR( INDEX( GBK!$B:$B, MATCH( I9, GBK!$C:$C, 0 ) ) &amp; " - " &amp; $D$3, "" )</f>
        <v/>
      </c>
      <c r="L9" s="41" t="str">
        <f t="shared" si="0"/>
        <v/>
      </c>
      <c r="M9" s="41" t="str">
        <f t="shared" si="1"/>
        <v/>
      </c>
      <c r="N9" s="41" t="str">
        <f t="shared" si="2"/>
        <v/>
      </c>
      <c r="O9" s="31"/>
      <c r="P9" s="31"/>
      <c r="Q9" s="42" t="str">
        <f t="shared" si="3"/>
        <v/>
      </c>
      <c r="R9" s="30"/>
      <c r="S9" s="31"/>
      <c r="T9" s="36"/>
      <c r="U9" s="31"/>
      <c r="V9" s="36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</row>
    <row r="10" spans="1:71" ht="13.8" x14ac:dyDescent="0.25">
      <c r="A10" s="30"/>
      <c r="B10" s="31"/>
      <c r="C10" s="31"/>
      <c r="D10" s="31"/>
      <c r="E10" s="36"/>
      <c r="F10" s="134"/>
      <c r="G10" s="38" t="str">
        <f t="shared" si="5"/>
        <v/>
      </c>
      <c r="H10" s="39"/>
      <c r="I10" s="107" t="str">
        <f t="shared" si="6"/>
        <v/>
      </c>
      <c r="J10" s="38" t="str">
        <f t="shared" si="7"/>
        <v/>
      </c>
      <c r="K10" s="39" t="str">
        <f t="array" ref="K10">IFERROR( INDEX( GBK!$B:$B, MATCH( I10, GBK!$C:$C, 0 ) ) &amp; " - " &amp; $D$3, "" )</f>
        <v/>
      </c>
      <c r="L10" s="41" t="str">
        <f t="shared" si="0"/>
        <v/>
      </c>
      <c r="M10" s="41" t="str">
        <f t="shared" si="1"/>
        <v/>
      </c>
      <c r="N10" s="41" t="str">
        <f t="shared" si="2"/>
        <v/>
      </c>
      <c r="O10" s="31"/>
      <c r="P10" s="31"/>
      <c r="Q10" s="43" t="str">
        <f t="shared" si="3"/>
        <v/>
      </c>
      <c r="R10" s="31"/>
      <c r="S10" s="31"/>
      <c r="T10" s="36"/>
      <c r="U10" s="31"/>
      <c r="V10" s="36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</row>
    <row r="11" spans="1:71" ht="13.8" x14ac:dyDescent="0.25">
      <c r="A11" s="30"/>
      <c r="B11" s="37" t="s">
        <v>2435</v>
      </c>
      <c r="C11" s="37"/>
      <c r="D11" s="147">
        <f>SUMIF(N2:N12,"&gt;0")</f>
        <v>0</v>
      </c>
      <c r="E11" s="137"/>
      <c r="F11" s="134"/>
      <c r="G11" s="38" t="str">
        <f t="shared" si="5"/>
        <v/>
      </c>
      <c r="H11" s="39"/>
      <c r="I11" s="107" t="str">
        <f t="shared" si="6"/>
        <v/>
      </c>
      <c r="J11" s="38" t="str">
        <f t="shared" si="7"/>
        <v/>
      </c>
      <c r="K11" s="39" t="str">
        <f t="array" ref="K11">IFERROR( INDEX( GBK!$B:$B, MATCH( I11, GBK!$C:$C, 0 ) ) &amp; " - " &amp; $D$3, "" )</f>
        <v/>
      </c>
      <c r="L11" s="41" t="str">
        <f t="shared" si="0"/>
        <v/>
      </c>
      <c r="M11" s="41" t="str">
        <f t="shared" si="1"/>
        <v/>
      </c>
      <c r="N11" s="41" t="str">
        <f t="shared" si="2"/>
        <v/>
      </c>
      <c r="O11" s="31"/>
      <c r="P11" s="31"/>
      <c r="Q11" s="43" t="str">
        <f t="shared" si="3"/>
        <v/>
      </c>
      <c r="R11" s="31"/>
      <c r="S11" s="31"/>
      <c r="T11" s="36"/>
      <c r="U11" s="31"/>
      <c r="V11" s="36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</row>
    <row r="12" spans="1:71" ht="13.8" x14ac:dyDescent="0.25">
      <c r="A12" s="30"/>
      <c r="B12" s="37" t="s">
        <v>2436</v>
      </c>
      <c r="C12" s="37"/>
      <c r="D12" s="147">
        <f>-SUMIF(N2:N12,"&lt;0")</f>
        <v>0</v>
      </c>
      <c r="E12" s="137"/>
      <c r="F12" s="134"/>
      <c r="G12" s="38" t="str">
        <f t="shared" si="5"/>
        <v/>
      </c>
      <c r="H12" s="39"/>
      <c r="I12" s="107" t="str">
        <f t="shared" si="6"/>
        <v/>
      </c>
      <c r="J12" s="38" t="str">
        <f t="shared" si="7"/>
        <v/>
      </c>
      <c r="K12" s="39" t="str">
        <f t="array" ref="K12">IFERROR( INDEX( GBK!$B:$B, MATCH( I12, GBK!$C:$C, 0 ) ) &amp; " - " &amp; $D$3, "" )</f>
        <v/>
      </c>
      <c r="L12" s="41" t="str">
        <f t="shared" si="0"/>
        <v/>
      </c>
      <c r="M12" s="41" t="str">
        <f t="shared" si="1"/>
        <v/>
      </c>
      <c r="N12" s="41" t="str">
        <f t="shared" si="2"/>
        <v/>
      </c>
      <c r="O12" s="31"/>
      <c r="P12" s="31"/>
      <c r="Q12" s="43" t="str">
        <f t="shared" si="3"/>
        <v/>
      </c>
      <c r="R12" s="31"/>
      <c r="S12" s="31"/>
      <c r="T12" s="36"/>
      <c r="U12" s="31"/>
      <c r="V12" s="36"/>
      <c r="W12" s="148" t="str">
        <f>D14</f>
        <v/>
      </c>
      <c r="X12" s="149"/>
      <c r="Y12" s="150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</row>
    <row r="13" spans="1:71" ht="13.8" x14ac:dyDescent="0.25">
      <c r="A13" s="30"/>
      <c r="B13" s="37" t="s">
        <v>2437</v>
      </c>
      <c r="C13" s="37"/>
      <c r="D13" s="143">
        <f>COUNTIF(E:E,"&lt;&gt;")-1</f>
        <v>0</v>
      </c>
      <c r="E13" s="137"/>
      <c r="F13" s="134"/>
      <c r="G13" s="44"/>
      <c r="H13" s="31"/>
      <c r="I13" s="45"/>
      <c r="J13" s="46"/>
      <c r="K13" s="33"/>
      <c r="L13" s="43"/>
      <c r="M13" s="43"/>
      <c r="N13" s="43"/>
      <c r="O13" s="31"/>
      <c r="P13" s="31"/>
      <c r="Q13" s="31"/>
      <c r="R13" s="31"/>
      <c r="S13" s="31"/>
      <c r="T13" s="36"/>
      <c r="U13" s="31"/>
      <c r="V13" s="36"/>
      <c r="W13" s="151"/>
      <c r="X13" s="152"/>
      <c r="Y13" s="153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</row>
    <row r="14" spans="1:71" ht="13.8" x14ac:dyDescent="0.25">
      <c r="A14" s="30"/>
      <c r="B14" s="37" t="s">
        <v>2438</v>
      </c>
      <c r="C14" s="37"/>
      <c r="D14" s="143" t="str">
        <f>IFERROR(ROUNDUP(D12/D13,2),"")</f>
        <v/>
      </c>
      <c r="E14" s="137"/>
      <c r="F14" s="134"/>
      <c r="G14" s="38">
        <f t="shared" ref="G14:G15" si="8">IF($I14="","",$D$5)</f>
        <v>43739</v>
      </c>
      <c r="H14" s="39"/>
      <c r="I14" s="40">
        <f t="shared" ref="I14:I15" si="9">$D$2</f>
        <v>5099</v>
      </c>
      <c r="J14" s="38" t="str">
        <f t="shared" ref="J14:J15" si="10">IF($I14="","",$D$4)</f>
        <v>factuur nr</v>
      </c>
      <c r="K14" s="39" t="str">
        <f t="array" ref="K14">IFERROR( INDEX( GBK!$B:$B, MATCH( I14, GBK!$C:$C, 0 ) ) &amp; " - " &amp; $D$3, "" )</f>
        <v>Winst door afrondingsverschillen - naam activiteit</v>
      </c>
      <c r="L14" s="41">
        <f>-IF(I14="","",SUMIFS($18:$18,$20:$20, "=" &amp; $I14,$17:$17, "=Afr" ))</f>
        <v>0</v>
      </c>
      <c r="M14" s="41">
        <f>0</f>
        <v>0</v>
      </c>
      <c r="N14" s="41">
        <f t="shared" ref="N14:N15" si="11">IF(I14="","",L14+M14)</f>
        <v>0</v>
      </c>
      <c r="O14" s="31"/>
      <c r="P14" s="31"/>
      <c r="Q14" s="31"/>
      <c r="R14" s="31"/>
      <c r="S14" s="31"/>
      <c r="T14" s="36"/>
      <c r="U14" s="31"/>
      <c r="V14" s="36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</row>
    <row r="15" spans="1:71" ht="13.8" x14ac:dyDescent="0.25">
      <c r="A15" s="30"/>
      <c r="B15" s="37" t="s">
        <v>2451</v>
      </c>
      <c r="C15" s="37"/>
      <c r="D15" s="143">
        <f>COUNTIF(Q24:Q231,"&gt;0")</f>
        <v>0</v>
      </c>
      <c r="E15" s="137"/>
      <c r="F15" s="135"/>
      <c r="G15" s="38">
        <f t="shared" si="8"/>
        <v>43739</v>
      </c>
      <c r="H15" s="39"/>
      <c r="I15" s="40">
        <f t="shared" si="9"/>
        <v>5099</v>
      </c>
      <c r="J15" s="38" t="str">
        <f t="shared" si="10"/>
        <v>factuur nr</v>
      </c>
      <c r="K15" s="39" t="str">
        <f t="array" ref="K15">IFERROR( INDEX( GBK!$B:$B, MATCH( I15, GBK!$C:$C, 0 ) ) &amp; " - " &amp; $D$3 &amp; " tegenboeking", "" )</f>
        <v>Winst door afrondingsverschillen - naam activiteit tegenboeking</v>
      </c>
      <c r="L15" s="41">
        <v>0</v>
      </c>
      <c r="M15" s="41">
        <f>IF(L15="","",SUMIFS($18:$18,$20:$20, "=" &amp; $I15,$17:$17, "=Afr" ))</f>
        <v>0</v>
      </c>
      <c r="N15" s="41">
        <f t="shared" si="11"/>
        <v>0</v>
      </c>
      <c r="O15" s="31"/>
      <c r="P15" s="31"/>
      <c r="Q15" s="31"/>
      <c r="R15" s="31"/>
      <c r="S15" s="31"/>
      <c r="T15" s="36"/>
      <c r="U15" s="31"/>
      <c r="V15" s="36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</row>
    <row r="16" spans="1:71" ht="13.8" x14ac:dyDescent="0.25">
      <c r="A16" s="30"/>
      <c r="B16" s="31"/>
      <c r="C16" s="31"/>
      <c r="D16" s="36"/>
      <c r="E16" s="36"/>
      <c r="F16" s="31"/>
      <c r="G16" s="44"/>
      <c r="H16" s="31"/>
      <c r="I16" s="34"/>
      <c r="J16" s="33"/>
      <c r="K16" s="36"/>
      <c r="L16" s="35"/>
      <c r="M16" s="35"/>
      <c r="N16" s="35"/>
      <c r="O16" s="31"/>
      <c r="P16" s="31"/>
      <c r="Q16" s="47"/>
      <c r="R16" s="47"/>
      <c r="S16" s="47"/>
      <c r="T16" s="48"/>
      <c r="U16" s="31"/>
      <c r="V16" s="36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146"/>
      <c r="BI16" s="142"/>
      <c r="BJ16" s="142"/>
      <c r="BK16" s="142"/>
      <c r="BL16" s="142"/>
      <c r="BM16" s="142"/>
      <c r="BN16" s="142"/>
      <c r="BO16" s="137"/>
      <c r="BP16" s="31"/>
      <c r="BQ16" s="31"/>
      <c r="BR16" s="31"/>
      <c r="BS16" s="31"/>
    </row>
    <row r="17" spans="1:71" ht="13.8" x14ac:dyDescent="0.25">
      <c r="A17" s="30"/>
      <c r="B17" s="141" t="s">
        <v>2452</v>
      </c>
      <c r="C17" s="142"/>
      <c r="D17" s="142"/>
      <c r="E17" s="142"/>
      <c r="F17" s="142"/>
      <c r="G17" s="142"/>
      <c r="H17" s="142"/>
      <c r="I17" s="142"/>
      <c r="J17" s="142"/>
      <c r="K17" s="142"/>
      <c r="L17" s="142"/>
      <c r="M17" s="142"/>
      <c r="N17" s="137"/>
      <c r="O17" s="31"/>
      <c r="P17" s="49"/>
      <c r="Q17" s="50" t="s">
        <v>2439</v>
      </c>
      <c r="R17" s="51" t="s">
        <v>2453</v>
      </c>
      <c r="S17" s="50" t="s">
        <v>2440</v>
      </c>
      <c r="T17" s="52"/>
      <c r="U17" s="50" t="s">
        <v>2439</v>
      </c>
      <c r="V17" s="51" t="s">
        <v>2453</v>
      </c>
      <c r="W17" s="50" t="s">
        <v>2440</v>
      </c>
      <c r="X17" s="52"/>
      <c r="Y17" s="50" t="s">
        <v>2439</v>
      </c>
      <c r="Z17" s="51" t="s">
        <v>2453</v>
      </c>
      <c r="AA17" s="50" t="s">
        <v>2440</v>
      </c>
      <c r="AB17" s="52"/>
      <c r="AC17" s="50" t="s">
        <v>2439</v>
      </c>
      <c r="AD17" s="51" t="s">
        <v>2453</v>
      </c>
      <c r="AE17" s="50" t="s">
        <v>2440</v>
      </c>
      <c r="AF17" s="52"/>
      <c r="AG17" s="50" t="s">
        <v>2439</v>
      </c>
      <c r="AH17" s="51" t="s">
        <v>2453</v>
      </c>
      <c r="AI17" s="50" t="s">
        <v>2440</v>
      </c>
      <c r="AJ17" s="52"/>
      <c r="AK17" s="50" t="s">
        <v>2439</v>
      </c>
      <c r="AL17" s="51" t="s">
        <v>2453</v>
      </c>
      <c r="AM17" s="50" t="s">
        <v>2440</v>
      </c>
      <c r="AN17" s="52"/>
      <c r="AO17" s="50" t="s">
        <v>2439</v>
      </c>
      <c r="AP17" s="51" t="s">
        <v>2453</v>
      </c>
      <c r="AQ17" s="50" t="s">
        <v>2440</v>
      </c>
      <c r="AR17" s="52"/>
      <c r="AS17" s="50" t="s">
        <v>2439</v>
      </c>
      <c r="AT17" s="51" t="s">
        <v>2453</v>
      </c>
      <c r="AU17" s="50" t="s">
        <v>2440</v>
      </c>
      <c r="AV17" s="52"/>
      <c r="AW17" s="50" t="s">
        <v>2439</v>
      </c>
      <c r="AX17" s="51" t="s">
        <v>2453</v>
      </c>
      <c r="AY17" s="50" t="s">
        <v>2440</v>
      </c>
      <c r="AZ17" s="52"/>
      <c r="BA17" s="50" t="s">
        <v>2439</v>
      </c>
      <c r="BB17" s="51" t="s">
        <v>2453</v>
      </c>
      <c r="BC17" s="50" t="s">
        <v>2440</v>
      </c>
      <c r="BD17" s="52"/>
      <c r="BE17" s="50" t="s">
        <v>2439</v>
      </c>
      <c r="BF17" s="51" t="s">
        <v>2453</v>
      </c>
      <c r="BG17" s="50" t="s">
        <v>2440</v>
      </c>
      <c r="BH17" s="52"/>
      <c r="BI17" s="50" t="s">
        <v>2439</v>
      </c>
      <c r="BJ17" s="51" t="s">
        <v>2453</v>
      </c>
      <c r="BK17" s="50" t="s">
        <v>2440</v>
      </c>
      <c r="BL17" s="52"/>
      <c r="BM17" s="50" t="s">
        <v>2439</v>
      </c>
      <c r="BN17" s="51" t="s">
        <v>2453</v>
      </c>
      <c r="BO17" s="50" t="s">
        <v>2440</v>
      </c>
      <c r="BP17" s="52"/>
      <c r="BQ17" s="50" t="s">
        <v>2439</v>
      </c>
      <c r="BR17" s="51" t="s">
        <v>2453</v>
      </c>
      <c r="BS17" s="50" t="s">
        <v>2440</v>
      </c>
    </row>
    <row r="18" spans="1:71" ht="13.8" x14ac:dyDescent="0.25">
      <c r="A18" s="30"/>
      <c r="B18" s="141" t="s">
        <v>2454</v>
      </c>
      <c r="C18" s="142"/>
      <c r="D18" s="142"/>
      <c r="E18" s="142"/>
      <c r="F18" s="142"/>
      <c r="G18" s="142"/>
      <c r="H18" s="142"/>
      <c r="I18" s="142"/>
      <c r="J18" s="142"/>
      <c r="K18" s="142"/>
      <c r="L18" s="142"/>
      <c r="M18" s="142"/>
      <c r="N18" s="137"/>
      <c r="O18" s="31"/>
      <c r="P18" s="49"/>
      <c r="Q18" s="50">
        <f>ROUNDUP( SUM(Q24:Q231), 2)</f>
        <v>0</v>
      </c>
      <c r="R18" s="53">
        <f>(Q18+S18)</f>
        <v>0</v>
      </c>
      <c r="S18" s="50">
        <f>ROUNDUP(SUM(S24:S231),2)</f>
        <v>0</v>
      </c>
      <c r="T18" s="52"/>
      <c r="U18" s="50">
        <f>ROUNDUP( SUM(U24:U231), 2)</f>
        <v>0</v>
      </c>
      <c r="V18" s="53">
        <f>(U18+W18)</f>
        <v>0</v>
      </c>
      <c r="W18" s="50">
        <f>ROUNDUP(SUM(W24:W231),2)</f>
        <v>0</v>
      </c>
      <c r="X18" s="52"/>
      <c r="Y18" s="50">
        <f>ROUNDUP( SUM(Y24:Y231), 2)</f>
        <v>0</v>
      </c>
      <c r="Z18" s="53">
        <f>(Y18+AA18)</f>
        <v>0</v>
      </c>
      <c r="AA18" s="50">
        <f>ROUNDUP(SUM(AA24:AA231),2)</f>
        <v>0</v>
      </c>
      <c r="AB18" s="52"/>
      <c r="AC18" s="50">
        <f>ROUNDUP( SUM(AC24:AC231), 2)</f>
        <v>0</v>
      </c>
      <c r="AD18" s="53">
        <f>(AC18+AE18)</f>
        <v>0</v>
      </c>
      <c r="AE18" s="50">
        <f>ROUNDUP(SUM(AE24:AE231),2)</f>
        <v>0</v>
      </c>
      <c r="AF18" s="52"/>
      <c r="AG18" s="50">
        <f>ROUNDUP( SUM(AG24:AG231), 2)</f>
        <v>0</v>
      </c>
      <c r="AH18" s="53">
        <f>(AG18+AI18)</f>
        <v>0</v>
      </c>
      <c r="AI18" s="50">
        <f>ROUNDUP(SUM(AI24:AI231),2)</f>
        <v>0</v>
      </c>
      <c r="AJ18" s="52"/>
      <c r="AK18" s="50">
        <f>ROUNDUP( SUM(AK24:AK231), 2)</f>
        <v>0</v>
      </c>
      <c r="AL18" s="53">
        <f>(AK18+AM18)</f>
        <v>0</v>
      </c>
      <c r="AM18" s="50">
        <f>ROUNDUP(SUM(AM24:AM231),2)</f>
        <v>0</v>
      </c>
      <c r="AN18" s="52"/>
      <c r="AO18" s="50">
        <f>ROUNDUP( SUM(AO24:AO231), 2)</f>
        <v>0</v>
      </c>
      <c r="AP18" s="53">
        <f>(AO18+AQ18)</f>
        <v>0</v>
      </c>
      <c r="AQ18" s="50">
        <f>ROUNDUP(SUM(AQ24:AQ231),2)</f>
        <v>0</v>
      </c>
      <c r="AR18" s="52"/>
      <c r="AS18" s="50">
        <f>ROUNDUP( SUM(AS24:AS231), 2)</f>
        <v>0</v>
      </c>
      <c r="AT18" s="53">
        <f>(AS18+AU18)</f>
        <v>0</v>
      </c>
      <c r="AU18" s="50">
        <f>ROUNDUP(SUM(AU24:AU231),2)</f>
        <v>0</v>
      </c>
      <c r="AV18" s="52"/>
      <c r="AW18" s="50">
        <f>ROUNDUP( SUM(AW24:AW231), 2)</f>
        <v>0</v>
      </c>
      <c r="AX18" s="53">
        <f>(AW18+AY18)</f>
        <v>0</v>
      </c>
      <c r="AY18" s="50">
        <f>ROUNDUP(SUM(AY24:AY231),2)</f>
        <v>0</v>
      </c>
      <c r="AZ18" s="52"/>
      <c r="BA18" s="50">
        <f>ROUNDUP( SUM(BA24:BA231), 2)</f>
        <v>0</v>
      </c>
      <c r="BB18" s="53">
        <f>(BA18+BC18)</f>
        <v>0</v>
      </c>
      <c r="BC18" s="50">
        <f>ROUNDUP(SUM(BC24:BC231),2)</f>
        <v>0</v>
      </c>
      <c r="BD18" s="52"/>
      <c r="BE18" s="50">
        <f>ROUNDUP( SUM(BE24:BE231), 2)</f>
        <v>0</v>
      </c>
      <c r="BF18" s="53">
        <f>(BE18+BG18)</f>
        <v>0</v>
      </c>
      <c r="BG18" s="50">
        <f>ROUNDUP(SUM(BG24:BG231),2)</f>
        <v>0</v>
      </c>
      <c r="BH18" s="52"/>
      <c r="BI18" s="50">
        <f>ROUNDUP( SUM(BI24:BI231), 2)</f>
        <v>0</v>
      </c>
      <c r="BJ18" s="53">
        <f>(BI18+BK18)</f>
        <v>0</v>
      </c>
      <c r="BK18" s="50">
        <f>ROUNDUP(SUM(BK24:BK231),2)</f>
        <v>0</v>
      </c>
      <c r="BL18" s="52"/>
      <c r="BM18" s="50">
        <f>ROUNDUP( SUM(BM24:BM231), 2)</f>
        <v>0</v>
      </c>
      <c r="BN18" s="53">
        <f>(BM18+BO18)</f>
        <v>0</v>
      </c>
      <c r="BO18" s="50">
        <f>ROUNDUP(SUM(BO24:BO231),2)</f>
        <v>0</v>
      </c>
      <c r="BP18" s="52"/>
      <c r="BQ18" s="50">
        <f>ROUNDUP( SUM(BQ24:BQ231), 2)</f>
        <v>0</v>
      </c>
      <c r="BR18" s="53">
        <f>(BQ18+BS18)</f>
        <v>0</v>
      </c>
      <c r="BS18" s="50">
        <f>ROUNDUP(SUM(BS24:BS231),2)</f>
        <v>0</v>
      </c>
    </row>
    <row r="19" spans="1:71" ht="13.8" x14ac:dyDescent="0.25">
      <c r="A19" s="30"/>
      <c r="B19" s="141" t="s">
        <v>2455</v>
      </c>
      <c r="C19" s="142"/>
      <c r="D19" s="142"/>
      <c r="E19" s="142"/>
      <c r="F19" s="142"/>
      <c r="G19" s="142"/>
      <c r="H19" s="142"/>
      <c r="I19" s="142"/>
      <c r="J19" s="142"/>
      <c r="K19" s="142"/>
      <c r="L19" s="142"/>
      <c r="M19" s="142"/>
      <c r="N19" s="137"/>
      <c r="O19" s="31"/>
      <c r="P19" s="49"/>
      <c r="Q19" s="50"/>
      <c r="R19" s="54">
        <f>MAX(SUM(R24:R231),1)</f>
        <v>1</v>
      </c>
      <c r="S19" s="55"/>
      <c r="T19" s="52"/>
      <c r="U19" s="55"/>
      <c r="V19" s="54">
        <f>MAX(SUM(V24:V231),1)</f>
        <v>1</v>
      </c>
      <c r="W19" s="55"/>
      <c r="X19" s="52"/>
      <c r="Y19" s="55"/>
      <c r="Z19" s="54">
        <f>MAX(SUM(Z24:Z231),1)</f>
        <v>1</v>
      </c>
      <c r="AA19" s="55"/>
      <c r="AB19" s="52"/>
      <c r="AC19" s="55"/>
      <c r="AD19" s="54">
        <f>MAX(SUM(AD24:AD231),1)</f>
        <v>1</v>
      </c>
      <c r="AE19" s="55"/>
      <c r="AF19" s="52"/>
      <c r="AG19" s="55"/>
      <c r="AH19" s="54">
        <f>MAX(SUM(AH24:AH231),1)</f>
        <v>1</v>
      </c>
      <c r="AI19" s="55"/>
      <c r="AJ19" s="52"/>
      <c r="AK19" s="55"/>
      <c r="AL19" s="54">
        <f>MAX(SUM(AL24:AL231),1)</f>
        <v>1</v>
      </c>
      <c r="AM19" s="55"/>
      <c r="AN19" s="52"/>
      <c r="AO19" s="55"/>
      <c r="AP19" s="54">
        <f>MAX(SUM(AP24:AP231),1)</f>
        <v>1</v>
      </c>
      <c r="AQ19" s="55"/>
      <c r="AR19" s="52"/>
      <c r="AS19" s="55"/>
      <c r="AT19" s="54">
        <f>MAX(SUM(AT24:AT231),1)</f>
        <v>1</v>
      </c>
      <c r="AU19" s="55"/>
      <c r="AV19" s="52"/>
      <c r="AW19" s="55"/>
      <c r="AX19" s="54">
        <f>MAX(SUM(AX24:AX231),1)</f>
        <v>1</v>
      </c>
      <c r="AY19" s="55"/>
      <c r="AZ19" s="52"/>
      <c r="BA19" s="55"/>
      <c r="BB19" s="54">
        <f>MAX(SUM(BB24:BB231),1)</f>
        <v>1</v>
      </c>
      <c r="BC19" s="55"/>
      <c r="BD19" s="52"/>
      <c r="BE19" s="55"/>
      <c r="BF19" s="54">
        <f>MAX(SUM(BF24:BF231),1)</f>
        <v>1</v>
      </c>
      <c r="BG19" s="55"/>
      <c r="BH19" s="52"/>
      <c r="BI19" s="55"/>
      <c r="BJ19" s="54">
        <f>MAX(SUM(BJ24:BJ231),1)</f>
        <v>1</v>
      </c>
      <c r="BK19" s="55"/>
      <c r="BL19" s="52"/>
      <c r="BM19" s="55"/>
      <c r="BN19" s="54">
        <f>MAX(SUM(BN24:BN231),1)</f>
        <v>1</v>
      </c>
      <c r="BO19" s="55"/>
      <c r="BP19" s="52"/>
      <c r="BQ19" s="55"/>
      <c r="BR19" s="54">
        <f>MAX(SUM(BR24:BR231),1)</f>
        <v>1</v>
      </c>
      <c r="BS19" s="55"/>
    </row>
    <row r="20" spans="1:71" ht="13.8" x14ac:dyDescent="0.25">
      <c r="A20" s="30"/>
      <c r="B20" s="141" t="s">
        <v>2456</v>
      </c>
      <c r="C20" s="142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37"/>
      <c r="O20" s="31"/>
      <c r="P20" s="49"/>
      <c r="Q20" s="56">
        <v>4009</v>
      </c>
      <c r="R20" s="57">
        <f>$D$2</f>
        <v>5099</v>
      </c>
      <c r="S20" s="58">
        <v>8009</v>
      </c>
      <c r="T20" s="49"/>
      <c r="U20" s="56">
        <v>4009</v>
      </c>
      <c r="V20" s="57">
        <f>$D$2</f>
        <v>5099</v>
      </c>
      <c r="W20" s="58">
        <v>8009</v>
      </c>
      <c r="X20" s="59"/>
      <c r="Y20" s="56">
        <v>4009</v>
      </c>
      <c r="Z20" s="57">
        <f>$D$2</f>
        <v>5099</v>
      </c>
      <c r="AA20" s="58">
        <v>8009</v>
      </c>
      <c r="AB20" s="49"/>
      <c r="AC20" s="56">
        <v>4009</v>
      </c>
      <c r="AD20" s="57">
        <f>$D$2</f>
        <v>5099</v>
      </c>
      <c r="AE20" s="58">
        <v>8009</v>
      </c>
      <c r="AF20" s="49"/>
      <c r="AG20" s="56">
        <v>4009</v>
      </c>
      <c r="AH20" s="57">
        <f>$D$2</f>
        <v>5099</v>
      </c>
      <c r="AI20" s="58">
        <v>8009</v>
      </c>
      <c r="AJ20" s="49"/>
      <c r="AK20" s="56">
        <v>4009</v>
      </c>
      <c r="AL20" s="57">
        <f>$D$2</f>
        <v>5099</v>
      </c>
      <c r="AM20" s="58">
        <v>8009</v>
      </c>
      <c r="AN20" s="49"/>
      <c r="AO20" s="56">
        <v>4009</v>
      </c>
      <c r="AP20" s="57">
        <f>$D$2</f>
        <v>5099</v>
      </c>
      <c r="AQ20" s="58">
        <v>8009</v>
      </c>
      <c r="AR20" s="59"/>
      <c r="AS20" s="56">
        <v>4009</v>
      </c>
      <c r="AT20" s="57">
        <f>$D$2</f>
        <v>5099</v>
      </c>
      <c r="AU20" s="58">
        <v>8009</v>
      </c>
      <c r="AV20" s="59"/>
      <c r="AW20" s="56">
        <v>4009</v>
      </c>
      <c r="AX20" s="57">
        <f>$D$2</f>
        <v>5099</v>
      </c>
      <c r="AY20" s="58">
        <v>8009</v>
      </c>
      <c r="AZ20" s="59"/>
      <c r="BA20" s="56">
        <v>4009</v>
      </c>
      <c r="BB20" s="57">
        <f>$D$2</f>
        <v>5099</v>
      </c>
      <c r="BC20" s="58">
        <v>8009</v>
      </c>
      <c r="BD20" s="49"/>
      <c r="BE20" s="56">
        <v>4009</v>
      </c>
      <c r="BF20" s="57">
        <f>$D$2</f>
        <v>5099</v>
      </c>
      <c r="BG20" s="58">
        <v>8009</v>
      </c>
      <c r="BH20" s="49"/>
      <c r="BI20" s="56">
        <v>4009</v>
      </c>
      <c r="BJ20" s="57">
        <f>$D$2</f>
        <v>5099</v>
      </c>
      <c r="BK20" s="58">
        <v>8009</v>
      </c>
      <c r="BL20" s="59"/>
      <c r="BM20" s="56">
        <v>4009</v>
      </c>
      <c r="BN20" s="57">
        <f>$D$2</f>
        <v>5099</v>
      </c>
      <c r="BO20" s="58">
        <v>8009</v>
      </c>
      <c r="BP20" s="49"/>
      <c r="BQ20" s="56">
        <v>4009</v>
      </c>
      <c r="BR20" s="57">
        <f>$D$2</f>
        <v>5099</v>
      </c>
      <c r="BS20" s="58">
        <v>8009</v>
      </c>
    </row>
    <row r="21" spans="1:71" ht="15.75" customHeight="1" x14ac:dyDescent="0.25">
      <c r="A21" s="30"/>
      <c r="B21" s="141" t="s">
        <v>2457</v>
      </c>
      <c r="C21" s="142"/>
      <c r="D21" s="142"/>
      <c r="E21" s="142"/>
      <c r="F21" s="142"/>
      <c r="G21" s="142"/>
      <c r="H21" s="142"/>
      <c r="I21" s="142"/>
      <c r="J21" s="142"/>
      <c r="K21" s="142"/>
      <c r="L21" s="142"/>
      <c r="M21" s="142"/>
      <c r="N21" s="137"/>
      <c r="O21" s="31"/>
      <c r="P21" s="60"/>
      <c r="Q21" s="136" t="s">
        <v>2443</v>
      </c>
      <c r="R21" s="142"/>
      <c r="S21" s="137"/>
      <c r="T21" s="144"/>
      <c r="U21" s="142"/>
      <c r="V21" s="142"/>
      <c r="W21" s="145"/>
      <c r="X21" s="144"/>
      <c r="Y21" s="142"/>
      <c r="Z21" s="142"/>
      <c r="AA21" s="137"/>
      <c r="AB21" s="144"/>
      <c r="AC21" s="142"/>
      <c r="AD21" s="142"/>
      <c r="AE21" s="137"/>
      <c r="AF21" s="144"/>
      <c r="AG21" s="142"/>
      <c r="AH21" s="142"/>
      <c r="AI21" s="137"/>
      <c r="AJ21" s="144"/>
      <c r="AK21" s="142"/>
      <c r="AL21" s="142"/>
      <c r="AM21" s="137"/>
      <c r="AN21" s="144"/>
      <c r="AO21" s="142"/>
      <c r="AP21" s="142"/>
      <c r="AQ21" s="137"/>
      <c r="AR21" s="144"/>
      <c r="AS21" s="142"/>
      <c r="AT21" s="142"/>
      <c r="AU21" s="137"/>
      <c r="AV21" s="144"/>
      <c r="AW21" s="142"/>
      <c r="AX21" s="142"/>
      <c r="AY21" s="137"/>
      <c r="AZ21" s="144"/>
      <c r="BA21" s="142"/>
      <c r="BB21" s="142"/>
      <c r="BC21" s="137"/>
      <c r="BD21" s="144"/>
      <c r="BE21" s="142"/>
      <c r="BF21" s="142"/>
      <c r="BG21" s="137"/>
      <c r="BH21" s="144"/>
      <c r="BI21" s="142"/>
      <c r="BJ21" s="142"/>
      <c r="BK21" s="137"/>
      <c r="BL21" s="144"/>
      <c r="BM21" s="142"/>
      <c r="BN21" s="142"/>
      <c r="BO21" s="137"/>
      <c r="BP21" s="144"/>
      <c r="BQ21" s="142"/>
      <c r="BR21" s="142"/>
      <c r="BS21" s="137"/>
    </row>
    <row r="22" spans="1:71" ht="15.75" customHeight="1" x14ac:dyDescent="0.25">
      <c r="A22" s="30"/>
      <c r="B22" s="31"/>
      <c r="C22" s="33"/>
      <c r="D22" s="31"/>
      <c r="E22" s="31"/>
      <c r="F22" s="31"/>
      <c r="G22" s="46"/>
      <c r="H22" s="46"/>
      <c r="I22" s="45"/>
      <c r="J22" s="46"/>
      <c r="K22" s="46"/>
      <c r="L22" s="46"/>
      <c r="M22" s="46"/>
      <c r="N22" s="46"/>
      <c r="O22" s="31"/>
      <c r="P22" s="31"/>
      <c r="Q22" s="36"/>
      <c r="R22" s="36"/>
      <c r="S22" s="36"/>
      <c r="T22" s="61"/>
      <c r="U22" s="36"/>
      <c r="V22" s="36"/>
      <c r="W22" s="36"/>
      <c r="X22" s="61"/>
      <c r="Y22" s="36"/>
      <c r="Z22" s="36"/>
      <c r="AA22" s="36"/>
      <c r="AB22" s="61"/>
      <c r="AC22" s="36"/>
      <c r="AD22" s="36"/>
      <c r="AE22" s="36"/>
      <c r="AF22" s="61"/>
      <c r="AG22" s="36"/>
      <c r="AH22" s="36"/>
      <c r="AI22" s="36"/>
      <c r="AJ22" s="61"/>
      <c r="AK22" s="36"/>
      <c r="AL22" s="36"/>
      <c r="AM22" s="36"/>
      <c r="AN22" s="61"/>
      <c r="AO22" s="36"/>
      <c r="AP22" s="36"/>
      <c r="AQ22" s="36"/>
      <c r="AR22" s="61"/>
      <c r="AS22" s="36"/>
      <c r="AT22" s="36"/>
      <c r="AU22" s="36"/>
      <c r="AV22" s="61"/>
      <c r="AW22" s="36"/>
      <c r="AX22" s="36"/>
      <c r="AY22" s="36"/>
      <c r="AZ22" s="61"/>
      <c r="BA22" s="36"/>
      <c r="BB22" s="36"/>
      <c r="BC22" s="36"/>
      <c r="BD22" s="61"/>
      <c r="BE22" s="36"/>
      <c r="BF22" s="36"/>
      <c r="BG22" s="36"/>
      <c r="BH22" s="61"/>
      <c r="BI22" s="36"/>
      <c r="BJ22" s="36"/>
      <c r="BK22" s="36"/>
      <c r="BL22" s="61"/>
      <c r="BM22" s="36"/>
      <c r="BN22" s="36"/>
      <c r="BO22" s="36"/>
      <c r="BP22" s="61"/>
      <c r="BQ22" s="36"/>
      <c r="BR22" s="36"/>
      <c r="BS22" s="36"/>
    </row>
    <row r="23" spans="1:71" ht="15" customHeight="1" x14ac:dyDescent="0.25">
      <c r="A23" s="30"/>
      <c r="B23" s="60"/>
      <c r="C23" s="31"/>
      <c r="D23" s="31" t="s">
        <v>2458</v>
      </c>
      <c r="E23" s="31"/>
      <c r="F23" s="133" t="s">
        <v>2459</v>
      </c>
      <c r="G23" s="32" t="s">
        <v>2426</v>
      </c>
      <c r="H23" s="33" t="s">
        <v>2427</v>
      </c>
      <c r="I23" s="34" t="s">
        <v>2428</v>
      </c>
      <c r="J23" s="33" t="s">
        <v>2429</v>
      </c>
      <c r="K23" s="33" t="s">
        <v>2430</v>
      </c>
      <c r="L23" s="35" t="s">
        <v>2439</v>
      </c>
      <c r="M23" s="35" t="s">
        <v>2440</v>
      </c>
      <c r="N23" s="35" t="s">
        <v>2441</v>
      </c>
      <c r="O23" s="31"/>
      <c r="P23" s="33" t="s">
        <v>2460</v>
      </c>
      <c r="Q23" s="62" t="s">
        <v>2461</v>
      </c>
      <c r="R23" s="47"/>
      <c r="S23" s="62" t="s">
        <v>2462</v>
      </c>
      <c r="T23" s="63" t="s">
        <v>2460</v>
      </c>
      <c r="U23" s="62" t="s">
        <v>2461</v>
      </c>
      <c r="V23" s="64"/>
      <c r="W23" s="62" t="s">
        <v>2462</v>
      </c>
      <c r="X23" s="63" t="s">
        <v>2460</v>
      </c>
      <c r="Y23" s="62" t="s">
        <v>2461</v>
      </c>
      <c r="Z23" s="64"/>
      <c r="AA23" s="62" t="s">
        <v>2462</v>
      </c>
      <c r="AB23" s="63" t="s">
        <v>2460</v>
      </c>
      <c r="AC23" s="62" t="s">
        <v>2461</v>
      </c>
      <c r="AD23" s="64"/>
      <c r="AE23" s="62" t="s">
        <v>2462</v>
      </c>
      <c r="AF23" s="63" t="s">
        <v>2460</v>
      </c>
      <c r="AG23" s="62" t="s">
        <v>2461</v>
      </c>
      <c r="AH23" s="64"/>
      <c r="AI23" s="62" t="s">
        <v>2462</v>
      </c>
      <c r="AJ23" s="63" t="s">
        <v>2460</v>
      </c>
      <c r="AK23" s="62" t="s">
        <v>2461</v>
      </c>
      <c r="AL23" s="64"/>
      <c r="AM23" s="62" t="s">
        <v>2462</v>
      </c>
      <c r="AN23" s="63" t="s">
        <v>2460</v>
      </c>
      <c r="AO23" s="62" t="s">
        <v>2461</v>
      </c>
      <c r="AP23" s="64"/>
      <c r="AQ23" s="62" t="s">
        <v>2462</v>
      </c>
      <c r="AR23" s="63" t="s">
        <v>2460</v>
      </c>
      <c r="AS23" s="62" t="s">
        <v>2461</v>
      </c>
      <c r="AT23" s="64"/>
      <c r="AU23" s="62" t="s">
        <v>2462</v>
      </c>
      <c r="AV23" s="63" t="s">
        <v>2460</v>
      </c>
      <c r="AW23" s="62" t="s">
        <v>2461</v>
      </c>
      <c r="AX23" s="64"/>
      <c r="AY23" s="62" t="s">
        <v>2462</v>
      </c>
      <c r="AZ23" s="63" t="s">
        <v>2460</v>
      </c>
      <c r="BA23" s="62" t="s">
        <v>2461</v>
      </c>
      <c r="BB23" s="64"/>
      <c r="BC23" s="62" t="s">
        <v>2462</v>
      </c>
      <c r="BD23" s="63" t="s">
        <v>2460</v>
      </c>
      <c r="BE23" s="62" t="s">
        <v>2461</v>
      </c>
      <c r="BF23" s="64"/>
      <c r="BG23" s="62" t="s">
        <v>2462</v>
      </c>
      <c r="BH23" s="63" t="s">
        <v>2460</v>
      </c>
      <c r="BI23" s="62" t="s">
        <v>2461</v>
      </c>
      <c r="BJ23" s="64"/>
      <c r="BK23" s="62" t="s">
        <v>2462</v>
      </c>
      <c r="BL23" s="63" t="s">
        <v>2460</v>
      </c>
      <c r="BM23" s="62" t="s">
        <v>2461</v>
      </c>
      <c r="BN23" s="64"/>
      <c r="BO23" s="62" t="s">
        <v>2462</v>
      </c>
      <c r="BP23" s="63" t="s">
        <v>2460</v>
      </c>
      <c r="BQ23" s="62" t="s">
        <v>2461</v>
      </c>
      <c r="BR23" s="64"/>
      <c r="BS23" s="62" t="s">
        <v>2462</v>
      </c>
    </row>
    <row r="24" spans="1:71" ht="15.75" customHeight="1" x14ac:dyDescent="0.25">
      <c r="A24" s="30"/>
      <c r="B24" s="65"/>
      <c r="C24" s="31"/>
      <c r="D24" s="31" t="s">
        <v>2463</v>
      </c>
      <c r="E24" s="31"/>
      <c r="F24" s="134"/>
      <c r="G24" s="38">
        <f t="shared" ref="G24:G29" si="12">IF($I24="","",$D$5)</f>
        <v>43739</v>
      </c>
      <c r="H24" s="66"/>
      <c r="I24" s="40">
        <v>1800</v>
      </c>
      <c r="J24" s="38" t="str">
        <f t="shared" ref="J24:J29" si="13">IF($I24="","",$D$4)</f>
        <v>factuur nr</v>
      </c>
      <c r="K24" s="66" t="s">
        <v>2464</v>
      </c>
      <c r="L24" s="41">
        <f t="shared" ref="L24:L29" si="14">IF(I24="","",-SUMIFS(24:24,$17:$17,"=Credit"))</f>
        <v>0</v>
      </c>
      <c r="M24" s="41">
        <f t="shared" ref="M24:M29" si="15">IF(I24="","",-SUMIFS(24:24,$17:$17,"=Debit"))</f>
        <v>0</v>
      </c>
      <c r="N24" s="41">
        <f t="shared" ref="N24:N29" si="16">IF(I24="","",L24+M24)</f>
        <v>0</v>
      </c>
      <c r="O24" s="31"/>
      <c r="P24" s="67"/>
      <c r="Q24" s="68"/>
      <c r="R24" s="69"/>
      <c r="S24" s="41">
        <f t="shared" ref="S24:S29" si="17">-ROUNDUP( R24 * ( Q$18 / R$19 ), 2)</f>
        <v>0</v>
      </c>
      <c r="T24" s="70"/>
      <c r="U24" s="68"/>
      <c r="V24" s="71"/>
      <c r="W24" s="41">
        <f t="shared" ref="W24:W29" si="18">-ROUNDUP( V24 * ( U$18 / V$19 ), 2)</f>
        <v>0</v>
      </c>
      <c r="X24" s="70"/>
      <c r="Y24" s="68"/>
      <c r="Z24" s="71"/>
      <c r="AA24" s="41">
        <f t="shared" ref="AA24:AA29" si="19">-ROUNDUP( Z24 * ( Y$18 / Z$19 ), 2)</f>
        <v>0</v>
      </c>
      <c r="AB24" s="70"/>
      <c r="AC24" s="68"/>
      <c r="AD24" s="71"/>
      <c r="AE24" s="41">
        <f t="shared" ref="AE24:AE29" si="20">-ROUNDUP( AD24 * ( AC$18 / AD$19 ), 2)</f>
        <v>0</v>
      </c>
      <c r="AF24" s="70"/>
      <c r="AG24" s="68"/>
      <c r="AH24" s="71"/>
      <c r="AI24" s="41">
        <f t="shared" ref="AI24:AI29" si="21">-ROUNDUP( AH24 * ( AG$18 / AH$19 ), 2)</f>
        <v>0</v>
      </c>
      <c r="AJ24" s="70"/>
      <c r="AK24" s="68"/>
      <c r="AL24" s="71"/>
      <c r="AM24" s="41">
        <f t="shared" ref="AM24:AM29" si="22">-ROUNDUP( AL24 * ( AK$18 / AL$19 ), 2)</f>
        <v>0</v>
      </c>
      <c r="AN24" s="70"/>
      <c r="AO24" s="68"/>
      <c r="AP24" s="71"/>
      <c r="AQ24" s="41">
        <f t="shared" ref="AQ24:AQ29" si="23">-ROUNDUP( AP24 * ( AO$18 / AP$19 ), 2)</f>
        <v>0</v>
      </c>
      <c r="AR24" s="70"/>
      <c r="AS24" s="68"/>
      <c r="AT24" s="71"/>
      <c r="AU24" s="41">
        <f t="shared" ref="AU24:AU29" si="24">-ROUNDUP( AT24 * ( AS$18 / AT$19 ), 2)</f>
        <v>0</v>
      </c>
      <c r="AV24" s="70"/>
      <c r="AW24" s="68"/>
      <c r="AX24" s="71"/>
      <c r="AY24" s="41">
        <f t="shared" ref="AY24:AY29" si="25">-ROUNDUP( AX24 * ( AW$18 / AX$19 ), 2)</f>
        <v>0</v>
      </c>
      <c r="AZ24" s="70"/>
      <c r="BA24" s="68"/>
      <c r="BB24" s="71"/>
      <c r="BC24" s="41">
        <f t="shared" ref="BC24:BC29" si="26">-ROUNDUP( BB24 * ( BA$18 / BB$19 ), 2)</f>
        <v>0</v>
      </c>
      <c r="BD24" s="70"/>
      <c r="BE24" s="68"/>
      <c r="BF24" s="71"/>
      <c r="BG24" s="41">
        <f t="shared" ref="BG24:BG29" si="27">-ROUNDUP( BF24 * ( BE$18 / BF$19 ), 2)</f>
        <v>0</v>
      </c>
      <c r="BH24" s="70"/>
      <c r="BI24" s="68"/>
      <c r="BJ24" s="71"/>
      <c r="BK24" s="41">
        <f t="shared" ref="BK24:BK29" si="28">-ROUNDUP( BJ24 * ( BI$18 / BJ$19 ), 2)</f>
        <v>0</v>
      </c>
      <c r="BL24" s="70"/>
      <c r="BM24" s="68"/>
      <c r="BN24" s="71"/>
      <c r="BO24" s="41">
        <f t="shared" ref="BO24:BO29" si="29">-ROUNDUP( BN24 * ( BM$18 / BN$19 ), 2)</f>
        <v>0</v>
      </c>
      <c r="BP24" s="70"/>
      <c r="BQ24" s="68"/>
      <c r="BR24" s="71"/>
      <c r="BS24" s="41">
        <f t="shared" ref="BS24:BS29" si="30">-ROUNDUP( BR24 * ( BQ$18 / BR$19 ), 2)</f>
        <v>0</v>
      </c>
    </row>
    <row r="25" spans="1:71" ht="15.75" customHeight="1" x14ac:dyDescent="0.25">
      <c r="A25" s="30"/>
      <c r="B25" s="72"/>
      <c r="C25" s="31"/>
      <c r="D25" s="31" t="s">
        <v>2465</v>
      </c>
      <c r="E25" s="31"/>
      <c r="F25" s="134"/>
      <c r="G25" s="38">
        <f t="shared" si="12"/>
        <v>43739</v>
      </c>
      <c r="H25" s="66"/>
      <c r="I25" s="40">
        <v>1800</v>
      </c>
      <c r="J25" s="38" t="str">
        <f t="shared" si="13"/>
        <v>factuur nr</v>
      </c>
      <c r="K25" s="66" t="s">
        <v>2466</v>
      </c>
      <c r="L25" s="41">
        <f t="shared" si="14"/>
        <v>0</v>
      </c>
      <c r="M25" s="41">
        <f t="shared" si="15"/>
        <v>0</v>
      </c>
      <c r="N25" s="41">
        <f t="shared" si="16"/>
        <v>0</v>
      </c>
      <c r="O25" s="31"/>
      <c r="P25" s="67"/>
      <c r="Q25" s="68"/>
      <c r="R25" s="69"/>
      <c r="S25" s="41">
        <f t="shared" si="17"/>
        <v>0</v>
      </c>
      <c r="T25" s="70"/>
      <c r="U25" s="68"/>
      <c r="V25" s="71"/>
      <c r="W25" s="73">
        <f t="shared" si="18"/>
        <v>0</v>
      </c>
      <c r="X25" s="70"/>
      <c r="Y25" s="68"/>
      <c r="Z25" s="71"/>
      <c r="AA25" s="41">
        <f t="shared" si="19"/>
        <v>0</v>
      </c>
      <c r="AB25" s="70"/>
      <c r="AC25" s="68"/>
      <c r="AD25" s="71"/>
      <c r="AE25" s="41">
        <f t="shared" si="20"/>
        <v>0</v>
      </c>
      <c r="AF25" s="70"/>
      <c r="AG25" s="68"/>
      <c r="AH25" s="71"/>
      <c r="AI25" s="41">
        <f t="shared" si="21"/>
        <v>0</v>
      </c>
      <c r="AJ25" s="70"/>
      <c r="AK25" s="68"/>
      <c r="AL25" s="71"/>
      <c r="AM25" s="41">
        <f t="shared" si="22"/>
        <v>0</v>
      </c>
      <c r="AN25" s="70"/>
      <c r="AO25" s="68"/>
      <c r="AP25" s="71"/>
      <c r="AQ25" s="41">
        <f t="shared" si="23"/>
        <v>0</v>
      </c>
      <c r="AR25" s="70"/>
      <c r="AS25" s="68"/>
      <c r="AT25" s="71"/>
      <c r="AU25" s="41">
        <f t="shared" si="24"/>
        <v>0</v>
      </c>
      <c r="AV25" s="70"/>
      <c r="AW25" s="68"/>
      <c r="AX25" s="71"/>
      <c r="AY25" s="41">
        <f t="shared" si="25"/>
        <v>0</v>
      </c>
      <c r="AZ25" s="70"/>
      <c r="BA25" s="68"/>
      <c r="BB25" s="71"/>
      <c r="BC25" s="41">
        <f t="shared" si="26"/>
        <v>0</v>
      </c>
      <c r="BD25" s="70"/>
      <c r="BE25" s="68"/>
      <c r="BF25" s="71"/>
      <c r="BG25" s="41">
        <f t="shared" si="27"/>
        <v>0</v>
      </c>
      <c r="BH25" s="70"/>
      <c r="BI25" s="68"/>
      <c r="BJ25" s="71"/>
      <c r="BK25" s="41">
        <f t="shared" si="28"/>
        <v>0</v>
      </c>
      <c r="BL25" s="70"/>
      <c r="BM25" s="68"/>
      <c r="BN25" s="71"/>
      <c r="BO25" s="41">
        <f t="shared" si="29"/>
        <v>0</v>
      </c>
      <c r="BP25" s="70"/>
      <c r="BQ25" s="68"/>
      <c r="BR25" s="71"/>
      <c r="BS25" s="41">
        <f t="shared" si="30"/>
        <v>0</v>
      </c>
    </row>
    <row r="26" spans="1:71" ht="15.75" customHeight="1" x14ac:dyDescent="0.25">
      <c r="A26" s="30"/>
      <c r="B26" s="67"/>
      <c r="C26" s="31"/>
      <c r="D26" s="31" t="s">
        <v>2467</v>
      </c>
      <c r="E26" s="31"/>
      <c r="F26" s="134"/>
      <c r="G26" s="38">
        <f t="shared" si="12"/>
        <v>43739</v>
      </c>
      <c r="H26" s="60">
        <v>10002</v>
      </c>
      <c r="I26" s="74">
        <v>1300</v>
      </c>
      <c r="J26" s="38" t="str">
        <f t="shared" si="13"/>
        <v>factuur nr</v>
      </c>
      <c r="K26" s="60" t="s">
        <v>2468</v>
      </c>
      <c r="L26" s="41">
        <f t="shared" si="14"/>
        <v>0</v>
      </c>
      <c r="M26" s="41">
        <f t="shared" si="15"/>
        <v>0</v>
      </c>
      <c r="N26" s="41">
        <f t="shared" si="16"/>
        <v>0</v>
      </c>
      <c r="O26" s="31"/>
      <c r="P26" s="67"/>
      <c r="Q26" s="68"/>
      <c r="R26" s="69"/>
      <c r="S26" s="41">
        <f t="shared" si="17"/>
        <v>0</v>
      </c>
      <c r="T26" s="70"/>
      <c r="U26" s="68"/>
      <c r="V26" s="71"/>
      <c r="W26" s="41">
        <f t="shared" si="18"/>
        <v>0</v>
      </c>
      <c r="X26" s="70"/>
      <c r="Y26" s="68"/>
      <c r="Z26" s="71"/>
      <c r="AA26" s="41">
        <f t="shared" si="19"/>
        <v>0</v>
      </c>
      <c r="AB26" s="70"/>
      <c r="AC26" s="68"/>
      <c r="AD26" s="71"/>
      <c r="AE26" s="41">
        <f t="shared" si="20"/>
        <v>0</v>
      </c>
      <c r="AF26" s="70"/>
      <c r="AG26" s="68"/>
      <c r="AH26" s="71"/>
      <c r="AI26" s="41">
        <f t="shared" si="21"/>
        <v>0</v>
      </c>
      <c r="AJ26" s="70"/>
      <c r="AK26" s="68"/>
      <c r="AL26" s="71"/>
      <c r="AM26" s="41">
        <f t="shared" si="22"/>
        <v>0</v>
      </c>
      <c r="AN26" s="70"/>
      <c r="AO26" s="68"/>
      <c r="AP26" s="71"/>
      <c r="AQ26" s="41">
        <f t="shared" si="23"/>
        <v>0</v>
      </c>
      <c r="AR26" s="70"/>
      <c r="AS26" s="68"/>
      <c r="AT26" s="71"/>
      <c r="AU26" s="41">
        <f t="shared" si="24"/>
        <v>0</v>
      </c>
      <c r="AV26" s="70"/>
      <c r="AW26" s="68"/>
      <c r="AX26" s="71"/>
      <c r="AY26" s="41">
        <f t="shared" si="25"/>
        <v>0</v>
      </c>
      <c r="AZ26" s="70"/>
      <c r="BA26" s="68"/>
      <c r="BB26" s="71"/>
      <c r="BC26" s="41">
        <f t="shared" si="26"/>
        <v>0</v>
      </c>
      <c r="BD26" s="70"/>
      <c r="BE26" s="68"/>
      <c r="BF26" s="71"/>
      <c r="BG26" s="41">
        <f t="shared" si="27"/>
        <v>0</v>
      </c>
      <c r="BH26" s="70"/>
      <c r="BI26" s="68"/>
      <c r="BJ26" s="71"/>
      <c r="BK26" s="41">
        <f t="shared" si="28"/>
        <v>0</v>
      </c>
      <c r="BL26" s="70"/>
      <c r="BM26" s="68"/>
      <c r="BN26" s="71"/>
      <c r="BO26" s="41">
        <f t="shared" si="29"/>
        <v>0</v>
      </c>
      <c r="BP26" s="70"/>
      <c r="BQ26" s="68"/>
      <c r="BR26" s="71"/>
      <c r="BS26" s="41">
        <f t="shared" si="30"/>
        <v>0</v>
      </c>
    </row>
    <row r="27" spans="1:71" ht="15.75" customHeight="1" x14ac:dyDescent="0.25">
      <c r="A27" s="30"/>
      <c r="B27" s="75"/>
      <c r="C27" s="31"/>
      <c r="D27" s="31" t="s">
        <v>2469</v>
      </c>
      <c r="E27" s="31"/>
      <c r="F27" s="134"/>
      <c r="G27" s="38">
        <f t="shared" si="12"/>
        <v>43739</v>
      </c>
      <c r="H27" s="60"/>
      <c r="I27" s="74" t="s">
        <v>37</v>
      </c>
      <c r="J27" s="38" t="str">
        <f t="shared" si="13"/>
        <v>factuur nr</v>
      </c>
      <c r="K27" s="60" t="s">
        <v>2470</v>
      </c>
      <c r="L27" s="41">
        <f t="shared" si="14"/>
        <v>0</v>
      </c>
      <c r="M27" s="41">
        <f t="shared" si="15"/>
        <v>0</v>
      </c>
      <c r="N27" s="41">
        <f t="shared" si="16"/>
        <v>0</v>
      </c>
      <c r="O27" s="31"/>
      <c r="P27" s="67"/>
      <c r="Q27" s="68"/>
      <c r="R27" s="69"/>
      <c r="S27" s="41">
        <f t="shared" si="17"/>
        <v>0</v>
      </c>
      <c r="T27" s="70"/>
      <c r="U27" s="68"/>
      <c r="V27" s="71"/>
      <c r="W27" s="41">
        <f t="shared" si="18"/>
        <v>0</v>
      </c>
      <c r="X27" s="70"/>
      <c r="Y27" s="68"/>
      <c r="Z27" s="71"/>
      <c r="AA27" s="41">
        <f t="shared" si="19"/>
        <v>0</v>
      </c>
      <c r="AB27" s="70"/>
      <c r="AC27" s="68"/>
      <c r="AD27" s="71"/>
      <c r="AE27" s="41">
        <f t="shared" si="20"/>
        <v>0</v>
      </c>
      <c r="AF27" s="70"/>
      <c r="AG27" s="68"/>
      <c r="AH27" s="71"/>
      <c r="AI27" s="41">
        <f t="shared" si="21"/>
        <v>0</v>
      </c>
      <c r="AJ27" s="70"/>
      <c r="AK27" s="68"/>
      <c r="AL27" s="71"/>
      <c r="AM27" s="41">
        <f t="shared" si="22"/>
        <v>0</v>
      </c>
      <c r="AN27" s="70"/>
      <c r="AO27" s="68"/>
      <c r="AP27" s="71"/>
      <c r="AQ27" s="41">
        <f t="shared" si="23"/>
        <v>0</v>
      </c>
      <c r="AR27" s="70"/>
      <c r="AS27" s="68"/>
      <c r="AT27" s="71"/>
      <c r="AU27" s="41">
        <f t="shared" si="24"/>
        <v>0</v>
      </c>
      <c r="AV27" s="70"/>
      <c r="AW27" s="68"/>
      <c r="AX27" s="71"/>
      <c r="AY27" s="41">
        <f t="shared" si="25"/>
        <v>0</v>
      </c>
      <c r="AZ27" s="70"/>
      <c r="BA27" s="68"/>
      <c r="BB27" s="71"/>
      <c r="BC27" s="41">
        <f t="shared" si="26"/>
        <v>0</v>
      </c>
      <c r="BD27" s="70"/>
      <c r="BE27" s="68"/>
      <c r="BF27" s="71"/>
      <c r="BG27" s="41">
        <f t="shared" si="27"/>
        <v>0</v>
      </c>
      <c r="BH27" s="70"/>
      <c r="BI27" s="68"/>
      <c r="BJ27" s="71"/>
      <c r="BK27" s="41">
        <f t="shared" si="28"/>
        <v>0</v>
      </c>
      <c r="BL27" s="70"/>
      <c r="BM27" s="68"/>
      <c r="BN27" s="71"/>
      <c r="BO27" s="41">
        <f t="shared" si="29"/>
        <v>0</v>
      </c>
      <c r="BP27" s="70"/>
      <c r="BQ27" s="68"/>
      <c r="BR27" s="71"/>
      <c r="BS27" s="41">
        <f t="shared" si="30"/>
        <v>0</v>
      </c>
    </row>
    <row r="28" spans="1:71" ht="15" customHeight="1" x14ac:dyDescent="0.25">
      <c r="A28" s="30"/>
      <c r="B28" s="37"/>
      <c r="C28" s="31"/>
      <c r="D28" s="31" t="s">
        <v>2471</v>
      </c>
      <c r="E28" s="31"/>
      <c r="F28" s="134"/>
      <c r="G28" s="38" t="str">
        <f t="shared" si="12"/>
        <v/>
      </c>
      <c r="H28" s="60"/>
      <c r="I28" s="74"/>
      <c r="J28" s="38" t="str">
        <f t="shared" si="13"/>
        <v/>
      </c>
      <c r="K28" s="60"/>
      <c r="L28" s="41" t="str">
        <f t="shared" si="14"/>
        <v/>
      </c>
      <c r="M28" s="41" t="str">
        <f t="shared" si="15"/>
        <v/>
      </c>
      <c r="N28" s="41" t="str">
        <f t="shared" si="16"/>
        <v/>
      </c>
      <c r="O28" s="31"/>
      <c r="P28" s="67"/>
      <c r="Q28" s="68"/>
      <c r="R28" s="69"/>
      <c r="S28" s="41">
        <f t="shared" si="17"/>
        <v>0</v>
      </c>
      <c r="T28" s="70"/>
      <c r="U28" s="68"/>
      <c r="V28" s="71"/>
      <c r="W28" s="41">
        <f t="shared" si="18"/>
        <v>0</v>
      </c>
      <c r="X28" s="70"/>
      <c r="Y28" s="68"/>
      <c r="Z28" s="71"/>
      <c r="AA28" s="41">
        <f t="shared" si="19"/>
        <v>0</v>
      </c>
      <c r="AB28" s="70"/>
      <c r="AC28" s="68"/>
      <c r="AD28" s="71"/>
      <c r="AE28" s="41">
        <f t="shared" si="20"/>
        <v>0</v>
      </c>
      <c r="AF28" s="70"/>
      <c r="AG28" s="68"/>
      <c r="AH28" s="71"/>
      <c r="AI28" s="41">
        <f t="shared" si="21"/>
        <v>0</v>
      </c>
      <c r="AJ28" s="70"/>
      <c r="AK28" s="68"/>
      <c r="AL28" s="71"/>
      <c r="AM28" s="41">
        <f t="shared" si="22"/>
        <v>0</v>
      </c>
      <c r="AN28" s="70"/>
      <c r="AO28" s="68"/>
      <c r="AP28" s="71"/>
      <c r="AQ28" s="41">
        <f t="shared" si="23"/>
        <v>0</v>
      </c>
      <c r="AR28" s="70"/>
      <c r="AS28" s="68"/>
      <c r="AT28" s="71"/>
      <c r="AU28" s="41">
        <f t="shared" si="24"/>
        <v>0</v>
      </c>
      <c r="AV28" s="70"/>
      <c r="AW28" s="68"/>
      <c r="AX28" s="71"/>
      <c r="AY28" s="41">
        <f t="shared" si="25"/>
        <v>0</v>
      </c>
      <c r="AZ28" s="70"/>
      <c r="BA28" s="68"/>
      <c r="BB28" s="71"/>
      <c r="BC28" s="41">
        <f t="shared" si="26"/>
        <v>0</v>
      </c>
      <c r="BD28" s="70"/>
      <c r="BE28" s="68"/>
      <c r="BF28" s="71"/>
      <c r="BG28" s="41">
        <f t="shared" si="27"/>
        <v>0</v>
      </c>
      <c r="BH28" s="70"/>
      <c r="BI28" s="68"/>
      <c r="BJ28" s="71"/>
      <c r="BK28" s="41">
        <f t="shared" si="28"/>
        <v>0</v>
      </c>
      <c r="BL28" s="70"/>
      <c r="BM28" s="68"/>
      <c r="BN28" s="71"/>
      <c r="BO28" s="41">
        <f t="shared" si="29"/>
        <v>0</v>
      </c>
      <c r="BP28" s="70"/>
      <c r="BQ28" s="68"/>
      <c r="BR28" s="71"/>
      <c r="BS28" s="41">
        <f t="shared" si="30"/>
        <v>0</v>
      </c>
    </row>
    <row r="29" spans="1:71" ht="15.75" customHeight="1" x14ac:dyDescent="0.25">
      <c r="A29" s="30"/>
      <c r="B29" s="31"/>
      <c r="C29" s="31"/>
      <c r="D29" s="31"/>
      <c r="E29" s="31"/>
      <c r="F29" s="135"/>
      <c r="G29" s="38" t="str">
        <f t="shared" si="12"/>
        <v/>
      </c>
      <c r="H29" s="60"/>
      <c r="I29" s="74"/>
      <c r="J29" s="38" t="str">
        <f t="shared" si="13"/>
        <v/>
      </c>
      <c r="K29" s="60"/>
      <c r="L29" s="41" t="str">
        <f t="shared" si="14"/>
        <v/>
      </c>
      <c r="M29" s="41" t="str">
        <f t="shared" si="15"/>
        <v/>
      </c>
      <c r="N29" s="41" t="str">
        <f t="shared" si="16"/>
        <v/>
      </c>
      <c r="O29" s="31"/>
      <c r="P29" s="67"/>
      <c r="Q29" s="68"/>
      <c r="R29" s="69"/>
      <c r="S29" s="41">
        <f t="shared" si="17"/>
        <v>0</v>
      </c>
      <c r="T29" s="70"/>
      <c r="U29" s="68"/>
      <c r="V29" s="71"/>
      <c r="W29" s="41">
        <f t="shared" si="18"/>
        <v>0</v>
      </c>
      <c r="X29" s="70"/>
      <c r="Y29" s="68"/>
      <c r="Z29" s="71"/>
      <c r="AA29" s="41">
        <f t="shared" si="19"/>
        <v>0</v>
      </c>
      <c r="AB29" s="70"/>
      <c r="AC29" s="68"/>
      <c r="AD29" s="71"/>
      <c r="AE29" s="41">
        <f t="shared" si="20"/>
        <v>0</v>
      </c>
      <c r="AF29" s="70"/>
      <c r="AG29" s="68"/>
      <c r="AH29" s="71"/>
      <c r="AI29" s="41">
        <f t="shared" si="21"/>
        <v>0</v>
      </c>
      <c r="AJ29" s="70"/>
      <c r="AK29" s="68"/>
      <c r="AL29" s="71"/>
      <c r="AM29" s="41">
        <f t="shared" si="22"/>
        <v>0</v>
      </c>
      <c r="AN29" s="70"/>
      <c r="AO29" s="68"/>
      <c r="AP29" s="71"/>
      <c r="AQ29" s="41">
        <f t="shared" si="23"/>
        <v>0</v>
      </c>
      <c r="AR29" s="70"/>
      <c r="AS29" s="68"/>
      <c r="AT29" s="71"/>
      <c r="AU29" s="41">
        <f t="shared" si="24"/>
        <v>0</v>
      </c>
      <c r="AV29" s="70"/>
      <c r="AW29" s="68"/>
      <c r="AX29" s="71"/>
      <c r="AY29" s="41">
        <f t="shared" si="25"/>
        <v>0</v>
      </c>
      <c r="AZ29" s="70"/>
      <c r="BA29" s="68"/>
      <c r="BB29" s="71"/>
      <c r="BC29" s="41">
        <f t="shared" si="26"/>
        <v>0</v>
      </c>
      <c r="BD29" s="70"/>
      <c r="BE29" s="68"/>
      <c r="BF29" s="71"/>
      <c r="BG29" s="41">
        <f t="shared" si="27"/>
        <v>0</v>
      </c>
      <c r="BH29" s="70"/>
      <c r="BI29" s="68"/>
      <c r="BJ29" s="71"/>
      <c r="BK29" s="41">
        <f t="shared" si="28"/>
        <v>0</v>
      </c>
      <c r="BL29" s="70"/>
      <c r="BM29" s="68"/>
      <c r="BN29" s="71"/>
      <c r="BO29" s="41">
        <f t="shared" si="29"/>
        <v>0</v>
      </c>
      <c r="BP29" s="70"/>
      <c r="BQ29" s="68"/>
      <c r="BR29" s="71"/>
      <c r="BS29" s="41">
        <f t="shared" si="30"/>
        <v>0</v>
      </c>
    </row>
    <row r="30" spans="1:71" ht="15.75" customHeight="1" x14ac:dyDescent="0.25">
      <c r="A30" s="30"/>
      <c r="B30" s="31"/>
      <c r="C30" s="31"/>
      <c r="D30" s="31"/>
      <c r="E30" s="31"/>
      <c r="F30" s="76"/>
      <c r="G30" s="44"/>
      <c r="H30" s="31"/>
      <c r="I30" s="45"/>
      <c r="J30" s="44"/>
      <c r="K30" s="31"/>
      <c r="L30" s="43"/>
      <c r="M30" s="43"/>
      <c r="N30" s="43"/>
      <c r="O30" s="31"/>
      <c r="P30" s="31"/>
      <c r="Q30" s="43"/>
      <c r="R30" s="77"/>
      <c r="S30" s="43"/>
      <c r="T30" s="78"/>
      <c r="U30" s="43"/>
      <c r="V30" s="79"/>
      <c r="W30" s="43"/>
      <c r="X30" s="78"/>
      <c r="Y30" s="43"/>
      <c r="Z30" s="79"/>
      <c r="AA30" s="43"/>
      <c r="AB30" s="78"/>
      <c r="AC30" s="43"/>
      <c r="AD30" s="79"/>
      <c r="AE30" s="43"/>
      <c r="AF30" s="78"/>
      <c r="AG30" s="43"/>
      <c r="AH30" s="79"/>
      <c r="AI30" s="43"/>
      <c r="AJ30" s="78"/>
      <c r="AK30" s="43"/>
      <c r="AL30" s="79"/>
      <c r="AM30" s="43"/>
      <c r="AN30" s="78"/>
      <c r="AO30" s="43"/>
      <c r="AP30" s="79"/>
      <c r="AQ30" s="43"/>
      <c r="AR30" s="78"/>
      <c r="AS30" s="43"/>
      <c r="AT30" s="79"/>
      <c r="AU30" s="43"/>
      <c r="AV30" s="78"/>
      <c r="AW30" s="43"/>
      <c r="AX30" s="79"/>
      <c r="AY30" s="43"/>
      <c r="AZ30" s="78"/>
      <c r="BA30" s="43"/>
      <c r="BB30" s="79"/>
      <c r="BC30" s="43"/>
      <c r="BD30" s="78"/>
      <c r="BE30" s="43"/>
      <c r="BF30" s="79"/>
      <c r="BG30" s="43"/>
      <c r="BH30" s="78"/>
      <c r="BI30" s="43"/>
      <c r="BJ30" s="79"/>
      <c r="BK30" s="43"/>
      <c r="BL30" s="78"/>
      <c r="BM30" s="43"/>
      <c r="BN30" s="79"/>
      <c r="BO30" s="43"/>
      <c r="BP30" s="78"/>
      <c r="BQ30" s="43"/>
      <c r="BR30" s="79"/>
      <c r="BS30" s="43"/>
    </row>
    <row r="31" spans="1:71" ht="15.75" customHeight="1" x14ac:dyDescent="0.25">
      <c r="A31" s="30"/>
      <c r="B31" s="33" t="s">
        <v>2472</v>
      </c>
      <c r="C31" s="31"/>
      <c r="D31" s="31"/>
      <c r="E31" s="33" t="s">
        <v>2473</v>
      </c>
      <c r="F31" s="80"/>
      <c r="G31" s="32" t="s">
        <v>2426</v>
      </c>
      <c r="H31" s="33" t="s">
        <v>2427</v>
      </c>
      <c r="I31" s="34" t="s">
        <v>2428</v>
      </c>
      <c r="J31" s="33" t="s">
        <v>2429</v>
      </c>
      <c r="K31" s="33" t="s">
        <v>2430</v>
      </c>
      <c r="L31" s="35" t="s">
        <v>2439</v>
      </c>
      <c r="M31" s="35" t="s">
        <v>2440</v>
      </c>
      <c r="N31" s="35" t="s">
        <v>2441</v>
      </c>
      <c r="O31" s="31"/>
      <c r="P31" s="31"/>
      <c r="Q31" s="43"/>
      <c r="R31" s="77"/>
      <c r="S31" s="43"/>
      <c r="T31" s="78"/>
      <c r="U31" s="43"/>
      <c r="V31" s="79"/>
      <c r="W31" s="43"/>
      <c r="X31" s="78"/>
      <c r="Y31" s="43"/>
      <c r="Z31" s="79"/>
      <c r="AA31" s="43"/>
      <c r="AB31" s="78"/>
      <c r="AC31" s="43"/>
      <c r="AD31" s="79"/>
      <c r="AE31" s="43"/>
      <c r="AF31" s="78"/>
      <c r="AG31" s="43"/>
      <c r="AH31" s="79"/>
      <c r="AI31" s="43"/>
      <c r="AJ31" s="78"/>
      <c r="AK31" s="43"/>
      <c r="AL31" s="79"/>
      <c r="AM31" s="43"/>
      <c r="AN31" s="78"/>
      <c r="AO31" s="43"/>
      <c r="AP31" s="79"/>
      <c r="AQ31" s="43"/>
      <c r="AR31" s="78"/>
      <c r="AS31" s="43"/>
      <c r="AT31" s="79"/>
      <c r="AU31" s="43"/>
      <c r="AV31" s="78"/>
      <c r="AW31" s="43"/>
      <c r="AX31" s="79"/>
      <c r="AY31" s="43"/>
      <c r="AZ31" s="78"/>
      <c r="BA31" s="43"/>
      <c r="BB31" s="79"/>
      <c r="BC31" s="43"/>
      <c r="BD31" s="78"/>
      <c r="BE31" s="43"/>
      <c r="BF31" s="79"/>
      <c r="BG31" s="43"/>
      <c r="BH31" s="78"/>
      <c r="BI31" s="43"/>
      <c r="BJ31" s="79"/>
      <c r="BK31" s="43"/>
      <c r="BL31" s="78"/>
      <c r="BM31" s="43"/>
      <c r="BN31" s="79"/>
      <c r="BO31" s="43"/>
      <c r="BP31" s="78"/>
      <c r="BQ31" s="43"/>
      <c r="BR31" s="79"/>
      <c r="BS31" s="43"/>
    </row>
    <row r="32" spans="1:71" ht="15" customHeight="1" x14ac:dyDescent="0.25">
      <c r="A32" s="81">
        <v>1</v>
      </c>
      <c r="B32" s="91" t="s">
        <v>2486</v>
      </c>
      <c r="C32" s="31"/>
      <c r="D32" s="37">
        <v>1</v>
      </c>
      <c r="E32" s="60"/>
      <c r="F32" s="133" t="s">
        <v>2475</v>
      </c>
      <c r="G32" s="38" t="str">
        <f t="shared" ref="G32:G231" si="31">IF($I32="","",$D$5)</f>
        <v/>
      </c>
      <c r="H32" s="39" t="str">
        <f t="array" ref="H32">IF(I32="","",IFERROR(INDEX(Lid!$F:$F,MATCH($E32,Lid!$A:$A,0)),""))</f>
        <v/>
      </c>
      <c r="I32" s="84" t="str">
        <f t="shared" ref="I32:I231" si="32">IF(E32="","",1300)</f>
        <v/>
      </c>
      <c r="J32" s="38" t="str">
        <f t="shared" ref="J32:J231" si="33">IF($I32="","",$D$4)</f>
        <v/>
      </c>
      <c r="K32" s="39" t="str">
        <f>IF(I32="","",IFERROR($D$3 &amp; " " &amp;LEFT(INDEX(Lid!$B:$B,MATCH($E32,Lid!$A:$A,0)), 1)&amp;MID(INDEX(Lid!$B:$B,MATCH($E32,Lid!$A:$A,0)),FIND(" ", INDEX(Lid!$B:$B,MATCH($E32,Lid!$A:$A,0))),256),""))</f>
        <v/>
      </c>
      <c r="L32" s="41" t="str">
        <f t="shared" ref="L32:L231" si="34">IF(I32="","",-SUMIFS(32:32,$17:$17,"=Credit"))</f>
        <v/>
      </c>
      <c r="M32" s="41" t="str">
        <f t="shared" ref="M32:M231" si="35">IF(I32="","",-SUMIFS(32:32,$17:$17,"=Debit"))</f>
        <v/>
      </c>
      <c r="N32" s="41" t="str">
        <f t="shared" ref="N32:N231" si="36">IF(I32="","",L32+M32)</f>
        <v/>
      </c>
      <c r="O32" s="31"/>
      <c r="P32" s="67"/>
      <c r="Q32" s="68"/>
      <c r="R32" s="69"/>
      <c r="S32" s="41">
        <f t="shared" ref="S32:S231" si="37">-ROUNDUP( R32 * ( Q$18 / R$19 ), 2)</f>
        <v>0</v>
      </c>
      <c r="T32" s="70"/>
      <c r="U32" s="68"/>
      <c r="V32" s="71"/>
      <c r="W32" s="41">
        <f t="shared" ref="W32:W231" si="38">-ROUNDUP( V32 * ( U$18 / V$19 ), 2)</f>
        <v>0</v>
      </c>
      <c r="X32" s="70"/>
      <c r="Y32" s="68"/>
      <c r="Z32" s="71"/>
      <c r="AA32" s="41">
        <f t="shared" ref="AA32:AA231" si="39">-ROUNDUP( Z32 * ( Y$18 / Z$19 ), 2)</f>
        <v>0</v>
      </c>
      <c r="AB32" s="70"/>
      <c r="AC32" s="68"/>
      <c r="AD32" s="71"/>
      <c r="AE32" s="41">
        <f t="shared" ref="AE32:AE231" si="40">-ROUNDUP( AD32 * ( AC$18 / AD$19 ), 2)</f>
        <v>0</v>
      </c>
      <c r="AF32" s="70"/>
      <c r="AG32" s="68"/>
      <c r="AH32" s="71"/>
      <c r="AI32" s="41">
        <f t="shared" ref="AI32:AI231" si="41">-ROUNDUP( AH32 * ( AG$18 / AH$19 ), 2)</f>
        <v>0</v>
      </c>
      <c r="AJ32" s="70"/>
      <c r="AK32" s="68"/>
      <c r="AL32" s="71"/>
      <c r="AM32" s="41">
        <f t="shared" ref="AM32:AM231" si="42">-ROUNDUP( AL32 * ( AK$18 / AL$19 ), 2)</f>
        <v>0</v>
      </c>
      <c r="AN32" s="70"/>
      <c r="AO32" s="68"/>
      <c r="AP32" s="71"/>
      <c r="AQ32" s="41">
        <f t="shared" ref="AQ32:AQ231" si="43">-ROUNDUP( AP32 * ( AO$18 / AP$19 ), 2)</f>
        <v>0</v>
      </c>
      <c r="AR32" s="70"/>
      <c r="AS32" s="68"/>
      <c r="AT32" s="71"/>
      <c r="AU32" s="41">
        <f t="shared" ref="AU32:AU231" si="44">-ROUNDUP( AT32 * ( AS$18 / AT$19 ), 2)</f>
        <v>0</v>
      </c>
      <c r="AV32" s="70"/>
      <c r="AW32" s="68"/>
      <c r="AX32" s="71"/>
      <c r="AY32" s="41">
        <f t="shared" ref="AY32:AY231" si="45">-ROUNDUP( AX32 * ( AW$18 / AX$19 ), 2)</f>
        <v>0</v>
      </c>
      <c r="AZ32" s="70"/>
      <c r="BA32" s="68"/>
      <c r="BB32" s="71"/>
      <c r="BC32" s="41">
        <f t="shared" ref="BC32:BC231" si="46">-ROUNDUP( BB32 * ( BA$18 / BB$19 ), 2)</f>
        <v>0</v>
      </c>
      <c r="BD32" s="70"/>
      <c r="BE32" s="68"/>
      <c r="BF32" s="71"/>
      <c r="BG32" s="41">
        <f t="shared" ref="BG32:BG231" si="47">-ROUNDUP( BF32 * ( BE$18 / BF$19 ), 2)</f>
        <v>0</v>
      </c>
      <c r="BH32" s="70"/>
      <c r="BI32" s="68"/>
      <c r="BJ32" s="71"/>
      <c r="BK32" s="41">
        <f t="shared" ref="BK32:BK231" si="48">-ROUNDUP( BJ32 * ( BI$18 / BJ$19 ), 2)</f>
        <v>0</v>
      </c>
      <c r="BL32" s="70"/>
      <c r="BM32" s="68"/>
      <c r="BN32" s="71"/>
      <c r="BO32" s="41">
        <f t="shared" ref="BO32:BO231" si="49">-ROUNDUP( BN32 * ( BM$18 / BN$19 ), 2)</f>
        <v>0</v>
      </c>
      <c r="BP32" s="70"/>
      <c r="BQ32" s="68"/>
      <c r="BR32" s="71"/>
      <c r="BS32" s="41">
        <f t="shared" ref="BS32:BS231" si="50">-ROUNDUP( BR32 * ( BQ$18 / BR$19 ), 2)</f>
        <v>0</v>
      </c>
    </row>
    <row r="33" spans="1:71" ht="15.75" customHeight="1" x14ac:dyDescent="0.25">
      <c r="A33" s="86">
        <f t="shared" ref="A33:A44" ca="1" si="51">IFERROR(MATCH("*"&amp;$B$32&amp;"*",INDIRECT("Lid!B" &amp; A32 + 1 &amp;":B99999"),0)+A32,"")</f>
        <v>35</v>
      </c>
      <c r="B33" s="87" t="str">
        <f t="array" aca="1" ref="B33" ca="1">IFERROR(INDEX(Lid!A:A,A33) &amp; " - " &amp; INDEX(Lid!B:B,A33),"")</f>
        <v>45 - Wouter Tjebbes</v>
      </c>
      <c r="C33" s="31"/>
      <c r="D33" s="37">
        <v>2</v>
      </c>
      <c r="E33" s="60"/>
      <c r="F33" s="134"/>
      <c r="G33" s="38" t="str">
        <f t="shared" si="31"/>
        <v/>
      </c>
      <c r="H33" s="39" t="str">
        <f t="array" ref="H33">IF(I33="","",IFERROR(INDEX(Lid!$F:$F,MATCH($E33,Lid!$A:$A,0)),""))</f>
        <v/>
      </c>
      <c r="I33" s="84" t="str">
        <f t="shared" si="32"/>
        <v/>
      </c>
      <c r="J33" s="38" t="str">
        <f t="shared" si="33"/>
        <v/>
      </c>
      <c r="K33" s="39" t="str">
        <f>IF(I33="","",IFERROR($D$3 &amp; " " &amp;LEFT(INDEX(Lid!$B:$B,MATCH($E33,Lid!$A:$A,0)), 1)&amp;MID(INDEX(Lid!$B:$B,MATCH($E33,Lid!$A:$A,0)),FIND(" ", INDEX(Lid!$B:$B,MATCH($E33,Lid!$A:$A,0))),256),""))</f>
        <v/>
      </c>
      <c r="L33" s="41" t="str">
        <f t="shared" si="34"/>
        <v/>
      </c>
      <c r="M33" s="41" t="str">
        <f t="shared" si="35"/>
        <v/>
      </c>
      <c r="N33" s="41" t="str">
        <f t="shared" si="36"/>
        <v/>
      </c>
      <c r="O33" s="31"/>
      <c r="P33" s="67"/>
      <c r="Q33" s="68"/>
      <c r="R33" s="69"/>
      <c r="S33" s="41">
        <f t="shared" si="37"/>
        <v>0</v>
      </c>
      <c r="T33" s="70"/>
      <c r="U33" s="68"/>
      <c r="V33" s="71"/>
      <c r="W33" s="41">
        <f t="shared" si="38"/>
        <v>0</v>
      </c>
      <c r="X33" s="70"/>
      <c r="Y33" s="68"/>
      <c r="Z33" s="71"/>
      <c r="AA33" s="41">
        <f t="shared" si="39"/>
        <v>0</v>
      </c>
      <c r="AB33" s="70"/>
      <c r="AC33" s="68"/>
      <c r="AD33" s="71"/>
      <c r="AE33" s="41">
        <f t="shared" si="40"/>
        <v>0</v>
      </c>
      <c r="AF33" s="70"/>
      <c r="AG33" s="68"/>
      <c r="AH33" s="71"/>
      <c r="AI33" s="41">
        <f t="shared" si="41"/>
        <v>0</v>
      </c>
      <c r="AJ33" s="70"/>
      <c r="AK33" s="68"/>
      <c r="AL33" s="71"/>
      <c r="AM33" s="41">
        <f t="shared" si="42"/>
        <v>0</v>
      </c>
      <c r="AN33" s="70"/>
      <c r="AO33" s="68"/>
      <c r="AP33" s="71"/>
      <c r="AQ33" s="41">
        <f t="shared" si="43"/>
        <v>0</v>
      </c>
      <c r="AR33" s="70"/>
      <c r="AS33" s="68"/>
      <c r="AT33" s="71"/>
      <c r="AU33" s="41">
        <f t="shared" si="44"/>
        <v>0</v>
      </c>
      <c r="AV33" s="70"/>
      <c r="AW33" s="68"/>
      <c r="AX33" s="71"/>
      <c r="AY33" s="41">
        <f t="shared" si="45"/>
        <v>0</v>
      </c>
      <c r="AZ33" s="70"/>
      <c r="BA33" s="68"/>
      <c r="BB33" s="71"/>
      <c r="BC33" s="41">
        <f t="shared" si="46"/>
        <v>0</v>
      </c>
      <c r="BD33" s="70"/>
      <c r="BE33" s="68"/>
      <c r="BF33" s="71"/>
      <c r="BG33" s="41">
        <f t="shared" si="47"/>
        <v>0</v>
      </c>
      <c r="BH33" s="70"/>
      <c r="BI33" s="68"/>
      <c r="BJ33" s="71"/>
      <c r="BK33" s="41">
        <f t="shared" si="48"/>
        <v>0</v>
      </c>
      <c r="BL33" s="70"/>
      <c r="BM33" s="68"/>
      <c r="BN33" s="71"/>
      <c r="BO33" s="41">
        <f t="shared" si="49"/>
        <v>0</v>
      </c>
      <c r="BP33" s="70"/>
      <c r="BQ33" s="68"/>
      <c r="BR33" s="71"/>
      <c r="BS33" s="41">
        <f t="shared" si="50"/>
        <v>0</v>
      </c>
    </row>
    <row r="34" spans="1:71" ht="15.75" customHeight="1" x14ac:dyDescent="0.25">
      <c r="A34" s="86">
        <f t="shared" ca="1" si="51"/>
        <v>127</v>
      </c>
      <c r="B34" s="87" t="str">
        <f t="array" aca="1" ref="B34" ca="1">IFERROR(INDEX(Lid!A:A,A34) &amp; " - " &amp; INDEX(Lid!B:B,A34),"")</f>
        <v>379 - Wouter Kuijsters</v>
      </c>
      <c r="C34" s="31"/>
      <c r="D34" s="37">
        <v>3</v>
      </c>
      <c r="E34" s="60"/>
      <c r="F34" s="134"/>
      <c r="G34" s="38" t="str">
        <f t="shared" si="31"/>
        <v/>
      </c>
      <c r="H34" s="39" t="str">
        <f t="array" ref="H34">IF(I34="","",IFERROR(INDEX(Lid!$F:$F,MATCH($E34,Lid!$A:$A,0)),""))</f>
        <v/>
      </c>
      <c r="I34" s="84" t="str">
        <f t="shared" si="32"/>
        <v/>
      </c>
      <c r="J34" s="38" t="str">
        <f t="shared" si="33"/>
        <v/>
      </c>
      <c r="K34" s="39" t="str">
        <f>IF(I34="","",IFERROR($D$3 &amp; " " &amp;LEFT(INDEX(Lid!$B:$B,MATCH($E34,Lid!$A:$A,0)), 1)&amp;MID(INDEX(Lid!$B:$B,MATCH($E34,Lid!$A:$A,0)),FIND(" ", INDEX(Lid!$B:$B,MATCH($E34,Lid!$A:$A,0))),256),""))</f>
        <v/>
      </c>
      <c r="L34" s="41" t="str">
        <f t="shared" si="34"/>
        <v/>
      </c>
      <c r="M34" s="41" t="str">
        <f t="shared" si="35"/>
        <v/>
      </c>
      <c r="N34" s="41" t="str">
        <f t="shared" si="36"/>
        <v/>
      </c>
      <c r="O34" s="31"/>
      <c r="P34" s="67"/>
      <c r="Q34" s="68"/>
      <c r="R34" s="69"/>
      <c r="S34" s="41">
        <f t="shared" si="37"/>
        <v>0</v>
      </c>
      <c r="T34" s="70"/>
      <c r="U34" s="68"/>
      <c r="V34" s="71"/>
      <c r="W34" s="41">
        <f t="shared" si="38"/>
        <v>0</v>
      </c>
      <c r="X34" s="70"/>
      <c r="Y34" s="68"/>
      <c r="Z34" s="71"/>
      <c r="AA34" s="41">
        <f t="shared" si="39"/>
        <v>0</v>
      </c>
      <c r="AB34" s="70"/>
      <c r="AC34" s="68"/>
      <c r="AD34" s="71"/>
      <c r="AE34" s="41">
        <f t="shared" si="40"/>
        <v>0</v>
      </c>
      <c r="AF34" s="70"/>
      <c r="AG34" s="68"/>
      <c r="AH34" s="71"/>
      <c r="AI34" s="41">
        <f t="shared" si="41"/>
        <v>0</v>
      </c>
      <c r="AJ34" s="70"/>
      <c r="AK34" s="68"/>
      <c r="AL34" s="71"/>
      <c r="AM34" s="41">
        <f t="shared" si="42"/>
        <v>0</v>
      </c>
      <c r="AN34" s="70"/>
      <c r="AO34" s="68"/>
      <c r="AP34" s="71"/>
      <c r="AQ34" s="41">
        <f t="shared" si="43"/>
        <v>0</v>
      </c>
      <c r="AR34" s="70"/>
      <c r="AS34" s="68"/>
      <c r="AT34" s="71"/>
      <c r="AU34" s="41">
        <f t="shared" si="44"/>
        <v>0</v>
      </c>
      <c r="AV34" s="70"/>
      <c r="AW34" s="68"/>
      <c r="AX34" s="71"/>
      <c r="AY34" s="41">
        <f t="shared" si="45"/>
        <v>0</v>
      </c>
      <c r="AZ34" s="70"/>
      <c r="BA34" s="68"/>
      <c r="BB34" s="71"/>
      <c r="BC34" s="41">
        <f t="shared" si="46"/>
        <v>0</v>
      </c>
      <c r="BD34" s="70"/>
      <c r="BE34" s="68"/>
      <c r="BF34" s="71"/>
      <c r="BG34" s="41">
        <f t="shared" si="47"/>
        <v>0</v>
      </c>
      <c r="BH34" s="70"/>
      <c r="BI34" s="68"/>
      <c r="BJ34" s="71"/>
      <c r="BK34" s="41">
        <f t="shared" si="48"/>
        <v>0</v>
      </c>
      <c r="BL34" s="70"/>
      <c r="BM34" s="68"/>
      <c r="BN34" s="71"/>
      <c r="BO34" s="41">
        <f t="shared" si="49"/>
        <v>0</v>
      </c>
      <c r="BP34" s="70"/>
      <c r="BQ34" s="68"/>
      <c r="BR34" s="71"/>
      <c r="BS34" s="41">
        <f t="shared" si="50"/>
        <v>0</v>
      </c>
    </row>
    <row r="35" spans="1:71" ht="15.75" customHeight="1" x14ac:dyDescent="0.25">
      <c r="A35" s="86">
        <f t="shared" ca="1" si="51"/>
        <v>135</v>
      </c>
      <c r="B35" s="87" t="str">
        <f t="array" aca="1" ref="B35" ca="1">IFERROR(INDEX(Lid!A:A,A35) &amp; " - " &amp; INDEX(Lid!B:B,A35),"")</f>
        <v>437 - Wouter Feitsma</v>
      </c>
      <c r="C35" s="31"/>
      <c r="D35" s="37">
        <v>4</v>
      </c>
      <c r="E35" s="60"/>
      <c r="F35" s="134"/>
      <c r="G35" s="38" t="str">
        <f t="shared" si="31"/>
        <v/>
      </c>
      <c r="H35" s="39" t="str">
        <f t="array" ref="H35">IF(I35="","",IFERROR(INDEX(Lid!$F:$F,MATCH($E35,Lid!$A:$A,0)),""))</f>
        <v/>
      </c>
      <c r="I35" s="84" t="str">
        <f t="shared" si="32"/>
        <v/>
      </c>
      <c r="J35" s="38" t="str">
        <f t="shared" si="33"/>
        <v/>
      </c>
      <c r="K35" s="39" t="str">
        <f>IF(I35="","",IFERROR($D$3 &amp; " " &amp;LEFT(INDEX(Lid!$B:$B,MATCH($E35,Lid!$A:$A,0)), 1)&amp;MID(INDEX(Lid!$B:$B,MATCH($E35,Lid!$A:$A,0)),FIND(" ", INDEX(Lid!$B:$B,MATCH($E35,Lid!$A:$A,0))),256),""))</f>
        <v/>
      </c>
      <c r="L35" s="41" t="str">
        <f t="shared" si="34"/>
        <v/>
      </c>
      <c r="M35" s="41" t="str">
        <f t="shared" si="35"/>
        <v/>
      </c>
      <c r="N35" s="41" t="str">
        <f t="shared" si="36"/>
        <v/>
      </c>
      <c r="O35" s="31"/>
      <c r="P35" s="67"/>
      <c r="Q35" s="68"/>
      <c r="R35" s="69"/>
      <c r="S35" s="41">
        <f t="shared" si="37"/>
        <v>0</v>
      </c>
      <c r="T35" s="70"/>
      <c r="U35" s="68"/>
      <c r="V35" s="71"/>
      <c r="W35" s="41">
        <f t="shared" si="38"/>
        <v>0</v>
      </c>
      <c r="X35" s="70"/>
      <c r="Y35" s="68"/>
      <c r="Z35" s="71"/>
      <c r="AA35" s="41">
        <f t="shared" si="39"/>
        <v>0</v>
      </c>
      <c r="AB35" s="70"/>
      <c r="AC35" s="68"/>
      <c r="AD35" s="71"/>
      <c r="AE35" s="41">
        <f t="shared" si="40"/>
        <v>0</v>
      </c>
      <c r="AF35" s="70"/>
      <c r="AG35" s="68"/>
      <c r="AH35" s="71"/>
      <c r="AI35" s="41">
        <f t="shared" si="41"/>
        <v>0</v>
      </c>
      <c r="AJ35" s="70"/>
      <c r="AK35" s="68"/>
      <c r="AL35" s="71"/>
      <c r="AM35" s="41">
        <f t="shared" si="42"/>
        <v>0</v>
      </c>
      <c r="AN35" s="70"/>
      <c r="AO35" s="68"/>
      <c r="AP35" s="71"/>
      <c r="AQ35" s="41">
        <f t="shared" si="43"/>
        <v>0</v>
      </c>
      <c r="AR35" s="70"/>
      <c r="AS35" s="68"/>
      <c r="AT35" s="71"/>
      <c r="AU35" s="41">
        <f t="shared" si="44"/>
        <v>0</v>
      </c>
      <c r="AV35" s="70"/>
      <c r="AW35" s="68"/>
      <c r="AX35" s="71"/>
      <c r="AY35" s="41">
        <f t="shared" si="45"/>
        <v>0</v>
      </c>
      <c r="AZ35" s="70"/>
      <c r="BA35" s="68"/>
      <c r="BB35" s="71"/>
      <c r="BC35" s="41">
        <f t="shared" si="46"/>
        <v>0</v>
      </c>
      <c r="BD35" s="70"/>
      <c r="BE35" s="68"/>
      <c r="BF35" s="71"/>
      <c r="BG35" s="41">
        <f t="shared" si="47"/>
        <v>0</v>
      </c>
      <c r="BH35" s="70"/>
      <c r="BI35" s="68"/>
      <c r="BJ35" s="71"/>
      <c r="BK35" s="41">
        <f t="shared" si="48"/>
        <v>0</v>
      </c>
      <c r="BL35" s="70"/>
      <c r="BM35" s="68"/>
      <c r="BN35" s="71"/>
      <c r="BO35" s="41">
        <f t="shared" si="49"/>
        <v>0</v>
      </c>
      <c r="BP35" s="70"/>
      <c r="BQ35" s="68"/>
      <c r="BR35" s="71"/>
      <c r="BS35" s="41">
        <f t="shared" si="50"/>
        <v>0</v>
      </c>
    </row>
    <row r="36" spans="1:71" ht="15.75" customHeight="1" x14ac:dyDescent="0.25">
      <c r="A36" s="86">
        <f t="shared" ca="1" si="51"/>
        <v>202</v>
      </c>
      <c r="B36" s="87" t="str">
        <f t="array" aca="1" ref="B36" ca="1">IFERROR(INDEX(Lid!A:A,A36) &amp; " - " &amp; INDEX(Lid!B:B,A36),"")</f>
        <v>753 - Wouter Meijer</v>
      </c>
      <c r="C36" s="31"/>
      <c r="D36" s="37">
        <v>5</v>
      </c>
      <c r="E36" s="60"/>
      <c r="F36" s="134"/>
      <c r="G36" s="38" t="str">
        <f t="shared" si="31"/>
        <v/>
      </c>
      <c r="H36" s="39" t="str">
        <f t="array" ref="H36">IF(I36="","",IFERROR(INDEX(Lid!$F:$F,MATCH($E36,Lid!$A:$A,0)),""))</f>
        <v/>
      </c>
      <c r="I36" s="84" t="str">
        <f t="shared" si="32"/>
        <v/>
      </c>
      <c r="J36" s="38" t="str">
        <f t="shared" si="33"/>
        <v/>
      </c>
      <c r="K36" s="39" t="str">
        <f>IF(I36="","",IFERROR($D$3 &amp; " " &amp;LEFT(INDEX(Lid!$B:$B,MATCH($E36,Lid!$A:$A,0)), 1)&amp;MID(INDEX(Lid!$B:$B,MATCH($E36,Lid!$A:$A,0)),FIND(" ", INDEX(Lid!$B:$B,MATCH($E36,Lid!$A:$A,0))),256),""))</f>
        <v/>
      </c>
      <c r="L36" s="41" t="str">
        <f t="shared" si="34"/>
        <v/>
      </c>
      <c r="M36" s="41" t="str">
        <f t="shared" si="35"/>
        <v/>
      </c>
      <c r="N36" s="41" t="str">
        <f t="shared" si="36"/>
        <v/>
      </c>
      <c r="O36" s="31"/>
      <c r="P36" s="67"/>
      <c r="Q36" s="68"/>
      <c r="R36" s="69"/>
      <c r="S36" s="41">
        <f t="shared" si="37"/>
        <v>0</v>
      </c>
      <c r="T36" s="70"/>
      <c r="U36" s="68"/>
      <c r="V36" s="71"/>
      <c r="W36" s="41">
        <f t="shared" si="38"/>
        <v>0</v>
      </c>
      <c r="X36" s="70"/>
      <c r="Y36" s="68"/>
      <c r="Z36" s="71"/>
      <c r="AA36" s="41">
        <f t="shared" si="39"/>
        <v>0</v>
      </c>
      <c r="AB36" s="70"/>
      <c r="AC36" s="68"/>
      <c r="AD36" s="71"/>
      <c r="AE36" s="41">
        <f t="shared" si="40"/>
        <v>0</v>
      </c>
      <c r="AF36" s="70"/>
      <c r="AG36" s="68"/>
      <c r="AH36" s="71"/>
      <c r="AI36" s="41">
        <f t="shared" si="41"/>
        <v>0</v>
      </c>
      <c r="AJ36" s="70"/>
      <c r="AK36" s="68"/>
      <c r="AL36" s="71"/>
      <c r="AM36" s="41">
        <f t="shared" si="42"/>
        <v>0</v>
      </c>
      <c r="AN36" s="70"/>
      <c r="AO36" s="68"/>
      <c r="AP36" s="71"/>
      <c r="AQ36" s="41">
        <f t="shared" si="43"/>
        <v>0</v>
      </c>
      <c r="AR36" s="70"/>
      <c r="AS36" s="68"/>
      <c r="AT36" s="71"/>
      <c r="AU36" s="41">
        <f t="shared" si="44"/>
        <v>0</v>
      </c>
      <c r="AV36" s="70"/>
      <c r="AW36" s="68"/>
      <c r="AX36" s="71"/>
      <c r="AY36" s="41">
        <f t="shared" si="45"/>
        <v>0</v>
      </c>
      <c r="AZ36" s="70"/>
      <c r="BA36" s="68"/>
      <c r="BB36" s="71"/>
      <c r="BC36" s="41">
        <f t="shared" si="46"/>
        <v>0</v>
      </c>
      <c r="BD36" s="70"/>
      <c r="BE36" s="68"/>
      <c r="BF36" s="71"/>
      <c r="BG36" s="41">
        <f t="shared" si="47"/>
        <v>0</v>
      </c>
      <c r="BH36" s="70"/>
      <c r="BI36" s="68"/>
      <c r="BJ36" s="71"/>
      <c r="BK36" s="41">
        <f t="shared" si="48"/>
        <v>0</v>
      </c>
      <c r="BL36" s="70"/>
      <c r="BM36" s="68"/>
      <c r="BN36" s="71"/>
      <c r="BO36" s="41">
        <f t="shared" si="49"/>
        <v>0</v>
      </c>
      <c r="BP36" s="70"/>
      <c r="BQ36" s="68"/>
      <c r="BR36" s="71"/>
      <c r="BS36" s="41">
        <f t="shared" si="50"/>
        <v>0</v>
      </c>
    </row>
    <row r="37" spans="1:71" ht="15.75" customHeight="1" x14ac:dyDescent="0.25">
      <c r="A37" s="86">
        <f t="shared" ca="1" si="51"/>
        <v>343</v>
      </c>
      <c r="B37" s="87" t="str">
        <f t="array" aca="1" ref="B37" ca="1">IFERROR(INDEX(Lid!A:A,A37) &amp; " - " &amp; INDEX(Lid!B:B,A37),"")</f>
        <v>1005 - Wouter Koks</v>
      </c>
      <c r="C37" s="31"/>
      <c r="D37" s="37">
        <v>6</v>
      </c>
      <c r="E37" s="60"/>
      <c r="F37" s="134"/>
      <c r="G37" s="38" t="str">
        <f t="shared" si="31"/>
        <v/>
      </c>
      <c r="H37" s="39" t="str">
        <f t="array" ref="H37">IF(I37="","",IFERROR(INDEX(Lid!$F:$F,MATCH($E37,Lid!$A:$A,0)),""))</f>
        <v/>
      </c>
      <c r="I37" s="84" t="str">
        <f t="shared" si="32"/>
        <v/>
      </c>
      <c r="J37" s="38" t="str">
        <f t="shared" si="33"/>
        <v/>
      </c>
      <c r="K37" s="39" t="str">
        <f>IF(I37="","",IFERROR($D$3 &amp; " " &amp;LEFT(INDEX(Lid!$B:$B,MATCH($E37,Lid!$A:$A,0)), 1)&amp;MID(INDEX(Lid!$B:$B,MATCH($E37,Lid!$A:$A,0)),FIND(" ", INDEX(Lid!$B:$B,MATCH($E37,Lid!$A:$A,0))),256),""))</f>
        <v/>
      </c>
      <c r="L37" s="41" t="str">
        <f t="shared" si="34"/>
        <v/>
      </c>
      <c r="M37" s="41" t="str">
        <f t="shared" si="35"/>
        <v/>
      </c>
      <c r="N37" s="41" t="str">
        <f t="shared" si="36"/>
        <v/>
      </c>
      <c r="O37" s="31"/>
      <c r="P37" s="67"/>
      <c r="Q37" s="68"/>
      <c r="R37" s="69"/>
      <c r="S37" s="41">
        <f t="shared" si="37"/>
        <v>0</v>
      </c>
      <c r="T37" s="70"/>
      <c r="U37" s="68"/>
      <c r="V37" s="71"/>
      <c r="W37" s="41">
        <f t="shared" si="38"/>
        <v>0</v>
      </c>
      <c r="X37" s="70"/>
      <c r="Y37" s="68"/>
      <c r="Z37" s="71"/>
      <c r="AA37" s="41">
        <f t="shared" si="39"/>
        <v>0</v>
      </c>
      <c r="AB37" s="70"/>
      <c r="AC37" s="68"/>
      <c r="AD37" s="71"/>
      <c r="AE37" s="41">
        <f t="shared" si="40"/>
        <v>0</v>
      </c>
      <c r="AF37" s="70"/>
      <c r="AG37" s="68"/>
      <c r="AH37" s="71"/>
      <c r="AI37" s="41">
        <f t="shared" si="41"/>
        <v>0</v>
      </c>
      <c r="AJ37" s="70"/>
      <c r="AK37" s="68"/>
      <c r="AL37" s="71"/>
      <c r="AM37" s="41">
        <f t="shared" si="42"/>
        <v>0</v>
      </c>
      <c r="AN37" s="70"/>
      <c r="AO37" s="68"/>
      <c r="AP37" s="71"/>
      <c r="AQ37" s="41">
        <f t="shared" si="43"/>
        <v>0</v>
      </c>
      <c r="AR37" s="70"/>
      <c r="AS37" s="68"/>
      <c r="AT37" s="71"/>
      <c r="AU37" s="41">
        <f t="shared" si="44"/>
        <v>0</v>
      </c>
      <c r="AV37" s="70"/>
      <c r="AW37" s="68"/>
      <c r="AX37" s="71"/>
      <c r="AY37" s="41">
        <f t="shared" si="45"/>
        <v>0</v>
      </c>
      <c r="AZ37" s="70"/>
      <c r="BA37" s="68"/>
      <c r="BB37" s="71"/>
      <c r="BC37" s="41">
        <f t="shared" si="46"/>
        <v>0</v>
      </c>
      <c r="BD37" s="70"/>
      <c r="BE37" s="68"/>
      <c r="BF37" s="71"/>
      <c r="BG37" s="41">
        <f t="shared" si="47"/>
        <v>0</v>
      </c>
      <c r="BH37" s="70"/>
      <c r="BI37" s="68"/>
      <c r="BJ37" s="71"/>
      <c r="BK37" s="41">
        <f t="shared" si="48"/>
        <v>0</v>
      </c>
      <c r="BL37" s="70"/>
      <c r="BM37" s="68"/>
      <c r="BN37" s="71"/>
      <c r="BO37" s="41">
        <f t="shared" si="49"/>
        <v>0</v>
      </c>
      <c r="BP37" s="70"/>
      <c r="BQ37" s="68"/>
      <c r="BR37" s="71"/>
      <c r="BS37" s="41">
        <f t="shared" si="50"/>
        <v>0</v>
      </c>
    </row>
    <row r="38" spans="1:71" ht="15.75" customHeight="1" x14ac:dyDescent="0.25">
      <c r="A38" s="86" t="str">
        <f t="shared" ca="1" si="51"/>
        <v/>
      </c>
      <c r="B38" s="87" t="str">
        <f t="array" aca="1" ref="B38" ca="1">IFERROR(INDEX(Lid!A:A,A38) &amp; " - " &amp; INDEX(Lid!B:B,A38),"")</f>
        <v/>
      </c>
      <c r="C38" s="31"/>
      <c r="D38" s="37">
        <v>7</v>
      </c>
      <c r="E38" s="60"/>
      <c r="F38" s="134"/>
      <c r="G38" s="38" t="str">
        <f t="shared" si="31"/>
        <v/>
      </c>
      <c r="H38" s="39" t="str">
        <f t="array" ref="H38">IF(I38="","",IFERROR(INDEX(Lid!$F:$F,MATCH($E38,Lid!$A:$A,0)),""))</f>
        <v/>
      </c>
      <c r="I38" s="84" t="str">
        <f t="shared" si="32"/>
        <v/>
      </c>
      <c r="J38" s="38" t="str">
        <f t="shared" si="33"/>
        <v/>
      </c>
      <c r="K38" s="39" t="str">
        <f>IF(I38="","",IFERROR($D$3 &amp; " " &amp;LEFT(INDEX(Lid!$B:$B,MATCH($E38,Lid!$A:$A,0)), 1)&amp;MID(INDEX(Lid!$B:$B,MATCH($E38,Lid!$A:$A,0)),FIND(" ", INDEX(Lid!$B:$B,MATCH($E38,Lid!$A:$A,0))),256),""))</f>
        <v/>
      </c>
      <c r="L38" s="41" t="str">
        <f t="shared" si="34"/>
        <v/>
      </c>
      <c r="M38" s="41" t="str">
        <f t="shared" si="35"/>
        <v/>
      </c>
      <c r="N38" s="41" t="str">
        <f t="shared" si="36"/>
        <v/>
      </c>
      <c r="O38" s="31"/>
      <c r="P38" s="67"/>
      <c r="Q38" s="68"/>
      <c r="R38" s="69"/>
      <c r="S38" s="41">
        <f t="shared" si="37"/>
        <v>0</v>
      </c>
      <c r="T38" s="70"/>
      <c r="U38" s="68"/>
      <c r="V38" s="71"/>
      <c r="W38" s="41">
        <f t="shared" si="38"/>
        <v>0</v>
      </c>
      <c r="X38" s="70"/>
      <c r="Y38" s="68"/>
      <c r="Z38" s="71"/>
      <c r="AA38" s="41">
        <f t="shared" si="39"/>
        <v>0</v>
      </c>
      <c r="AB38" s="70"/>
      <c r="AC38" s="68"/>
      <c r="AD38" s="71"/>
      <c r="AE38" s="41">
        <f t="shared" si="40"/>
        <v>0</v>
      </c>
      <c r="AF38" s="70"/>
      <c r="AG38" s="68"/>
      <c r="AH38" s="71"/>
      <c r="AI38" s="41">
        <f t="shared" si="41"/>
        <v>0</v>
      </c>
      <c r="AJ38" s="70"/>
      <c r="AK38" s="68"/>
      <c r="AL38" s="71"/>
      <c r="AM38" s="41">
        <f t="shared" si="42"/>
        <v>0</v>
      </c>
      <c r="AN38" s="70"/>
      <c r="AO38" s="68"/>
      <c r="AP38" s="71"/>
      <c r="AQ38" s="41">
        <f t="shared" si="43"/>
        <v>0</v>
      </c>
      <c r="AR38" s="70"/>
      <c r="AS38" s="68"/>
      <c r="AT38" s="71"/>
      <c r="AU38" s="41">
        <f t="shared" si="44"/>
        <v>0</v>
      </c>
      <c r="AV38" s="70"/>
      <c r="AW38" s="68"/>
      <c r="AX38" s="71"/>
      <c r="AY38" s="41">
        <f t="shared" si="45"/>
        <v>0</v>
      </c>
      <c r="AZ38" s="70"/>
      <c r="BA38" s="68"/>
      <c r="BB38" s="71"/>
      <c r="BC38" s="41">
        <f t="shared" si="46"/>
        <v>0</v>
      </c>
      <c r="BD38" s="70"/>
      <c r="BE38" s="68"/>
      <c r="BF38" s="71"/>
      <c r="BG38" s="41">
        <f t="shared" si="47"/>
        <v>0</v>
      </c>
      <c r="BH38" s="70"/>
      <c r="BI38" s="68"/>
      <c r="BJ38" s="71"/>
      <c r="BK38" s="41">
        <f t="shared" si="48"/>
        <v>0</v>
      </c>
      <c r="BL38" s="70"/>
      <c r="BM38" s="68"/>
      <c r="BN38" s="71"/>
      <c r="BO38" s="41">
        <f t="shared" si="49"/>
        <v>0</v>
      </c>
      <c r="BP38" s="70"/>
      <c r="BQ38" s="68"/>
      <c r="BR38" s="71"/>
      <c r="BS38" s="41">
        <f t="shared" si="50"/>
        <v>0</v>
      </c>
    </row>
    <row r="39" spans="1:71" ht="15" customHeight="1" x14ac:dyDescent="0.25">
      <c r="A39" s="86" t="str">
        <f t="shared" ca="1" si="51"/>
        <v/>
      </c>
      <c r="B39" s="87" t="str">
        <f t="array" aca="1" ref="B39" ca="1">IFERROR(INDEX(Lid!A:A,A39) &amp; " - " &amp; INDEX(Lid!B:B,A39),"")</f>
        <v/>
      </c>
      <c r="C39" s="31"/>
      <c r="D39" s="37">
        <v>8</v>
      </c>
      <c r="E39" s="60"/>
      <c r="F39" s="134"/>
      <c r="G39" s="38" t="str">
        <f t="shared" si="31"/>
        <v/>
      </c>
      <c r="H39" s="39" t="str">
        <f t="array" ref="H39">IF(I39="","",IFERROR(INDEX(Lid!$F:$F,MATCH($E39,Lid!$A:$A,0)),""))</f>
        <v/>
      </c>
      <c r="I39" s="84" t="str">
        <f t="shared" si="32"/>
        <v/>
      </c>
      <c r="J39" s="38" t="str">
        <f t="shared" si="33"/>
        <v/>
      </c>
      <c r="K39" s="39" t="str">
        <f>IF(I39="","",IFERROR($D$3 &amp; " " &amp;LEFT(INDEX(Lid!$B:$B,MATCH($E39,Lid!$A:$A,0)), 1)&amp;MID(INDEX(Lid!$B:$B,MATCH($E39,Lid!$A:$A,0)),FIND(" ", INDEX(Lid!$B:$B,MATCH($E39,Lid!$A:$A,0))),256),""))</f>
        <v/>
      </c>
      <c r="L39" s="41" t="str">
        <f t="shared" si="34"/>
        <v/>
      </c>
      <c r="M39" s="41" t="str">
        <f t="shared" si="35"/>
        <v/>
      </c>
      <c r="N39" s="41" t="str">
        <f t="shared" si="36"/>
        <v/>
      </c>
      <c r="O39" s="31"/>
      <c r="P39" s="67"/>
      <c r="Q39" s="68"/>
      <c r="R39" s="69"/>
      <c r="S39" s="41">
        <f t="shared" si="37"/>
        <v>0</v>
      </c>
      <c r="T39" s="70"/>
      <c r="U39" s="68"/>
      <c r="V39" s="71"/>
      <c r="W39" s="41">
        <f t="shared" si="38"/>
        <v>0</v>
      </c>
      <c r="X39" s="70"/>
      <c r="Y39" s="68"/>
      <c r="Z39" s="71"/>
      <c r="AA39" s="41">
        <f t="shared" si="39"/>
        <v>0</v>
      </c>
      <c r="AB39" s="70"/>
      <c r="AC39" s="68"/>
      <c r="AD39" s="71"/>
      <c r="AE39" s="41">
        <f t="shared" si="40"/>
        <v>0</v>
      </c>
      <c r="AF39" s="70"/>
      <c r="AG39" s="68"/>
      <c r="AH39" s="71"/>
      <c r="AI39" s="41">
        <f t="shared" si="41"/>
        <v>0</v>
      </c>
      <c r="AJ39" s="70"/>
      <c r="AK39" s="68"/>
      <c r="AL39" s="71"/>
      <c r="AM39" s="41">
        <f t="shared" si="42"/>
        <v>0</v>
      </c>
      <c r="AN39" s="70"/>
      <c r="AO39" s="68"/>
      <c r="AP39" s="71"/>
      <c r="AQ39" s="41">
        <f t="shared" si="43"/>
        <v>0</v>
      </c>
      <c r="AR39" s="70"/>
      <c r="AS39" s="68"/>
      <c r="AT39" s="71"/>
      <c r="AU39" s="41">
        <f t="shared" si="44"/>
        <v>0</v>
      </c>
      <c r="AV39" s="70"/>
      <c r="AW39" s="68"/>
      <c r="AX39" s="71"/>
      <c r="AY39" s="41">
        <f t="shared" si="45"/>
        <v>0</v>
      </c>
      <c r="AZ39" s="70"/>
      <c r="BA39" s="68"/>
      <c r="BB39" s="71"/>
      <c r="BC39" s="41">
        <f t="shared" si="46"/>
        <v>0</v>
      </c>
      <c r="BD39" s="70"/>
      <c r="BE39" s="68"/>
      <c r="BF39" s="71"/>
      <c r="BG39" s="41">
        <f t="shared" si="47"/>
        <v>0</v>
      </c>
      <c r="BH39" s="70"/>
      <c r="BI39" s="68"/>
      <c r="BJ39" s="71"/>
      <c r="BK39" s="41">
        <f t="shared" si="48"/>
        <v>0</v>
      </c>
      <c r="BL39" s="70"/>
      <c r="BM39" s="68"/>
      <c r="BN39" s="71"/>
      <c r="BO39" s="41">
        <f t="shared" si="49"/>
        <v>0</v>
      </c>
      <c r="BP39" s="70"/>
      <c r="BQ39" s="68"/>
      <c r="BR39" s="71"/>
      <c r="BS39" s="41">
        <f t="shared" si="50"/>
        <v>0</v>
      </c>
    </row>
    <row r="40" spans="1:71" ht="15.75" customHeight="1" x14ac:dyDescent="0.25">
      <c r="A40" s="86" t="str">
        <f t="shared" ca="1" si="51"/>
        <v/>
      </c>
      <c r="B40" s="87" t="str">
        <f t="array" aca="1" ref="B40" ca="1">IFERROR(INDEX(Lid!A:A,A40) &amp; " - " &amp; INDEX(Lid!B:B,A40),"")</f>
        <v/>
      </c>
      <c r="C40" s="31"/>
      <c r="D40" s="37">
        <v>9</v>
      </c>
      <c r="E40" s="60"/>
      <c r="F40" s="134"/>
      <c r="G40" s="38" t="str">
        <f t="shared" si="31"/>
        <v/>
      </c>
      <c r="H40" s="39" t="str">
        <f t="array" ref="H40">IF(I40="","",IFERROR(INDEX(Lid!$F:$F,MATCH($E40,Lid!$A:$A,0)),""))</f>
        <v/>
      </c>
      <c r="I40" s="84" t="str">
        <f t="shared" si="32"/>
        <v/>
      </c>
      <c r="J40" s="38" t="str">
        <f t="shared" si="33"/>
        <v/>
      </c>
      <c r="K40" s="39" t="str">
        <f>IF(I40="","",IFERROR($D$3 &amp; " " &amp;LEFT(INDEX(Lid!$B:$B,MATCH($E40,Lid!$A:$A,0)), 1)&amp;MID(INDEX(Lid!$B:$B,MATCH($E40,Lid!$A:$A,0)),FIND(" ", INDEX(Lid!$B:$B,MATCH($E40,Lid!$A:$A,0))),256),""))</f>
        <v/>
      </c>
      <c r="L40" s="41" t="str">
        <f t="shared" si="34"/>
        <v/>
      </c>
      <c r="M40" s="41" t="str">
        <f t="shared" si="35"/>
        <v/>
      </c>
      <c r="N40" s="41" t="str">
        <f t="shared" si="36"/>
        <v/>
      </c>
      <c r="O40" s="31"/>
      <c r="P40" s="67"/>
      <c r="Q40" s="68"/>
      <c r="R40" s="69"/>
      <c r="S40" s="41">
        <f t="shared" si="37"/>
        <v>0</v>
      </c>
      <c r="T40" s="70"/>
      <c r="U40" s="68"/>
      <c r="V40" s="71"/>
      <c r="W40" s="41">
        <f t="shared" si="38"/>
        <v>0</v>
      </c>
      <c r="X40" s="70"/>
      <c r="Y40" s="68"/>
      <c r="Z40" s="71"/>
      <c r="AA40" s="41">
        <f t="shared" si="39"/>
        <v>0</v>
      </c>
      <c r="AB40" s="70"/>
      <c r="AC40" s="68"/>
      <c r="AD40" s="71"/>
      <c r="AE40" s="41">
        <f t="shared" si="40"/>
        <v>0</v>
      </c>
      <c r="AF40" s="70"/>
      <c r="AG40" s="68"/>
      <c r="AH40" s="71"/>
      <c r="AI40" s="41">
        <f t="shared" si="41"/>
        <v>0</v>
      </c>
      <c r="AJ40" s="70"/>
      <c r="AK40" s="68"/>
      <c r="AL40" s="71"/>
      <c r="AM40" s="41">
        <f t="shared" si="42"/>
        <v>0</v>
      </c>
      <c r="AN40" s="70"/>
      <c r="AO40" s="68"/>
      <c r="AP40" s="71"/>
      <c r="AQ40" s="41">
        <f t="shared" si="43"/>
        <v>0</v>
      </c>
      <c r="AR40" s="70"/>
      <c r="AS40" s="68"/>
      <c r="AT40" s="71"/>
      <c r="AU40" s="41">
        <f t="shared" si="44"/>
        <v>0</v>
      </c>
      <c r="AV40" s="70"/>
      <c r="AW40" s="68"/>
      <c r="AX40" s="71"/>
      <c r="AY40" s="41">
        <f t="shared" si="45"/>
        <v>0</v>
      </c>
      <c r="AZ40" s="70"/>
      <c r="BA40" s="68"/>
      <c r="BB40" s="71"/>
      <c r="BC40" s="41">
        <f t="shared" si="46"/>
        <v>0</v>
      </c>
      <c r="BD40" s="70"/>
      <c r="BE40" s="68"/>
      <c r="BF40" s="71"/>
      <c r="BG40" s="41">
        <f t="shared" si="47"/>
        <v>0</v>
      </c>
      <c r="BH40" s="70"/>
      <c r="BI40" s="68"/>
      <c r="BJ40" s="71"/>
      <c r="BK40" s="41">
        <f t="shared" si="48"/>
        <v>0</v>
      </c>
      <c r="BL40" s="70"/>
      <c r="BM40" s="68"/>
      <c r="BN40" s="71"/>
      <c r="BO40" s="41">
        <f t="shared" si="49"/>
        <v>0</v>
      </c>
      <c r="BP40" s="70"/>
      <c r="BQ40" s="68"/>
      <c r="BR40" s="71"/>
      <c r="BS40" s="41">
        <f t="shared" si="50"/>
        <v>0</v>
      </c>
    </row>
    <row r="41" spans="1:71" ht="15.75" customHeight="1" x14ac:dyDescent="0.25">
      <c r="A41" s="86" t="str">
        <f t="shared" ca="1" si="51"/>
        <v/>
      </c>
      <c r="B41" s="87" t="str">
        <f t="array" aca="1" ref="B41" ca="1">IFERROR(INDEX(Lid!A:A,A41) &amp; " - " &amp; INDEX(Lid!B:B,A41),"")</f>
        <v/>
      </c>
      <c r="C41" s="31"/>
      <c r="D41" s="37">
        <v>10</v>
      </c>
      <c r="E41" s="60"/>
      <c r="F41" s="134"/>
      <c r="G41" s="38" t="str">
        <f t="shared" si="31"/>
        <v/>
      </c>
      <c r="H41" s="39" t="str">
        <f t="array" ref="H41">IF(I41="","",IFERROR(INDEX(Lid!$F:$F,MATCH($E41,Lid!$A:$A,0)),""))</f>
        <v/>
      </c>
      <c r="I41" s="84" t="str">
        <f t="shared" si="32"/>
        <v/>
      </c>
      <c r="J41" s="38" t="str">
        <f t="shared" si="33"/>
        <v/>
      </c>
      <c r="K41" s="39" t="str">
        <f>IF(I41="","",IFERROR($D$3 &amp; " " &amp;LEFT(INDEX(Lid!$B:$B,MATCH($E41,Lid!$A:$A,0)), 1)&amp;MID(INDEX(Lid!$B:$B,MATCH($E41,Lid!$A:$A,0)),FIND(" ", INDEX(Lid!$B:$B,MATCH($E41,Lid!$A:$A,0))),256),""))</f>
        <v/>
      </c>
      <c r="L41" s="41" t="str">
        <f t="shared" si="34"/>
        <v/>
      </c>
      <c r="M41" s="41" t="str">
        <f t="shared" si="35"/>
        <v/>
      </c>
      <c r="N41" s="41" t="str">
        <f t="shared" si="36"/>
        <v/>
      </c>
      <c r="O41" s="31"/>
      <c r="P41" s="67"/>
      <c r="Q41" s="68"/>
      <c r="R41" s="69"/>
      <c r="S41" s="41">
        <f t="shared" si="37"/>
        <v>0</v>
      </c>
      <c r="T41" s="70"/>
      <c r="U41" s="68"/>
      <c r="V41" s="71"/>
      <c r="W41" s="41">
        <f t="shared" si="38"/>
        <v>0</v>
      </c>
      <c r="X41" s="70"/>
      <c r="Y41" s="68"/>
      <c r="Z41" s="71"/>
      <c r="AA41" s="41">
        <f t="shared" si="39"/>
        <v>0</v>
      </c>
      <c r="AB41" s="70"/>
      <c r="AC41" s="68"/>
      <c r="AD41" s="71"/>
      <c r="AE41" s="41">
        <f t="shared" si="40"/>
        <v>0</v>
      </c>
      <c r="AF41" s="70"/>
      <c r="AG41" s="68"/>
      <c r="AH41" s="71"/>
      <c r="AI41" s="41">
        <f t="shared" si="41"/>
        <v>0</v>
      </c>
      <c r="AJ41" s="70"/>
      <c r="AK41" s="68"/>
      <c r="AL41" s="71"/>
      <c r="AM41" s="41">
        <f t="shared" si="42"/>
        <v>0</v>
      </c>
      <c r="AN41" s="70"/>
      <c r="AO41" s="68"/>
      <c r="AP41" s="71"/>
      <c r="AQ41" s="41">
        <f t="shared" si="43"/>
        <v>0</v>
      </c>
      <c r="AR41" s="70"/>
      <c r="AS41" s="68"/>
      <c r="AT41" s="71"/>
      <c r="AU41" s="41">
        <f t="shared" si="44"/>
        <v>0</v>
      </c>
      <c r="AV41" s="70"/>
      <c r="AW41" s="68"/>
      <c r="AX41" s="71"/>
      <c r="AY41" s="41">
        <f t="shared" si="45"/>
        <v>0</v>
      </c>
      <c r="AZ41" s="70"/>
      <c r="BA41" s="68"/>
      <c r="BB41" s="71"/>
      <c r="BC41" s="41">
        <f t="shared" si="46"/>
        <v>0</v>
      </c>
      <c r="BD41" s="70"/>
      <c r="BE41" s="68"/>
      <c r="BF41" s="71"/>
      <c r="BG41" s="41">
        <f t="shared" si="47"/>
        <v>0</v>
      </c>
      <c r="BH41" s="70"/>
      <c r="BI41" s="68"/>
      <c r="BJ41" s="71"/>
      <c r="BK41" s="41">
        <f t="shared" si="48"/>
        <v>0</v>
      </c>
      <c r="BL41" s="70"/>
      <c r="BM41" s="68"/>
      <c r="BN41" s="71"/>
      <c r="BO41" s="41">
        <f t="shared" si="49"/>
        <v>0</v>
      </c>
      <c r="BP41" s="70"/>
      <c r="BQ41" s="68"/>
      <c r="BR41" s="71"/>
      <c r="BS41" s="41">
        <f t="shared" si="50"/>
        <v>0</v>
      </c>
    </row>
    <row r="42" spans="1:71" ht="15.75" customHeight="1" x14ac:dyDescent="0.25">
      <c r="A42" s="86" t="str">
        <f t="shared" ca="1" si="51"/>
        <v/>
      </c>
      <c r="B42" s="87" t="str">
        <f t="array" aca="1" ref="B42" ca="1">IFERROR(INDEX(Lid!A:A,A42) &amp; " - " &amp; INDEX(Lid!B:B,A42),"")</f>
        <v/>
      </c>
      <c r="C42" s="31"/>
      <c r="D42" s="37">
        <v>11</v>
      </c>
      <c r="E42" s="60"/>
      <c r="F42" s="134"/>
      <c r="G42" s="38" t="str">
        <f t="shared" si="31"/>
        <v/>
      </c>
      <c r="H42" s="39" t="str">
        <f t="array" ref="H42">IF(I42="","",IFERROR(INDEX(Lid!$F:$F,MATCH($E42,Lid!$A:$A,0)),""))</f>
        <v/>
      </c>
      <c r="I42" s="84" t="str">
        <f t="shared" si="32"/>
        <v/>
      </c>
      <c r="J42" s="38" t="str">
        <f t="shared" si="33"/>
        <v/>
      </c>
      <c r="K42" s="39" t="str">
        <f>IF(I42="","",IFERROR($D$3 &amp; " " &amp;LEFT(INDEX(Lid!$B:$B,MATCH($E42,Lid!$A:$A,0)), 1)&amp;MID(INDEX(Lid!$B:$B,MATCH($E42,Lid!$A:$A,0)),FIND(" ", INDEX(Lid!$B:$B,MATCH($E42,Lid!$A:$A,0))),256),""))</f>
        <v/>
      </c>
      <c r="L42" s="41" t="str">
        <f t="shared" si="34"/>
        <v/>
      </c>
      <c r="M42" s="41" t="str">
        <f t="shared" si="35"/>
        <v/>
      </c>
      <c r="N42" s="41" t="str">
        <f t="shared" si="36"/>
        <v/>
      </c>
      <c r="O42" s="31"/>
      <c r="P42" s="67"/>
      <c r="Q42" s="68"/>
      <c r="R42" s="69"/>
      <c r="S42" s="41">
        <f t="shared" si="37"/>
        <v>0</v>
      </c>
      <c r="T42" s="70"/>
      <c r="U42" s="68"/>
      <c r="V42" s="71"/>
      <c r="W42" s="41">
        <f t="shared" si="38"/>
        <v>0</v>
      </c>
      <c r="X42" s="70"/>
      <c r="Y42" s="68"/>
      <c r="Z42" s="71"/>
      <c r="AA42" s="41">
        <f t="shared" si="39"/>
        <v>0</v>
      </c>
      <c r="AB42" s="70"/>
      <c r="AC42" s="68"/>
      <c r="AD42" s="71"/>
      <c r="AE42" s="41">
        <f t="shared" si="40"/>
        <v>0</v>
      </c>
      <c r="AF42" s="70"/>
      <c r="AG42" s="68"/>
      <c r="AH42" s="71"/>
      <c r="AI42" s="41">
        <f t="shared" si="41"/>
        <v>0</v>
      </c>
      <c r="AJ42" s="70"/>
      <c r="AK42" s="68"/>
      <c r="AL42" s="71"/>
      <c r="AM42" s="41">
        <f t="shared" si="42"/>
        <v>0</v>
      </c>
      <c r="AN42" s="70"/>
      <c r="AO42" s="68"/>
      <c r="AP42" s="71"/>
      <c r="AQ42" s="41">
        <f t="shared" si="43"/>
        <v>0</v>
      </c>
      <c r="AR42" s="70"/>
      <c r="AS42" s="68"/>
      <c r="AT42" s="71"/>
      <c r="AU42" s="41">
        <f t="shared" si="44"/>
        <v>0</v>
      </c>
      <c r="AV42" s="70"/>
      <c r="AW42" s="68"/>
      <c r="AX42" s="71"/>
      <c r="AY42" s="41">
        <f t="shared" si="45"/>
        <v>0</v>
      </c>
      <c r="AZ42" s="70"/>
      <c r="BA42" s="68"/>
      <c r="BB42" s="71"/>
      <c r="BC42" s="41">
        <f t="shared" si="46"/>
        <v>0</v>
      </c>
      <c r="BD42" s="70"/>
      <c r="BE42" s="68"/>
      <c r="BF42" s="71"/>
      <c r="BG42" s="41">
        <f t="shared" si="47"/>
        <v>0</v>
      </c>
      <c r="BH42" s="70"/>
      <c r="BI42" s="68"/>
      <c r="BJ42" s="71"/>
      <c r="BK42" s="41">
        <f t="shared" si="48"/>
        <v>0</v>
      </c>
      <c r="BL42" s="70"/>
      <c r="BM42" s="68"/>
      <c r="BN42" s="71"/>
      <c r="BO42" s="41">
        <f t="shared" si="49"/>
        <v>0</v>
      </c>
      <c r="BP42" s="70"/>
      <c r="BQ42" s="68"/>
      <c r="BR42" s="71"/>
      <c r="BS42" s="41">
        <f t="shared" si="50"/>
        <v>0</v>
      </c>
    </row>
    <row r="43" spans="1:71" ht="15.75" customHeight="1" x14ac:dyDescent="0.25">
      <c r="A43" s="86" t="str">
        <f t="shared" ca="1" si="51"/>
        <v/>
      </c>
      <c r="B43" s="87" t="str">
        <f t="array" aca="1" ref="B43" ca="1">IFERROR(INDEX(Lid!A:A,A43) &amp; " - " &amp; INDEX(Lid!B:B,A43),"")</f>
        <v/>
      </c>
      <c r="C43" s="31"/>
      <c r="D43" s="37">
        <v>12</v>
      </c>
      <c r="E43" s="60"/>
      <c r="F43" s="134"/>
      <c r="G43" s="38" t="str">
        <f t="shared" si="31"/>
        <v/>
      </c>
      <c r="H43" s="39" t="str">
        <f t="array" ref="H43">IF(I43="","",IFERROR(INDEX(Lid!$F:$F,MATCH($E43,Lid!$A:$A,0)),""))</f>
        <v/>
      </c>
      <c r="I43" s="84" t="str">
        <f t="shared" si="32"/>
        <v/>
      </c>
      <c r="J43" s="38" t="str">
        <f t="shared" si="33"/>
        <v/>
      </c>
      <c r="K43" s="39" t="str">
        <f>IF(I43="","",IFERROR($D$3 &amp; " " &amp;LEFT(INDEX(Lid!$B:$B,MATCH($E43,Lid!$A:$A,0)), 1)&amp;MID(INDEX(Lid!$B:$B,MATCH($E43,Lid!$A:$A,0)),FIND(" ", INDEX(Lid!$B:$B,MATCH($E43,Lid!$A:$A,0))),256),""))</f>
        <v/>
      </c>
      <c r="L43" s="41" t="str">
        <f t="shared" si="34"/>
        <v/>
      </c>
      <c r="M43" s="41" t="str">
        <f t="shared" si="35"/>
        <v/>
      </c>
      <c r="N43" s="41" t="str">
        <f t="shared" si="36"/>
        <v/>
      </c>
      <c r="O43" s="31"/>
      <c r="P43" s="67"/>
      <c r="Q43" s="68"/>
      <c r="R43" s="69"/>
      <c r="S43" s="41">
        <f t="shared" si="37"/>
        <v>0</v>
      </c>
      <c r="T43" s="70"/>
      <c r="U43" s="68"/>
      <c r="V43" s="71"/>
      <c r="W43" s="41">
        <f t="shared" si="38"/>
        <v>0</v>
      </c>
      <c r="X43" s="70"/>
      <c r="Y43" s="68"/>
      <c r="Z43" s="71"/>
      <c r="AA43" s="41">
        <f t="shared" si="39"/>
        <v>0</v>
      </c>
      <c r="AB43" s="70"/>
      <c r="AC43" s="68"/>
      <c r="AD43" s="71"/>
      <c r="AE43" s="41">
        <f t="shared" si="40"/>
        <v>0</v>
      </c>
      <c r="AF43" s="70"/>
      <c r="AG43" s="68"/>
      <c r="AH43" s="71"/>
      <c r="AI43" s="41">
        <f t="shared" si="41"/>
        <v>0</v>
      </c>
      <c r="AJ43" s="70"/>
      <c r="AK43" s="68"/>
      <c r="AL43" s="71"/>
      <c r="AM43" s="41">
        <f t="shared" si="42"/>
        <v>0</v>
      </c>
      <c r="AN43" s="70"/>
      <c r="AO43" s="68"/>
      <c r="AP43" s="71"/>
      <c r="AQ43" s="41">
        <f t="shared" si="43"/>
        <v>0</v>
      </c>
      <c r="AR43" s="70"/>
      <c r="AS43" s="68"/>
      <c r="AT43" s="71"/>
      <c r="AU43" s="41">
        <f t="shared" si="44"/>
        <v>0</v>
      </c>
      <c r="AV43" s="70"/>
      <c r="AW43" s="68"/>
      <c r="AX43" s="71"/>
      <c r="AY43" s="41">
        <f t="shared" si="45"/>
        <v>0</v>
      </c>
      <c r="AZ43" s="70"/>
      <c r="BA43" s="68"/>
      <c r="BB43" s="71"/>
      <c r="BC43" s="41">
        <f t="shared" si="46"/>
        <v>0</v>
      </c>
      <c r="BD43" s="70"/>
      <c r="BE43" s="68"/>
      <c r="BF43" s="71"/>
      <c r="BG43" s="41">
        <f t="shared" si="47"/>
        <v>0</v>
      </c>
      <c r="BH43" s="70"/>
      <c r="BI43" s="68"/>
      <c r="BJ43" s="71"/>
      <c r="BK43" s="41">
        <f t="shared" si="48"/>
        <v>0</v>
      </c>
      <c r="BL43" s="70"/>
      <c r="BM43" s="68"/>
      <c r="BN43" s="71"/>
      <c r="BO43" s="41">
        <f t="shared" si="49"/>
        <v>0</v>
      </c>
      <c r="BP43" s="70"/>
      <c r="BQ43" s="68"/>
      <c r="BR43" s="71"/>
      <c r="BS43" s="41">
        <f t="shared" si="50"/>
        <v>0</v>
      </c>
    </row>
    <row r="44" spans="1:71" ht="15.75" customHeight="1" x14ac:dyDescent="0.25">
      <c r="A44" s="86" t="str">
        <f t="shared" ca="1" si="51"/>
        <v/>
      </c>
      <c r="B44" s="87" t="str">
        <f t="array" aca="1" ref="B44" ca="1">IFERROR(INDEX(Lid!A:A,A44) &amp; " - " &amp; INDEX(Lid!B:B,A44),"")</f>
        <v/>
      </c>
      <c r="C44" s="31"/>
      <c r="D44" s="37">
        <v>13</v>
      </c>
      <c r="E44" s="60"/>
      <c r="F44" s="134"/>
      <c r="G44" s="38" t="str">
        <f t="shared" si="31"/>
        <v/>
      </c>
      <c r="H44" s="39" t="str">
        <f t="array" ref="H44">IF(I44="","",IFERROR(INDEX(Lid!$F:$F,MATCH($E44,Lid!$A:$A,0)),""))</f>
        <v/>
      </c>
      <c r="I44" s="84" t="str">
        <f t="shared" si="32"/>
        <v/>
      </c>
      <c r="J44" s="38" t="str">
        <f t="shared" si="33"/>
        <v/>
      </c>
      <c r="K44" s="39" t="str">
        <f>IF(I44="","",IFERROR($D$3 &amp; " " &amp;LEFT(INDEX(Lid!$B:$B,MATCH($E44,Lid!$A:$A,0)), 1)&amp;MID(INDEX(Lid!$B:$B,MATCH($E44,Lid!$A:$A,0)),FIND(" ", INDEX(Lid!$B:$B,MATCH($E44,Lid!$A:$A,0))),256),""))</f>
        <v/>
      </c>
      <c r="L44" s="41" t="str">
        <f t="shared" si="34"/>
        <v/>
      </c>
      <c r="M44" s="41" t="str">
        <f t="shared" si="35"/>
        <v/>
      </c>
      <c r="N44" s="41" t="str">
        <f t="shared" si="36"/>
        <v/>
      </c>
      <c r="O44" s="31"/>
      <c r="P44" s="67"/>
      <c r="Q44" s="68"/>
      <c r="R44" s="69"/>
      <c r="S44" s="41">
        <f t="shared" si="37"/>
        <v>0</v>
      </c>
      <c r="T44" s="70"/>
      <c r="U44" s="68"/>
      <c r="V44" s="71"/>
      <c r="W44" s="41">
        <f t="shared" si="38"/>
        <v>0</v>
      </c>
      <c r="X44" s="70"/>
      <c r="Y44" s="68"/>
      <c r="Z44" s="71"/>
      <c r="AA44" s="41">
        <f t="shared" si="39"/>
        <v>0</v>
      </c>
      <c r="AB44" s="70"/>
      <c r="AC44" s="68"/>
      <c r="AD44" s="71"/>
      <c r="AE44" s="41">
        <f t="shared" si="40"/>
        <v>0</v>
      </c>
      <c r="AF44" s="70"/>
      <c r="AG44" s="68"/>
      <c r="AH44" s="71"/>
      <c r="AI44" s="41">
        <f t="shared" si="41"/>
        <v>0</v>
      </c>
      <c r="AJ44" s="70"/>
      <c r="AK44" s="68"/>
      <c r="AL44" s="71"/>
      <c r="AM44" s="41">
        <f t="shared" si="42"/>
        <v>0</v>
      </c>
      <c r="AN44" s="70"/>
      <c r="AO44" s="68"/>
      <c r="AP44" s="71"/>
      <c r="AQ44" s="41">
        <f t="shared" si="43"/>
        <v>0</v>
      </c>
      <c r="AR44" s="70"/>
      <c r="AS44" s="68"/>
      <c r="AT44" s="71"/>
      <c r="AU44" s="41">
        <f t="shared" si="44"/>
        <v>0</v>
      </c>
      <c r="AV44" s="70"/>
      <c r="AW44" s="68"/>
      <c r="AX44" s="71"/>
      <c r="AY44" s="41">
        <f t="shared" si="45"/>
        <v>0</v>
      </c>
      <c r="AZ44" s="70"/>
      <c r="BA44" s="68"/>
      <c r="BB44" s="71"/>
      <c r="BC44" s="41">
        <f t="shared" si="46"/>
        <v>0</v>
      </c>
      <c r="BD44" s="70"/>
      <c r="BE44" s="68"/>
      <c r="BF44" s="71"/>
      <c r="BG44" s="41">
        <f t="shared" si="47"/>
        <v>0</v>
      </c>
      <c r="BH44" s="70"/>
      <c r="BI44" s="68"/>
      <c r="BJ44" s="71"/>
      <c r="BK44" s="41">
        <f t="shared" si="48"/>
        <v>0</v>
      </c>
      <c r="BL44" s="70"/>
      <c r="BM44" s="68"/>
      <c r="BN44" s="71"/>
      <c r="BO44" s="41">
        <f t="shared" si="49"/>
        <v>0</v>
      </c>
      <c r="BP44" s="70"/>
      <c r="BQ44" s="68"/>
      <c r="BR44" s="71"/>
      <c r="BS44" s="41">
        <f t="shared" si="50"/>
        <v>0</v>
      </c>
    </row>
    <row r="45" spans="1:71" ht="15.75" customHeight="1" x14ac:dyDescent="0.25">
      <c r="A45" s="86">
        <f ca="1">COUNTIF(Lid!B:B,"=*"&amp;$B$32&amp;"*") -COUNTIF(B33:B44,"&gt;''")</f>
        <v>0</v>
      </c>
      <c r="B45" s="88" t="str">
        <f ca="1">IF( A45 = 0, "", "Another " &amp; A45 &amp; " results … ")</f>
        <v/>
      </c>
      <c r="C45" s="31"/>
      <c r="D45" s="37">
        <v>14</v>
      </c>
      <c r="E45" s="60"/>
      <c r="F45" s="134"/>
      <c r="G45" s="38" t="str">
        <f t="shared" si="31"/>
        <v/>
      </c>
      <c r="H45" s="39" t="str">
        <f t="array" ref="H45">IF(I45="","",IFERROR(INDEX(Lid!$F:$F,MATCH($E45,Lid!$A:$A,0)),""))</f>
        <v/>
      </c>
      <c r="I45" s="84" t="str">
        <f t="shared" si="32"/>
        <v/>
      </c>
      <c r="J45" s="38" t="str">
        <f t="shared" si="33"/>
        <v/>
      </c>
      <c r="K45" s="39" t="str">
        <f>IF(I45="","",IFERROR($D$3 &amp; " " &amp;LEFT(INDEX(Lid!$B:$B,MATCH($E45,Lid!$A:$A,0)), 1)&amp;MID(INDEX(Lid!$B:$B,MATCH($E45,Lid!$A:$A,0)),FIND(" ", INDEX(Lid!$B:$B,MATCH($E45,Lid!$A:$A,0))),256),""))</f>
        <v/>
      </c>
      <c r="L45" s="41" t="str">
        <f t="shared" si="34"/>
        <v/>
      </c>
      <c r="M45" s="41" t="str">
        <f t="shared" si="35"/>
        <v/>
      </c>
      <c r="N45" s="41" t="str">
        <f t="shared" si="36"/>
        <v/>
      </c>
      <c r="O45" s="31"/>
      <c r="P45" s="67"/>
      <c r="Q45" s="68"/>
      <c r="R45" s="69"/>
      <c r="S45" s="41">
        <f t="shared" si="37"/>
        <v>0</v>
      </c>
      <c r="T45" s="70"/>
      <c r="U45" s="68"/>
      <c r="V45" s="71"/>
      <c r="W45" s="41">
        <f t="shared" si="38"/>
        <v>0</v>
      </c>
      <c r="X45" s="70"/>
      <c r="Y45" s="68"/>
      <c r="Z45" s="71"/>
      <c r="AA45" s="41">
        <f t="shared" si="39"/>
        <v>0</v>
      </c>
      <c r="AB45" s="70"/>
      <c r="AC45" s="68"/>
      <c r="AD45" s="71"/>
      <c r="AE45" s="41">
        <f t="shared" si="40"/>
        <v>0</v>
      </c>
      <c r="AF45" s="70"/>
      <c r="AG45" s="68"/>
      <c r="AH45" s="71"/>
      <c r="AI45" s="41">
        <f t="shared" si="41"/>
        <v>0</v>
      </c>
      <c r="AJ45" s="70"/>
      <c r="AK45" s="68"/>
      <c r="AL45" s="71"/>
      <c r="AM45" s="41">
        <f t="shared" si="42"/>
        <v>0</v>
      </c>
      <c r="AN45" s="70"/>
      <c r="AO45" s="68"/>
      <c r="AP45" s="71"/>
      <c r="AQ45" s="41">
        <f t="shared" si="43"/>
        <v>0</v>
      </c>
      <c r="AR45" s="70"/>
      <c r="AS45" s="68"/>
      <c r="AT45" s="71"/>
      <c r="AU45" s="41">
        <f t="shared" si="44"/>
        <v>0</v>
      </c>
      <c r="AV45" s="70"/>
      <c r="AW45" s="68"/>
      <c r="AX45" s="71"/>
      <c r="AY45" s="41">
        <f t="shared" si="45"/>
        <v>0</v>
      </c>
      <c r="AZ45" s="70"/>
      <c r="BA45" s="68"/>
      <c r="BB45" s="71"/>
      <c r="BC45" s="41">
        <f t="shared" si="46"/>
        <v>0</v>
      </c>
      <c r="BD45" s="70"/>
      <c r="BE45" s="68"/>
      <c r="BF45" s="71"/>
      <c r="BG45" s="41">
        <f t="shared" si="47"/>
        <v>0</v>
      </c>
      <c r="BH45" s="70"/>
      <c r="BI45" s="68"/>
      <c r="BJ45" s="71"/>
      <c r="BK45" s="41">
        <f t="shared" si="48"/>
        <v>0</v>
      </c>
      <c r="BL45" s="70"/>
      <c r="BM45" s="68"/>
      <c r="BN45" s="71"/>
      <c r="BO45" s="41">
        <f t="shared" si="49"/>
        <v>0</v>
      </c>
      <c r="BP45" s="70"/>
      <c r="BQ45" s="68"/>
      <c r="BR45" s="71"/>
      <c r="BS45" s="41">
        <f t="shared" si="50"/>
        <v>0</v>
      </c>
    </row>
    <row r="46" spans="1:71" ht="15" customHeight="1" x14ac:dyDescent="0.25">
      <c r="A46" s="30"/>
      <c r="B46" s="31"/>
      <c r="C46" s="31"/>
      <c r="D46" s="37">
        <v>15</v>
      </c>
      <c r="E46" s="60"/>
      <c r="F46" s="134"/>
      <c r="G46" s="38" t="str">
        <f t="shared" si="31"/>
        <v/>
      </c>
      <c r="H46" s="39" t="str">
        <f t="array" ref="H46">IF(I46="","",IFERROR(INDEX(Lid!$F:$F,MATCH($E46,Lid!$A:$A,0)),""))</f>
        <v/>
      </c>
      <c r="I46" s="84" t="str">
        <f t="shared" si="32"/>
        <v/>
      </c>
      <c r="J46" s="38" t="str">
        <f t="shared" si="33"/>
        <v/>
      </c>
      <c r="K46" s="39" t="str">
        <f>IF(I46="","",IFERROR($D$3 &amp; " " &amp;LEFT(INDEX(Lid!$B:$B,MATCH($E46,Lid!$A:$A,0)), 1)&amp;MID(INDEX(Lid!$B:$B,MATCH($E46,Lid!$A:$A,0)),FIND(" ", INDEX(Lid!$B:$B,MATCH($E46,Lid!$A:$A,0))),256),""))</f>
        <v/>
      </c>
      <c r="L46" s="41" t="str">
        <f t="shared" si="34"/>
        <v/>
      </c>
      <c r="M46" s="41" t="str">
        <f t="shared" si="35"/>
        <v/>
      </c>
      <c r="N46" s="41" t="str">
        <f t="shared" si="36"/>
        <v/>
      </c>
      <c r="O46" s="31"/>
      <c r="P46" s="67"/>
      <c r="Q46" s="68"/>
      <c r="R46" s="69"/>
      <c r="S46" s="41">
        <f t="shared" si="37"/>
        <v>0</v>
      </c>
      <c r="T46" s="70"/>
      <c r="U46" s="68"/>
      <c r="V46" s="71"/>
      <c r="W46" s="41">
        <f t="shared" si="38"/>
        <v>0</v>
      </c>
      <c r="X46" s="70"/>
      <c r="Y46" s="68"/>
      <c r="Z46" s="71"/>
      <c r="AA46" s="41">
        <f t="shared" si="39"/>
        <v>0</v>
      </c>
      <c r="AB46" s="70"/>
      <c r="AC46" s="68"/>
      <c r="AD46" s="71"/>
      <c r="AE46" s="41">
        <f t="shared" si="40"/>
        <v>0</v>
      </c>
      <c r="AF46" s="70"/>
      <c r="AG46" s="68"/>
      <c r="AH46" s="71"/>
      <c r="AI46" s="41">
        <f t="shared" si="41"/>
        <v>0</v>
      </c>
      <c r="AJ46" s="70"/>
      <c r="AK46" s="68"/>
      <c r="AL46" s="71"/>
      <c r="AM46" s="41">
        <f t="shared" si="42"/>
        <v>0</v>
      </c>
      <c r="AN46" s="70"/>
      <c r="AO46" s="68"/>
      <c r="AP46" s="71"/>
      <c r="AQ46" s="41">
        <f t="shared" si="43"/>
        <v>0</v>
      </c>
      <c r="AR46" s="70"/>
      <c r="AS46" s="68"/>
      <c r="AT46" s="71"/>
      <c r="AU46" s="41">
        <f t="shared" si="44"/>
        <v>0</v>
      </c>
      <c r="AV46" s="70"/>
      <c r="AW46" s="68"/>
      <c r="AX46" s="71"/>
      <c r="AY46" s="41">
        <f t="shared" si="45"/>
        <v>0</v>
      </c>
      <c r="AZ46" s="70"/>
      <c r="BA46" s="68"/>
      <c r="BB46" s="71"/>
      <c r="BC46" s="41">
        <f t="shared" si="46"/>
        <v>0</v>
      </c>
      <c r="BD46" s="70"/>
      <c r="BE46" s="68"/>
      <c r="BF46" s="71"/>
      <c r="BG46" s="41">
        <f t="shared" si="47"/>
        <v>0</v>
      </c>
      <c r="BH46" s="70"/>
      <c r="BI46" s="68"/>
      <c r="BJ46" s="71"/>
      <c r="BK46" s="41">
        <f t="shared" si="48"/>
        <v>0</v>
      </c>
      <c r="BL46" s="70"/>
      <c r="BM46" s="68"/>
      <c r="BN46" s="71"/>
      <c r="BO46" s="41">
        <f t="shared" si="49"/>
        <v>0</v>
      </c>
      <c r="BP46" s="70"/>
      <c r="BQ46" s="68"/>
      <c r="BR46" s="71"/>
      <c r="BS46" s="41">
        <f t="shared" si="50"/>
        <v>0</v>
      </c>
    </row>
    <row r="47" spans="1:71" ht="15.75" customHeight="1" x14ac:dyDescent="0.25">
      <c r="A47" s="30"/>
      <c r="B47" s="33" t="s">
        <v>2477</v>
      </c>
      <c r="C47" s="31"/>
      <c r="D47" s="37">
        <v>16</v>
      </c>
      <c r="E47" s="60"/>
      <c r="F47" s="134"/>
      <c r="G47" s="38" t="str">
        <f t="shared" si="31"/>
        <v/>
      </c>
      <c r="H47" s="39" t="str">
        <f t="array" ref="H47">IF(I47="","",IFERROR(INDEX(Lid!$F:$F,MATCH($E47,Lid!$A:$A,0)),""))</f>
        <v/>
      </c>
      <c r="I47" s="84" t="str">
        <f t="shared" si="32"/>
        <v/>
      </c>
      <c r="J47" s="38" t="str">
        <f t="shared" si="33"/>
        <v/>
      </c>
      <c r="K47" s="39" t="str">
        <f>IF(I47="","",IFERROR($D$3 &amp; " " &amp;LEFT(INDEX(Lid!$B:$B,MATCH($E47,Lid!$A:$A,0)), 1)&amp;MID(INDEX(Lid!$B:$B,MATCH($E47,Lid!$A:$A,0)),FIND(" ", INDEX(Lid!$B:$B,MATCH($E47,Lid!$A:$A,0))),256),""))</f>
        <v/>
      </c>
      <c r="L47" s="41" t="str">
        <f t="shared" si="34"/>
        <v/>
      </c>
      <c r="M47" s="41" t="str">
        <f t="shared" si="35"/>
        <v/>
      </c>
      <c r="N47" s="41" t="str">
        <f t="shared" si="36"/>
        <v/>
      </c>
      <c r="O47" s="31"/>
      <c r="P47" s="67"/>
      <c r="Q47" s="68"/>
      <c r="R47" s="69"/>
      <c r="S47" s="41">
        <f t="shared" si="37"/>
        <v>0</v>
      </c>
      <c r="T47" s="70"/>
      <c r="U47" s="68"/>
      <c r="V47" s="71"/>
      <c r="W47" s="41">
        <f t="shared" si="38"/>
        <v>0</v>
      </c>
      <c r="X47" s="70"/>
      <c r="Y47" s="68"/>
      <c r="Z47" s="71"/>
      <c r="AA47" s="41">
        <f t="shared" si="39"/>
        <v>0</v>
      </c>
      <c r="AB47" s="70"/>
      <c r="AC47" s="68"/>
      <c r="AD47" s="71"/>
      <c r="AE47" s="41">
        <f t="shared" si="40"/>
        <v>0</v>
      </c>
      <c r="AF47" s="70"/>
      <c r="AG47" s="68"/>
      <c r="AH47" s="71"/>
      <c r="AI47" s="41">
        <f t="shared" si="41"/>
        <v>0</v>
      </c>
      <c r="AJ47" s="70"/>
      <c r="AK47" s="68"/>
      <c r="AL47" s="71"/>
      <c r="AM47" s="41">
        <f t="shared" si="42"/>
        <v>0</v>
      </c>
      <c r="AN47" s="70"/>
      <c r="AO47" s="68"/>
      <c r="AP47" s="71"/>
      <c r="AQ47" s="41">
        <f t="shared" si="43"/>
        <v>0</v>
      </c>
      <c r="AR47" s="70"/>
      <c r="AS47" s="68"/>
      <c r="AT47" s="71"/>
      <c r="AU47" s="41">
        <f t="shared" si="44"/>
        <v>0</v>
      </c>
      <c r="AV47" s="70"/>
      <c r="AW47" s="68"/>
      <c r="AX47" s="71"/>
      <c r="AY47" s="41">
        <f t="shared" si="45"/>
        <v>0</v>
      </c>
      <c r="AZ47" s="70"/>
      <c r="BA47" s="68"/>
      <c r="BB47" s="71"/>
      <c r="BC47" s="41">
        <f t="shared" si="46"/>
        <v>0</v>
      </c>
      <c r="BD47" s="70"/>
      <c r="BE47" s="68"/>
      <c r="BF47" s="71"/>
      <c r="BG47" s="41">
        <f t="shared" si="47"/>
        <v>0</v>
      </c>
      <c r="BH47" s="70"/>
      <c r="BI47" s="68"/>
      <c r="BJ47" s="71"/>
      <c r="BK47" s="41">
        <f t="shared" si="48"/>
        <v>0</v>
      </c>
      <c r="BL47" s="70"/>
      <c r="BM47" s="68"/>
      <c r="BN47" s="71"/>
      <c r="BO47" s="41">
        <f t="shared" si="49"/>
        <v>0</v>
      </c>
      <c r="BP47" s="70"/>
      <c r="BQ47" s="68"/>
      <c r="BR47" s="71"/>
      <c r="BS47" s="41">
        <f t="shared" si="50"/>
        <v>0</v>
      </c>
    </row>
    <row r="48" spans="1:71" ht="15.75" customHeight="1" x14ac:dyDescent="0.25">
      <c r="A48" s="81">
        <v>1</v>
      </c>
      <c r="B48" s="91" t="s">
        <v>2478</v>
      </c>
      <c r="C48" s="31"/>
      <c r="D48" s="37">
        <v>17</v>
      </c>
      <c r="E48" s="60"/>
      <c r="F48" s="134"/>
      <c r="G48" s="38" t="str">
        <f t="shared" si="31"/>
        <v/>
      </c>
      <c r="H48" s="39" t="str">
        <f t="array" ref="H48">IF(I48="","",IFERROR(INDEX(Lid!$F:$F,MATCH($E48,Lid!$A:$A,0)),""))</f>
        <v/>
      </c>
      <c r="I48" s="84" t="str">
        <f t="shared" si="32"/>
        <v/>
      </c>
      <c r="J48" s="38" t="str">
        <f t="shared" si="33"/>
        <v/>
      </c>
      <c r="K48" s="39" t="str">
        <f>IF(I48="","",IFERROR($D$3 &amp; " " &amp;LEFT(INDEX(Lid!$B:$B,MATCH($E48,Lid!$A:$A,0)), 1)&amp;MID(INDEX(Lid!$B:$B,MATCH($E48,Lid!$A:$A,0)),FIND(" ", INDEX(Lid!$B:$B,MATCH($E48,Lid!$A:$A,0))),256),""))</f>
        <v/>
      </c>
      <c r="L48" s="41" t="str">
        <f t="shared" si="34"/>
        <v/>
      </c>
      <c r="M48" s="41" t="str">
        <f t="shared" si="35"/>
        <v/>
      </c>
      <c r="N48" s="41" t="str">
        <f t="shared" si="36"/>
        <v/>
      </c>
      <c r="O48" s="31"/>
      <c r="P48" s="67"/>
      <c r="Q48" s="68"/>
      <c r="R48" s="69"/>
      <c r="S48" s="41">
        <f t="shared" si="37"/>
        <v>0</v>
      </c>
      <c r="T48" s="70"/>
      <c r="U48" s="68"/>
      <c r="V48" s="71"/>
      <c r="W48" s="41">
        <f t="shared" si="38"/>
        <v>0</v>
      </c>
      <c r="X48" s="70"/>
      <c r="Y48" s="68"/>
      <c r="Z48" s="71"/>
      <c r="AA48" s="41">
        <f t="shared" si="39"/>
        <v>0</v>
      </c>
      <c r="AB48" s="70"/>
      <c r="AC48" s="68"/>
      <c r="AD48" s="71"/>
      <c r="AE48" s="41">
        <f t="shared" si="40"/>
        <v>0</v>
      </c>
      <c r="AF48" s="70"/>
      <c r="AG48" s="68"/>
      <c r="AH48" s="71"/>
      <c r="AI48" s="41">
        <f t="shared" si="41"/>
        <v>0</v>
      </c>
      <c r="AJ48" s="70"/>
      <c r="AK48" s="68"/>
      <c r="AL48" s="71"/>
      <c r="AM48" s="41">
        <f t="shared" si="42"/>
        <v>0</v>
      </c>
      <c r="AN48" s="70"/>
      <c r="AO48" s="68"/>
      <c r="AP48" s="71"/>
      <c r="AQ48" s="41">
        <f t="shared" si="43"/>
        <v>0</v>
      </c>
      <c r="AR48" s="70"/>
      <c r="AS48" s="68"/>
      <c r="AT48" s="71"/>
      <c r="AU48" s="41">
        <f t="shared" si="44"/>
        <v>0</v>
      </c>
      <c r="AV48" s="70"/>
      <c r="AW48" s="68"/>
      <c r="AX48" s="71"/>
      <c r="AY48" s="41">
        <f t="shared" si="45"/>
        <v>0</v>
      </c>
      <c r="AZ48" s="70"/>
      <c r="BA48" s="68"/>
      <c r="BB48" s="71"/>
      <c r="BC48" s="41">
        <f t="shared" si="46"/>
        <v>0</v>
      </c>
      <c r="BD48" s="70"/>
      <c r="BE48" s="68"/>
      <c r="BF48" s="71"/>
      <c r="BG48" s="41">
        <f t="shared" si="47"/>
        <v>0</v>
      </c>
      <c r="BH48" s="70"/>
      <c r="BI48" s="68"/>
      <c r="BJ48" s="71"/>
      <c r="BK48" s="41">
        <f t="shared" si="48"/>
        <v>0</v>
      </c>
      <c r="BL48" s="70"/>
      <c r="BM48" s="68"/>
      <c r="BN48" s="71"/>
      <c r="BO48" s="41">
        <f t="shared" si="49"/>
        <v>0</v>
      </c>
      <c r="BP48" s="70"/>
      <c r="BQ48" s="68"/>
      <c r="BR48" s="71"/>
      <c r="BS48" s="41">
        <f t="shared" si="50"/>
        <v>0</v>
      </c>
    </row>
    <row r="49" spans="1:71" ht="15.75" customHeight="1" x14ac:dyDescent="0.25">
      <c r="A49" s="86">
        <f t="shared" ref="A49:A65" ca="1" si="52">IFERROR(MATCH("*"&amp;$B$48&amp;"*",INDIRECT("GBK!B" &amp; A48 + 1 &amp;":B99999"),0)+A48,"")</f>
        <v>58</v>
      </c>
      <c r="B49" s="87" t="str">
        <f t="array" aca="1" ref="B49" ca="1">IFERROR(INDEX(GBK!A:A,A49) &amp; " - " &amp; INDEX(GBK!B:B,A49),"")</f>
        <v>4101 - Lasten Weekend Bushuur</v>
      </c>
      <c r="C49" s="31"/>
      <c r="D49" s="37">
        <v>18</v>
      </c>
      <c r="E49" s="60"/>
      <c r="F49" s="134"/>
      <c r="G49" s="38" t="str">
        <f t="shared" si="31"/>
        <v/>
      </c>
      <c r="H49" s="39" t="str">
        <f t="array" ref="H49">IF(I49="","",IFERROR(INDEX(Lid!$F:$F,MATCH($E49,Lid!$A:$A,0)),""))</f>
        <v/>
      </c>
      <c r="I49" s="84" t="str">
        <f t="shared" si="32"/>
        <v/>
      </c>
      <c r="J49" s="38" t="str">
        <f t="shared" si="33"/>
        <v/>
      </c>
      <c r="K49" s="39" t="str">
        <f>IF(I49="","",IFERROR($D$3 &amp; " " &amp;LEFT(INDEX(Lid!$B:$B,MATCH($E49,Lid!$A:$A,0)), 1)&amp;MID(INDEX(Lid!$B:$B,MATCH($E49,Lid!$A:$A,0)),FIND(" ", INDEX(Lid!$B:$B,MATCH($E49,Lid!$A:$A,0))),256),""))</f>
        <v/>
      </c>
      <c r="L49" s="41" t="str">
        <f t="shared" si="34"/>
        <v/>
      </c>
      <c r="M49" s="41" t="str">
        <f t="shared" si="35"/>
        <v/>
      </c>
      <c r="N49" s="41" t="str">
        <f t="shared" si="36"/>
        <v/>
      </c>
      <c r="O49" s="31"/>
      <c r="P49" s="67"/>
      <c r="Q49" s="68"/>
      <c r="R49" s="69"/>
      <c r="S49" s="41">
        <f t="shared" si="37"/>
        <v>0</v>
      </c>
      <c r="T49" s="70"/>
      <c r="U49" s="68"/>
      <c r="V49" s="71"/>
      <c r="W49" s="41">
        <f t="shared" si="38"/>
        <v>0</v>
      </c>
      <c r="X49" s="70"/>
      <c r="Y49" s="68"/>
      <c r="Z49" s="71"/>
      <c r="AA49" s="41">
        <f t="shared" si="39"/>
        <v>0</v>
      </c>
      <c r="AB49" s="70"/>
      <c r="AC49" s="68"/>
      <c r="AD49" s="71"/>
      <c r="AE49" s="41">
        <f t="shared" si="40"/>
        <v>0</v>
      </c>
      <c r="AF49" s="70"/>
      <c r="AG49" s="68"/>
      <c r="AH49" s="71"/>
      <c r="AI49" s="41">
        <f t="shared" si="41"/>
        <v>0</v>
      </c>
      <c r="AJ49" s="70"/>
      <c r="AK49" s="68"/>
      <c r="AL49" s="71"/>
      <c r="AM49" s="41">
        <f t="shared" si="42"/>
        <v>0</v>
      </c>
      <c r="AN49" s="70"/>
      <c r="AO49" s="68"/>
      <c r="AP49" s="71"/>
      <c r="AQ49" s="41">
        <f t="shared" si="43"/>
        <v>0</v>
      </c>
      <c r="AR49" s="70"/>
      <c r="AS49" s="68"/>
      <c r="AT49" s="71"/>
      <c r="AU49" s="41">
        <f t="shared" si="44"/>
        <v>0</v>
      </c>
      <c r="AV49" s="70"/>
      <c r="AW49" s="68"/>
      <c r="AX49" s="71"/>
      <c r="AY49" s="41">
        <f t="shared" si="45"/>
        <v>0</v>
      </c>
      <c r="AZ49" s="70"/>
      <c r="BA49" s="68"/>
      <c r="BB49" s="71"/>
      <c r="BC49" s="41">
        <f t="shared" si="46"/>
        <v>0</v>
      </c>
      <c r="BD49" s="70"/>
      <c r="BE49" s="68"/>
      <c r="BF49" s="71"/>
      <c r="BG49" s="41">
        <f t="shared" si="47"/>
        <v>0</v>
      </c>
      <c r="BH49" s="70"/>
      <c r="BI49" s="68"/>
      <c r="BJ49" s="71"/>
      <c r="BK49" s="41">
        <f t="shared" si="48"/>
        <v>0</v>
      </c>
      <c r="BL49" s="70"/>
      <c r="BM49" s="68"/>
      <c r="BN49" s="71"/>
      <c r="BO49" s="41">
        <f t="shared" si="49"/>
        <v>0</v>
      </c>
      <c r="BP49" s="70"/>
      <c r="BQ49" s="68"/>
      <c r="BR49" s="71"/>
      <c r="BS49" s="41">
        <f t="shared" si="50"/>
        <v>0</v>
      </c>
    </row>
    <row r="50" spans="1:71" ht="15.75" customHeight="1" x14ac:dyDescent="0.25">
      <c r="A50" s="86">
        <f t="shared" ca="1" si="52"/>
        <v>59</v>
      </c>
      <c r="B50" s="87" t="str">
        <f t="array" aca="1" ref="B50" ca="1">IFERROR(INDEX(GBK!A:A,A50) &amp; " - " &amp; INDEX(GBK!B:B,A50),"")</f>
        <v>4102 - Lasten Weekend Diesel</v>
      </c>
      <c r="C50" s="31"/>
      <c r="D50" s="37">
        <v>19</v>
      </c>
      <c r="E50" s="60"/>
      <c r="F50" s="134"/>
      <c r="G50" s="38" t="str">
        <f t="shared" si="31"/>
        <v/>
      </c>
      <c r="H50" s="39" t="str">
        <f t="array" ref="H50">IF(I50="","",IFERROR(INDEX(Lid!$F:$F,MATCH($E50,Lid!$A:$A,0)),""))</f>
        <v/>
      </c>
      <c r="I50" s="84" t="str">
        <f t="shared" si="32"/>
        <v/>
      </c>
      <c r="J50" s="38" t="str">
        <f t="shared" si="33"/>
        <v/>
      </c>
      <c r="K50" s="39" t="str">
        <f>IF(I50="","",IFERROR($D$3 &amp; " " &amp;LEFT(INDEX(Lid!$B:$B,MATCH($E50,Lid!$A:$A,0)), 1)&amp;MID(INDEX(Lid!$B:$B,MATCH($E50,Lid!$A:$A,0)),FIND(" ", INDEX(Lid!$B:$B,MATCH($E50,Lid!$A:$A,0))),256),""))</f>
        <v/>
      </c>
      <c r="L50" s="41" t="str">
        <f t="shared" si="34"/>
        <v/>
      </c>
      <c r="M50" s="41" t="str">
        <f t="shared" si="35"/>
        <v/>
      </c>
      <c r="N50" s="41" t="str">
        <f t="shared" si="36"/>
        <v/>
      </c>
      <c r="O50" s="31"/>
      <c r="P50" s="67"/>
      <c r="Q50" s="68"/>
      <c r="R50" s="69"/>
      <c r="S50" s="41">
        <f t="shared" si="37"/>
        <v>0</v>
      </c>
      <c r="T50" s="70"/>
      <c r="U50" s="68"/>
      <c r="V50" s="71"/>
      <c r="W50" s="41">
        <f t="shared" si="38"/>
        <v>0</v>
      </c>
      <c r="X50" s="70"/>
      <c r="Y50" s="68"/>
      <c r="Z50" s="71"/>
      <c r="AA50" s="41">
        <f t="shared" si="39"/>
        <v>0</v>
      </c>
      <c r="AB50" s="70"/>
      <c r="AC50" s="68"/>
      <c r="AD50" s="71"/>
      <c r="AE50" s="41">
        <f t="shared" si="40"/>
        <v>0</v>
      </c>
      <c r="AF50" s="70"/>
      <c r="AG50" s="68"/>
      <c r="AH50" s="71"/>
      <c r="AI50" s="41">
        <f t="shared" si="41"/>
        <v>0</v>
      </c>
      <c r="AJ50" s="70"/>
      <c r="AK50" s="68"/>
      <c r="AL50" s="71"/>
      <c r="AM50" s="41">
        <f t="shared" si="42"/>
        <v>0</v>
      </c>
      <c r="AN50" s="70"/>
      <c r="AO50" s="68"/>
      <c r="AP50" s="71"/>
      <c r="AQ50" s="41">
        <f t="shared" si="43"/>
        <v>0</v>
      </c>
      <c r="AR50" s="70"/>
      <c r="AS50" s="68"/>
      <c r="AT50" s="71"/>
      <c r="AU50" s="41">
        <f t="shared" si="44"/>
        <v>0</v>
      </c>
      <c r="AV50" s="70"/>
      <c r="AW50" s="68"/>
      <c r="AX50" s="71"/>
      <c r="AY50" s="41">
        <f t="shared" si="45"/>
        <v>0</v>
      </c>
      <c r="AZ50" s="70"/>
      <c r="BA50" s="68"/>
      <c r="BB50" s="71"/>
      <c r="BC50" s="41">
        <f t="shared" si="46"/>
        <v>0</v>
      </c>
      <c r="BD50" s="70"/>
      <c r="BE50" s="68"/>
      <c r="BF50" s="71"/>
      <c r="BG50" s="41">
        <f t="shared" si="47"/>
        <v>0</v>
      </c>
      <c r="BH50" s="70"/>
      <c r="BI50" s="68"/>
      <c r="BJ50" s="71"/>
      <c r="BK50" s="41">
        <f t="shared" si="48"/>
        <v>0</v>
      </c>
      <c r="BL50" s="70"/>
      <c r="BM50" s="68"/>
      <c r="BN50" s="71"/>
      <c r="BO50" s="41">
        <f t="shared" si="49"/>
        <v>0</v>
      </c>
      <c r="BP50" s="70"/>
      <c r="BQ50" s="68"/>
      <c r="BR50" s="71"/>
      <c r="BS50" s="41">
        <f t="shared" si="50"/>
        <v>0</v>
      </c>
    </row>
    <row r="51" spans="1:71" ht="15.75" customHeight="1" x14ac:dyDescent="0.25">
      <c r="A51" s="86">
        <f t="shared" ca="1" si="52"/>
        <v>60</v>
      </c>
      <c r="B51" s="87" t="str">
        <f t="array" aca="1" ref="B51" ca="1">IFERROR(INDEX(GBK!A:A,A51) &amp; " - " &amp; INDEX(GBK!B:B,A51),"")</f>
        <v>4103 - Lasten Weekend Eten</v>
      </c>
      <c r="C51" s="31"/>
      <c r="D51" s="37">
        <v>20</v>
      </c>
      <c r="E51" s="60"/>
      <c r="F51" s="134"/>
      <c r="G51" s="38" t="str">
        <f t="shared" si="31"/>
        <v/>
      </c>
      <c r="H51" s="39" t="str">
        <f t="array" ref="H51">IF(I51="","",IFERROR(INDEX(Lid!$F:$F,MATCH($E51,Lid!$A:$A,0)),""))</f>
        <v/>
      </c>
      <c r="I51" s="84" t="str">
        <f t="shared" si="32"/>
        <v/>
      </c>
      <c r="J51" s="38" t="str">
        <f t="shared" si="33"/>
        <v/>
      </c>
      <c r="K51" s="39" t="str">
        <f>IF(I51="","",IFERROR($D$3 &amp; " " &amp;LEFT(INDEX(Lid!$B:$B,MATCH($E51,Lid!$A:$A,0)), 1)&amp;MID(INDEX(Lid!$B:$B,MATCH($E51,Lid!$A:$A,0)),FIND(" ", INDEX(Lid!$B:$B,MATCH($E51,Lid!$A:$A,0))),256),""))</f>
        <v/>
      </c>
      <c r="L51" s="41" t="str">
        <f t="shared" si="34"/>
        <v/>
      </c>
      <c r="M51" s="41" t="str">
        <f t="shared" si="35"/>
        <v/>
      </c>
      <c r="N51" s="41" t="str">
        <f t="shared" si="36"/>
        <v/>
      </c>
      <c r="O51" s="31"/>
      <c r="P51" s="67"/>
      <c r="Q51" s="68"/>
      <c r="R51" s="69"/>
      <c r="S51" s="41">
        <f t="shared" si="37"/>
        <v>0</v>
      </c>
      <c r="T51" s="70"/>
      <c r="U51" s="68"/>
      <c r="V51" s="71"/>
      <c r="W51" s="41">
        <f t="shared" si="38"/>
        <v>0</v>
      </c>
      <c r="X51" s="70"/>
      <c r="Y51" s="68"/>
      <c r="Z51" s="71"/>
      <c r="AA51" s="41">
        <f t="shared" si="39"/>
        <v>0</v>
      </c>
      <c r="AB51" s="70"/>
      <c r="AC51" s="68"/>
      <c r="AD51" s="71"/>
      <c r="AE51" s="41">
        <f t="shared" si="40"/>
        <v>0</v>
      </c>
      <c r="AF51" s="70"/>
      <c r="AG51" s="68"/>
      <c r="AH51" s="71"/>
      <c r="AI51" s="41">
        <f t="shared" si="41"/>
        <v>0</v>
      </c>
      <c r="AJ51" s="70"/>
      <c r="AK51" s="68"/>
      <c r="AL51" s="71"/>
      <c r="AM51" s="41">
        <f t="shared" si="42"/>
        <v>0</v>
      </c>
      <c r="AN51" s="70"/>
      <c r="AO51" s="68"/>
      <c r="AP51" s="71"/>
      <c r="AQ51" s="41">
        <f t="shared" si="43"/>
        <v>0</v>
      </c>
      <c r="AR51" s="70"/>
      <c r="AS51" s="68"/>
      <c r="AT51" s="71"/>
      <c r="AU51" s="41">
        <f t="shared" si="44"/>
        <v>0</v>
      </c>
      <c r="AV51" s="70"/>
      <c r="AW51" s="68"/>
      <c r="AX51" s="71"/>
      <c r="AY51" s="41">
        <f t="shared" si="45"/>
        <v>0</v>
      </c>
      <c r="AZ51" s="70"/>
      <c r="BA51" s="68"/>
      <c r="BB51" s="71"/>
      <c r="BC51" s="41">
        <f t="shared" si="46"/>
        <v>0</v>
      </c>
      <c r="BD51" s="70"/>
      <c r="BE51" s="68"/>
      <c r="BF51" s="71"/>
      <c r="BG51" s="41">
        <f t="shared" si="47"/>
        <v>0</v>
      </c>
      <c r="BH51" s="70"/>
      <c r="BI51" s="68"/>
      <c r="BJ51" s="71"/>
      <c r="BK51" s="41">
        <f t="shared" si="48"/>
        <v>0</v>
      </c>
      <c r="BL51" s="70"/>
      <c r="BM51" s="68"/>
      <c r="BN51" s="71"/>
      <c r="BO51" s="41">
        <f t="shared" si="49"/>
        <v>0</v>
      </c>
      <c r="BP51" s="70"/>
      <c r="BQ51" s="68"/>
      <c r="BR51" s="71"/>
      <c r="BS51" s="41">
        <f t="shared" si="50"/>
        <v>0</v>
      </c>
    </row>
    <row r="52" spans="1:71" ht="15.75" customHeight="1" x14ac:dyDescent="0.25">
      <c r="A52" s="86">
        <f t="shared" ca="1" si="52"/>
        <v>61</v>
      </c>
      <c r="B52" s="87" t="str">
        <f t="array" aca="1" ref="B52" ca="1">IFERROR(INDEX(GBK!A:A,A52) &amp; " - " &amp; INDEX(GBK!B:B,A52),"")</f>
        <v>4104 - Lasten Weekend Camping</v>
      </c>
      <c r="C52" s="31"/>
      <c r="D52" s="37">
        <v>21</v>
      </c>
      <c r="E52" s="60"/>
      <c r="F52" s="134"/>
      <c r="G52" s="38" t="str">
        <f t="shared" si="31"/>
        <v/>
      </c>
      <c r="H52" s="39" t="str">
        <f t="array" ref="H52">IF(I52="","",IFERROR(INDEX(Lid!$F:$F,MATCH($E52,Lid!$A:$A,0)),""))</f>
        <v/>
      </c>
      <c r="I52" s="84" t="str">
        <f t="shared" si="32"/>
        <v/>
      </c>
      <c r="J52" s="38" t="str">
        <f t="shared" si="33"/>
        <v/>
      </c>
      <c r="K52" s="39" t="str">
        <f>IF(I52="","",IFERROR($D$3 &amp; " " &amp;LEFT(INDEX(Lid!$B:$B,MATCH($E52,Lid!$A:$A,0)), 1)&amp;MID(INDEX(Lid!$B:$B,MATCH($E52,Lid!$A:$A,0)),FIND(" ", INDEX(Lid!$B:$B,MATCH($E52,Lid!$A:$A,0))),256),""))</f>
        <v/>
      </c>
      <c r="L52" s="41" t="str">
        <f t="shared" si="34"/>
        <v/>
      </c>
      <c r="M52" s="41" t="str">
        <f t="shared" si="35"/>
        <v/>
      </c>
      <c r="N52" s="41" t="str">
        <f t="shared" si="36"/>
        <v/>
      </c>
      <c r="O52" s="31"/>
      <c r="P52" s="67"/>
      <c r="Q52" s="68"/>
      <c r="R52" s="69"/>
      <c r="S52" s="41">
        <f t="shared" si="37"/>
        <v>0</v>
      </c>
      <c r="T52" s="70"/>
      <c r="U52" s="68"/>
      <c r="V52" s="71"/>
      <c r="W52" s="41">
        <f t="shared" si="38"/>
        <v>0</v>
      </c>
      <c r="X52" s="70"/>
      <c r="Y52" s="68"/>
      <c r="Z52" s="71"/>
      <c r="AA52" s="41">
        <f t="shared" si="39"/>
        <v>0</v>
      </c>
      <c r="AB52" s="70"/>
      <c r="AC52" s="68"/>
      <c r="AD52" s="71"/>
      <c r="AE52" s="41">
        <f t="shared" si="40"/>
        <v>0</v>
      </c>
      <c r="AF52" s="70"/>
      <c r="AG52" s="68"/>
      <c r="AH52" s="71"/>
      <c r="AI52" s="41">
        <f t="shared" si="41"/>
        <v>0</v>
      </c>
      <c r="AJ52" s="70"/>
      <c r="AK52" s="68"/>
      <c r="AL52" s="71"/>
      <c r="AM52" s="41">
        <f t="shared" si="42"/>
        <v>0</v>
      </c>
      <c r="AN52" s="70"/>
      <c r="AO52" s="68"/>
      <c r="AP52" s="71"/>
      <c r="AQ52" s="41">
        <f t="shared" si="43"/>
        <v>0</v>
      </c>
      <c r="AR52" s="70"/>
      <c r="AS52" s="68"/>
      <c r="AT52" s="71"/>
      <c r="AU52" s="41">
        <f t="shared" si="44"/>
        <v>0</v>
      </c>
      <c r="AV52" s="70"/>
      <c r="AW52" s="68"/>
      <c r="AX52" s="71"/>
      <c r="AY52" s="41">
        <f t="shared" si="45"/>
        <v>0</v>
      </c>
      <c r="AZ52" s="70"/>
      <c r="BA52" s="68"/>
      <c r="BB52" s="71"/>
      <c r="BC52" s="41">
        <f t="shared" si="46"/>
        <v>0</v>
      </c>
      <c r="BD52" s="70"/>
      <c r="BE52" s="68"/>
      <c r="BF52" s="71"/>
      <c r="BG52" s="41">
        <f t="shared" si="47"/>
        <v>0</v>
      </c>
      <c r="BH52" s="70"/>
      <c r="BI52" s="68"/>
      <c r="BJ52" s="71"/>
      <c r="BK52" s="41">
        <f t="shared" si="48"/>
        <v>0</v>
      </c>
      <c r="BL52" s="70"/>
      <c r="BM52" s="68"/>
      <c r="BN52" s="71"/>
      <c r="BO52" s="41">
        <f t="shared" si="49"/>
        <v>0</v>
      </c>
      <c r="BP52" s="70"/>
      <c r="BQ52" s="68"/>
      <c r="BR52" s="71"/>
      <c r="BS52" s="41">
        <f t="shared" si="50"/>
        <v>0</v>
      </c>
    </row>
    <row r="53" spans="1:71" ht="15.75" customHeight="1" x14ac:dyDescent="0.25">
      <c r="A53" s="86">
        <f t="shared" ca="1" si="52"/>
        <v>63</v>
      </c>
      <c r="B53" s="87" t="str">
        <f t="array" aca="1" ref="B53" ca="1">IFERROR(INDEX(GBK!A:A,A53) &amp; " - " &amp; INDEX(GBK!B:B,A53),"")</f>
        <v>4199 - Lasten Weekend Overige</v>
      </c>
      <c r="C53" s="31"/>
      <c r="D53" s="37">
        <v>22</v>
      </c>
      <c r="E53" s="60"/>
      <c r="F53" s="134"/>
      <c r="G53" s="38" t="str">
        <f t="shared" si="31"/>
        <v/>
      </c>
      <c r="H53" s="39" t="str">
        <f t="array" ref="H53">IF(I53="","",IFERROR(INDEX(Lid!$F:$F,MATCH($E53,Lid!$A:$A,0)),""))</f>
        <v/>
      </c>
      <c r="I53" s="84" t="str">
        <f t="shared" si="32"/>
        <v/>
      </c>
      <c r="J53" s="38" t="str">
        <f t="shared" si="33"/>
        <v/>
      </c>
      <c r="K53" s="39" t="str">
        <f>IF(I53="","",IFERROR($D$3 &amp; " " &amp;LEFT(INDEX(Lid!$B:$B,MATCH($E53,Lid!$A:$A,0)), 1)&amp;MID(INDEX(Lid!$B:$B,MATCH($E53,Lid!$A:$A,0)),FIND(" ", INDEX(Lid!$B:$B,MATCH($E53,Lid!$A:$A,0))),256),""))</f>
        <v/>
      </c>
      <c r="L53" s="41" t="str">
        <f t="shared" si="34"/>
        <v/>
      </c>
      <c r="M53" s="41" t="str">
        <f t="shared" si="35"/>
        <v/>
      </c>
      <c r="N53" s="41" t="str">
        <f t="shared" si="36"/>
        <v/>
      </c>
      <c r="O53" s="31"/>
      <c r="P53" s="67"/>
      <c r="Q53" s="68"/>
      <c r="R53" s="69"/>
      <c r="S53" s="41">
        <f t="shared" si="37"/>
        <v>0</v>
      </c>
      <c r="T53" s="70"/>
      <c r="U53" s="68"/>
      <c r="V53" s="71"/>
      <c r="W53" s="41">
        <f t="shared" si="38"/>
        <v>0</v>
      </c>
      <c r="X53" s="70"/>
      <c r="Y53" s="68"/>
      <c r="Z53" s="71"/>
      <c r="AA53" s="41">
        <f t="shared" si="39"/>
        <v>0</v>
      </c>
      <c r="AB53" s="70"/>
      <c r="AC53" s="68"/>
      <c r="AD53" s="71"/>
      <c r="AE53" s="41">
        <f t="shared" si="40"/>
        <v>0</v>
      </c>
      <c r="AF53" s="70"/>
      <c r="AG53" s="68"/>
      <c r="AH53" s="71"/>
      <c r="AI53" s="41">
        <f t="shared" si="41"/>
        <v>0</v>
      </c>
      <c r="AJ53" s="70"/>
      <c r="AK53" s="68"/>
      <c r="AL53" s="71"/>
      <c r="AM53" s="41">
        <f t="shared" si="42"/>
        <v>0</v>
      </c>
      <c r="AN53" s="70"/>
      <c r="AO53" s="68"/>
      <c r="AP53" s="71"/>
      <c r="AQ53" s="41">
        <f t="shared" si="43"/>
        <v>0</v>
      </c>
      <c r="AR53" s="70"/>
      <c r="AS53" s="68"/>
      <c r="AT53" s="71"/>
      <c r="AU53" s="41">
        <f t="shared" si="44"/>
        <v>0</v>
      </c>
      <c r="AV53" s="70"/>
      <c r="AW53" s="68"/>
      <c r="AX53" s="71"/>
      <c r="AY53" s="41">
        <f t="shared" si="45"/>
        <v>0</v>
      </c>
      <c r="AZ53" s="70"/>
      <c r="BA53" s="68"/>
      <c r="BB53" s="71"/>
      <c r="BC53" s="41">
        <f t="shared" si="46"/>
        <v>0</v>
      </c>
      <c r="BD53" s="70"/>
      <c r="BE53" s="68"/>
      <c r="BF53" s="71"/>
      <c r="BG53" s="41">
        <f t="shared" si="47"/>
        <v>0</v>
      </c>
      <c r="BH53" s="70"/>
      <c r="BI53" s="68"/>
      <c r="BJ53" s="71"/>
      <c r="BK53" s="41">
        <f t="shared" si="48"/>
        <v>0</v>
      </c>
      <c r="BL53" s="70"/>
      <c r="BM53" s="68"/>
      <c r="BN53" s="71"/>
      <c r="BO53" s="41">
        <f t="shared" si="49"/>
        <v>0</v>
      </c>
      <c r="BP53" s="70"/>
      <c r="BQ53" s="68"/>
      <c r="BR53" s="71"/>
      <c r="BS53" s="41">
        <f t="shared" si="50"/>
        <v>0</v>
      </c>
    </row>
    <row r="54" spans="1:71" ht="15.75" customHeight="1" x14ac:dyDescent="0.25">
      <c r="A54" s="86">
        <f t="shared" ca="1" si="52"/>
        <v>81</v>
      </c>
      <c r="B54" s="87" t="str">
        <f t="array" aca="1" ref="B54" ca="1">IFERROR(INDEX(GBK!A:A,A54) &amp; " - " &amp; INDEX(GBK!B:B,A54),"")</f>
        <v>5065 - Weekend Klimsubsidie Yeti</v>
      </c>
      <c r="C54" s="31"/>
      <c r="D54" s="37">
        <v>23</v>
      </c>
      <c r="E54" s="60"/>
      <c r="F54" s="134"/>
      <c r="G54" s="38" t="str">
        <f t="shared" si="31"/>
        <v/>
      </c>
      <c r="H54" s="39" t="str">
        <f t="array" ref="H54">IF(I54="","",IFERROR(INDEX(Lid!$F:$F,MATCH($E54,Lid!$A:$A,0)),""))</f>
        <v/>
      </c>
      <c r="I54" s="84" t="str">
        <f t="shared" si="32"/>
        <v/>
      </c>
      <c r="J54" s="38" t="str">
        <f t="shared" si="33"/>
        <v/>
      </c>
      <c r="K54" s="39" t="str">
        <f>IF(I54="","",IFERROR($D$3 &amp; " " &amp;LEFT(INDEX(Lid!$B:$B,MATCH($E54,Lid!$A:$A,0)), 1)&amp;MID(INDEX(Lid!$B:$B,MATCH($E54,Lid!$A:$A,0)),FIND(" ", INDEX(Lid!$B:$B,MATCH($E54,Lid!$A:$A,0))),256),""))</f>
        <v/>
      </c>
      <c r="L54" s="41" t="str">
        <f t="shared" si="34"/>
        <v/>
      </c>
      <c r="M54" s="41" t="str">
        <f t="shared" si="35"/>
        <v/>
      </c>
      <c r="N54" s="41" t="str">
        <f t="shared" si="36"/>
        <v/>
      </c>
      <c r="O54" s="31"/>
      <c r="P54" s="67"/>
      <c r="Q54" s="68"/>
      <c r="R54" s="69"/>
      <c r="S54" s="41">
        <f t="shared" si="37"/>
        <v>0</v>
      </c>
      <c r="T54" s="70"/>
      <c r="U54" s="68"/>
      <c r="V54" s="71"/>
      <c r="W54" s="41">
        <f t="shared" si="38"/>
        <v>0</v>
      </c>
      <c r="X54" s="70"/>
      <c r="Y54" s="68"/>
      <c r="Z54" s="71"/>
      <c r="AA54" s="41">
        <f t="shared" si="39"/>
        <v>0</v>
      </c>
      <c r="AB54" s="70"/>
      <c r="AC54" s="68"/>
      <c r="AD54" s="71"/>
      <c r="AE54" s="41">
        <f t="shared" si="40"/>
        <v>0</v>
      </c>
      <c r="AF54" s="70"/>
      <c r="AG54" s="68"/>
      <c r="AH54" s="71"/>
      <c r="AI54" s="41">
        <f t="shared" si="41"/>
        <v>0</v>
      </c>
      <c r="AJ54" s="70"/>
      <c r="AK54" s="68"/>
      <c r="AL54" s="71"/>
      <c r="AM54" s="41">
        <f t="shared" si="42"/>
        <v>0</v>
      </c>
      <c r="AN54" s="70"/>
      <c r="AO54" s="68"/>
      <c r="AP54" s="71"/>
      <c r="AQ54" s="41">
        <f t="shared" si="43"/>
        <v>0</v>
      </c>
      <c r="AR54" s="70"/>
      <c r="AS54" s="68"/>
      <c r="AT54" s="71"/>
      <c r="AU54" s="41">
        <f t="shared" si="44"/>
        <v>0</v>
      </c>
      <c r="AV54" s="70"/>
      <c r="AW54" s="68"/>
      <c r="AX54" s="71"/>
      <c r="AY54" s="41">
        <f t="shared" si="45"/>
        <v>0</v>
      </c>
      <c r="AZ54" s="70"/>
      <c r="BA54" s="68"/>
      <c r="BB54" s="71"/>
      <c r="BC54" s="41">
        <f t="shared" si="46"/>
        <v>0</v>
      </c>
      <c r="BD54" s="70"/>
      <c r="BE54" s="68"/>
      <c r="BF54" s="71"/>
      <c r="BG54" s="41">
        <f t="shared" si="47"/>
        <v>0</v>
      </c>
      <c r="BH54" s="70"/>
      <c r="BI54" s="68"/>
      <c r="BJ54" s="71"/>
      <c r="BK54" s="41">
        <f t="shared" si="48"/>
        <v>0</v>
      </c>
      <c r="BL54" s="70"/>
      <c r="BM54" s="68"/>
      <c r="BN54" s="71"/>
      <c r="BO54" s="41">
        <f t="shared" si="49"/>
        <v>0</v>
      </c>
      <c r="BP54" s="70"/>
      <c r="BQ54" s="68"/>
      <c r="BR54" s="71"/>
      <c r="BS54" s="41">
        <f t="shared" si="50"/>
        <v>0</v>
      </c>
    </row>
    <row r="55" spans="1:71" ht="15.75" customHeight="1" x14ac:dyDescent="0.25">
      <c r="A55" s="86">
        <f t="shared" ca="1" si="52"/>
        <v>82</v>
      </c>
      <c r="B55" s="87" t="str">
        <f t="array" aca="1" ref="B55" ca="1">IFERROR(INDEX(GBK!A:A,A55) &amp; " - " &amp; INDEX(GBK!B:B,A55),"")</f>
        <v>5067 - Weekend Winst door Afronding</v>
      </c>
      <c r="C55" s="31"/>
      <c r="D55" s="37">
        <v>24</v>
      </c>
      <c r="E55" s="60"/>
      <c r="F55" s="134"/>
      <c r="G55" s="38" t="str">
        <f t="shared" si="31"/>
        <v/>
      </c>
      <c r="H55" s="39" t="str">
        <f t="array" ref="H55">IF(I55="","",IFERROR(INDEX(Lid!$F:$F,MATCH($E55,Lid!$A:$A,0)),""))</f>
        <v/>
      </c>
      <c r="I55" s="84" t="str">
        <f t="shared" si="32"/>
        <v/>
      </c>
      <c r="J55" s="38" t="str">
        <f t="shared" si="33"/>
        <v/>
      </c>
      <c r="K55" s="39" t="str">
        <f>IF(I55="","",IFERROR($D$3 &amp; " " &amp;LEFT(INDEX(Lid!$B:$B,MATCH($E55,Lid!$A:$A,0)), 1)&amp;MID(INDEX(Lid!$B:$B,MATCH($E55,Lid!$A:$A,0)),FIND(" ", INDEX(Lid!$B:$B,MATCH($E55,Lid!$A:$A,0))),256),""))</f>
        <v/>
      </c>
      <c r="L55" s="41" t="str">
        <f t="shared" si="34"/>
        <v/>
      </c>
      <c r="M55" s="41" t="str">
        <f t="shared" si="35"/>
        <v/>
      </c>
      <c r="N55" s="41" t="str">
        <f t="shared" si="36"/>
        <v/>
      </c>
      <c r="O55" s="31"/>
      <c r="P55" s="67"/>
      <c r="Q55" s="68"/>
      <c r="R55" s="69"/>
      <c r="S55" s="41">
        <f t="shared" si="37"/>
        <v>0</v>
      </c>
      <c r="T55" s="70"/>
      <c r="U55" s="68"/>
      <c r="V55" s="71"/>
      <c r="W55" s="41">
        <f t="shared" si="38"/>
        <v>0</v>
      </c>
      <c r="X55" s="70"/>
      <c r="Y55" s="68"/>
      <c r="Z55" s="71"/>
      <c r="AA55" s="41">
        <f t="shared" si="39"/>
        <v>0</v>
      </c>
      <c r="AB55" s="70"/>
      <c r="AC55" s="68"/>
      <c r="AD55" s="71"/>
      <c r="AE55" s="41">
        <f t="shared" si="40"/>
        <v>0</v>
      </c>
      <c r="AF55" s="70"/>
      <c r="AG55" s="68"/>
      <c r="AH55" s="71"/>
      <c r="AI55" s="41">
        <f t="shared" si="41"/>
        <v>0</v>
      </c>
      <c r="AJ55" s="70"/>
      <c r="AK55" s="68"/>
      <c r="AL55" s="71"/>
      <c r="AM55" s="41">
        <f t="shared" si="42"/>
        <v>0</v>
      </c>
      <c r="AN55" s="70"/>
      <c r="AO55" s="68"/>
      <c r="AP55" s="71"/>
      <c r="AQ55" s="41">
        <f t="shared" si="43"/>
        <v>0</v>
      </c>
      <c r="AR55" s="70"/>
      <c r="AS55" s="68"/>
      <c r="AT55" s="71"/>
      <c r="AU55" s="41">
        <f t="shared" si="44"/>
        <v>0</v>
      </c>
      <c r="AV55" s="70"/>
      <c r="AW55" s="68"/>
      <c r="AX55" s="71"/>
      <c r="AY55" s="41">
        <f t="shared" si="45"/>
        <v>0</v>
      </c>
      <c r="AZ55" s="70"/>
      <c r="BA55" s="68"/>
      <c r="BB55" s="71"/>
      <c r="BC55" s="41">
        <f t="shared" si="46"/>
        <v>0</v>
      </c>
      <c r="BD55" s="70"/>
      <c r="BE55" s="68"/>
      <c r="BF55" s="71"/>
      <c r="BG55" s="41">
        <f t="shared" si="47"/>
        <v>0</v>
      </c>
      <c r="BH55" s="70"/>
      <c r="BI55" s="68"/>
      <c r="BJ55" s="71"/>
      <c r="BK55" s="41">
        <f t="shared" si="48"/>
        <v>0</v>
      </c>
      <c r="BL55" s="70"/>
      <c r="BM55" s="68"/>
      <c r="BN55" s="71"/>
      <c r="BO55" s="41">
        <f t="shared" si="49"/>
        <v>0</v>
      </c>
      <c r="BP55" s="70"/>
      <c r="BQ55" s="68"/>
      <c r="BR55" s="71"/>
      <c r="BS55" s="41">
        <f t="shared" si="50"/>
        <v>0</v>
      </c>
    </row>
    <row r="56" spans="1:71" ht="15.75" customHeight="1" x14ac:dyDescent="0.25">
      <c r="A56" s="86">
        <f t="shared" ca="1" si="52"/>
        <v>101</v>
      </c>
      <c r="B56" s="87" t="str">
        <f t="array" aca="1" ref="B56" ca="1">IFERROR(INDEX(GBK!A:A,A56) &amp; " - " &amp; INDEX(GBK!B:B,A56),"")</f>
        <v>8001 - Baten Weekenden</v>
      </c>
      <c r="C56" s="31"/>
      <c r="D56" s="37">
        <v>25</v>
      </c>
      <c r="E56" s="60"/>
      <c r="F56" s="134"/>
      <c r="G56" s="38" t="str">
        <f t="shared" si="31"/>
        <v/>
      </c>
      <c r="H56" s="39" t="str">
        <f t="array" ref="H56">IF(I56="","",IFERROR(INDEX(Lid!$F:$F,MATCH($E56,Lid!$A:$A,0)),""))</f>
        <v/>
      </c>
      <c r="I56" s="84" t="str">
        <f t="shared" si="32"/>
        <v/>
      </c>
      <c r="J56" s="38" t="str">
        <f t="shared" si="33"/>
        <v/>
      </c>
      <c r="K56" s="39" t="str">
        <f>IF(I56="","",IFERROR($D$3 &amp; " " &amp;LEFT(INDEX(Lid!$B:$B,MATCH($E56,Lid!$A:$A,0)), 1)&amp;MID(INDEX(Lid!$B:$B,MATCH($E56,Lid!$A:$A,0)),FIND(" ", INDEX(Lid!$B:$B,MATCH($E56,Lid!$A:$A,0))),256),""))</f>
        <v/>
      </c>
      <c r="L56" s="41" t="str">
        <f t="shared" si="34"/>
        <v/>
      </c>
      <c r="M56" s="41" t="str">
        <f t="shared" si="35"/>
        <v/>
      </c>
      <c r="N56" s="41" t="str">
        <f t="shared" si="36"/>
        <v/>
      </c>
      <c r="O56" s="31"/>
      <c r="P56" s="67"/>
      <c r="Q56" s="68"/>
      <c r="R56" s="69"/>
      <c r="S56" s="41">
        <f t="shared" si="37"/>
        <v>0</v>
      </c>
      <c r="T56" s="70"/>
      <c r="U56" s="68"/>
      <c r="V56" s="71"/>
      <c r="W56" s="41">
        <f t="shared" si="38"/>
        <v>0</v>
      </c>
      <c r="X56" s="70"/>
      <c r="Y56" s="68"/>
      <c r="Z56" s="71"/>
      <c r="AA56" s="41">
        <f t="shared" si="39"/>
        <v>0</v>
      </c>
      <c r="AB56" s="70"/>
      <c r="AC56" s="68"/>
      <c r="AD56" s="71"/>
      <c r="AE56" s="41">
        <f t="shared" si="40"/>
        <v>0</v>
      </c>
      <c r="AF56" s="70"/>
      <c r="AG56" s="68"/>
      <c r="AH56" s="71"/>
      <c r="AI56" s="41">
        <f t="shared" si="41"/>
        <v>0</v>
      </c>
      <c r="AJ56" s="70"/>
      <c r="AK56" s="68"/>
      <c r="AL56" s="71"/>
      <c r="AM56" s="41">
        <f t="shared" si="42"/>
        <v>0</v>
      </c>
      <c r="AN56" s="70"/>
      <c r="AO56" s="68"/>
      <c r="AP56" s="71"/>
      <c r="AQ56" s="41">
        <f t="shared" si="43"/>
        <v>0</v>
      </c>
      <c r="AR56" s="70"/>
      <c r="AS56" s="68"/>
      <c r="AT56" s="71"/>
      <c r="AU56" s="41">
        <f t="shared" si="44"/>
        <v>0</v>
      </c>
      <c r="AV56" s="70"/>
      <c r="AW56" s="68"/>
      <c r="AX56" s="71"/>
      <c r="AY56" s="41">
        <f t="shared" si="45"/>
        <v>0</v>
      </c>
      <c r="AZ56" s="70"/>
      <c r="BA56" s="68"/>
      <c r="BB56" s="71"/>
      <c r="BC56" s="41">
        <f t="shared" si="46"/>
        <v>0</v>
      </c>
      <c r="BD56" s="70"/>
      <c r="BE56" s="68"/>
      <c r="BF56" s="71"/>
      <c r="BG56" s="41">
        <f t="shared" si="47"/>
        <v>0</v>
      </c>
      <c r="BH56" s="70"/>
      <c r="BI56" s="68"/>
      <c r="BJ56" s="71"/>
      <c r="BK56" s="41">
        <f t="shared" si="48"/>
        <v>0</v>
      </c>
      <c r="BL56" s="70"/>
      <c r="BM56" s="68"/>
      <c r="BN56" s="71"/>
      <c r="BO56" s="41">
        <f t="shared" si="49"/>
        <v>0</v>
      </c>
      <c r="BP56" s="70"/>
      <c r="BQ56" s="68"/>
      <c r="BR56" s="71"/>
      <c r="BS56" s="41">
        <f t="shared" si="50"/>
        <v>0</v>
      </c>
    </row>
    <row r="57" spans="1:71" ht="15.75" customHeight="1" x14ac:dyDescent="0.25">
      <c r="A57" s="86" t="str">
        <f t="shared" ca="1" si="52"/>
        <v/>
      </c>
      <c r="B57" s="87" t="str">
        <f t="array" aca="1" ref="B57" ca="1">IFERROR(INDEX(GBK!A:A,A57) &amp; " - " &amp; INDEX(GBK!B:B,A57),"")</f>
        <v/>
      </c>
      <c r="C57" s="31"/>
      <c r="D57" s="37">
        <v>26</v>
      </c>
      <c r="E57" s="60"/>
      <c r="F57" s="134"/>
      <c r="G57" s="38" t="str">
        <f t="shared" si="31"/>
        <v/>
      </c>
      <c r="H57" s="39" t="str">
        <f t="array" ref="H57">IF(I57="","",IFERROR(INDEX(Lid!$F:$F,MATCH($E57,Lid!$A:$A,0)),""))</f>
        <v/>
      </c>
      <c r="I57" s="84" t="str">
        <f t="shared" si="32"/>
        <v/>
      </c>
      <c r="J57" s="38" t="str">
        <f t="shared" si="33"/>
        <v/>
      </c>
      <c r="K57" s="39" t="str">
        <f>IF(I57="","",IFERROR($D$3 &amp; " " &amp;LEFT(INDEX(Lid!$B:$B,MATCH($E57,Lid!$A:$A,0)), 1)&amp;MID(INDEX(Lid!$B:$B,MATCH($E57,Lid!$A:$A,0)),FIND(" ", INDEX(Lid!$B:$B,MATCH($E57,Lid!$A:$A,0))),256),""))</f>
        <v/>
      </c>
      <c r="L57" s="41" t="str">
        <f t="shared" si="34"/>
        <v/>
      </c>
      <c r="M57" s="41" t="str">
        <f t="shared" si="35"/>
        <v/>
      </c>
      <c r="N57" s="41" t="str">
        <f t="shared" si="36"/>
        <v/>
      </c>
      <c r="O57" s="31"/>
      <c r="P57" s="67"/>
      <c r="Q57" s="68"/>
      <c r="R57" s="69"/>
      <c r="S57" s="41">
        <f t="shared" si="37"/>
        <v>0</v>
      </c>
      <c r="T57" s="70"/>
      <c r="U57" s="68"/>
      <c r="V57" s="71"/>
      <c r="W57" s="41">
        <f t="shared" si="38"/>
        <v>0</v>
      </c>
      <c r="X57" s="70"/>
      <c r="Y57" s="68"/>
      <c r="Z57" s="71"/>
      <c r="AA57" s="41">
        <f t="shared" si="39"/>
        <v>0</v>
      </c>
      <c r="AB57" s="70"/>
      <c r="AC57" s="68"/>
      <c r="AD57" s="71"/>
      <c r="AE57" s="41">
        <f t="shared" si="40"/>
        <v>0</v>
      </c>
      <c r="AF57" s="70"/>
      <c r="AG57" s="68"/>
      <c r="AH57" s="71"/>
      <c r="AI57" s="41">
        <f t="shared" si="41"/>
        <v>0</v>
      </c>
      <c r="AJ57" s="70"/>
      <c r="AK57" s="68"/>
      <c r="AL57" s="71"/>
      <c r="AM57" s="41">
        <f t="shared" si="42"/>
        <v>0</v>
      </c>
      <c r="AN57" s="70"/>
      <c r="AO57" s="68"/>
      <c r="AP57" s="71"/>
      <c r="AQ57" s="41">
        <f t="shared" si="43"/>
        <v>0</v>
      </c>
      <c r="AR57" s="70"/>
      <c r="AS57" s="68"/>
      <c r="AT57" s="71"/>
      <c r="AU57" s="41">
        <f t="shared" si="44"/>
        <v>0</v>
      </c>
      <c r="AV57" s="70"/>
      <c r="AW57" s="68"/>
      <c r="AX57" s="71"/>
      <c r="AY57" s="41">
        <f t="shared" si="45"/>
        <v>0</v>
      </c>
      <c r="AZ57" s="70"/>
      <c r="BA57" s="68"/>
      <c r="BB57" s="71"/>
      <c r="BC57" s="41">
        <f t="shared" si="46"/>
        <v>0</v>
      </c>
      <c r="BD57" s="70"/>
      <c r="BE57" s="68"/>
      <c r="BF57" s="71"/>
      <c r="BG57" s="41">
        <f t="shared" si="47"/>
        <v>0</v>
      </c>
      <c r="BH57" s="70"/>
      <c r="BI57" s="68"/>
      <c r="BJ57" s="71"/>
      <c r="BK57" s="41">
        <f t="shared" si="48"/>
        <v>0</v>
      </c>
      <c r="BL57" s="70"/>
      <c r="BM57" s="68"/>
      <c r="BN57" s="71"/>
      <c r="BO57" s="41">
        <f t="shared" si="49"/>
        <v>0</v>
      </c>
      <c r="BP57" s="70"/>
      <c r="BQ57" s="68"/>
      <c r="BR57" s="71"/>
      <c r="BS57" s="41">
        <f t="shared" si="50"/>
        <v>0</v>
      </c>
    </row>
    <row r="58" spans="1:71" ht="15.75" customHeight="1" x14ac:dyDescent="0.25">
      <c r="A58" s="86" t="str">
        <f t="shared" ca="1" si="52"/>
        <v/>
      </c>
      <c r="B58" s="87" t="str">
        <f t="array" aca="1" ref="B58" ca="1">IFERROR(INDEX(GBK!A:A,A58) &amp; " - " &amp; INDEX(GBK!B:B,A58),"")</f>
        <v/>
      </c>
      <c r="C58" s="31"/>
      <c r="D58" s="37">
        <v>27</v>
      </c>
      <c r="E58" s="60"/>
      <c r="F58" s="134"/>
      <c r="G58" s="38" t="str">
        <f t="shared" si="31"/>
        <v/>
      </c>
      <c r="H58" s="39" t="str">
        <f t="array" ref="H58">IF(I58="","",IFERROR(INDEX(Lid!$F:$F,MATCH($E58,Lid!$A:$A,0)),""))</f>
        <v/>
      </c>
      <c r="I58" s="84" t="str">
        <f t="shared" si="32"/>
        <v/>
      </c>
      <c r="J58" s="38" t="str">
        <f t="shared" si="33"/>
        <v/>
      </c>
      <c r="K58" s="39" t="str">
        <f>IF(I58="","",IFERROR($D$3 &amp; " " &amp;LEFT(INDEX(Lid!$B:$B,MATCH($E58,Lid!$A:$A,0)), 1)&amp;MID(INDEX(Lid!$B:$B,MATCH($E58,Lid!$A:$A,0)),FIND(" ", INDEX(Lid!$B:$B,MATCH($E58,Lid!$A:$A,0))),256),""))</f>
        <v/>
      </c>
      <c r="L58" s="41" t="str">
        <f t="shared" si="34"/>
        <v/>
      </c>
      <c r="M58" s="41" t="str">
        <f t="shared" si="35"/>
        <v/>
      </c>
      <c r="N58" s="41" t="str">
        <f t="shared" si="36"/>
        <v/>
      </c>
      <c r="O58" s="31"/>
      <c r="P58" s="67"/>
      <c r="Q58" s="68"/>
      <c r="R58" s="69"/>
      <c r="S58" s="41">
        <f t="shared" si="37"/>
        <v>0</v>
      </c>
      <c r="T58" s="70"/>
      <c r="U58" s="68"/>
      <c r="V58" s="71"/>
      <c r="W58" s="41">
        <f t="shared" si="38"/>
        <v>0</v>
      </c>
      <c r="X58" s="70"/>
      <c r="Y58" s="68"/>
      <c r="Z58" s="71"/>
      <c r="AA58" s="41">
        <f t="shared" si="39"/>
        <v>0</v>
      </c>
      <c r="AB58" s="70"/>
      <c r="AC58" s="68"/>
      <c r="AD58" s="71"/>
      <c r="AE58" s="41">
        <f t="shared" si="40"/>
        <v>0</v>
      </c>
      <c r="AF58" s="70"/>
      <c r="AG58" s="68"/>
      <c r="AH58" s="71"/>
      <c r="AI58" s="41">
        <f t="shared" si="41"/>
        <v>0</v>
      </c>
      <c r="AJ58" s="70"/>
      <c r="AK58" s="68"/>
      <c r="AL58" s="71"/>
      <c r="AM58" s="41">
        <f t="shared" si="42"/>
        <v>0</v>
      </c>
      <c r="AN58" s="70"/>
      <c r="AO58" s="68"/>
      <c r="AP58" s="71"/>
      <c r="AQ58" s="41">
        <f t="shared" si="43"/>
        <v>0</v>
      </c>
      <c r="AR58" s="70"/>
      <c r="AS58" s="68"/>
      <c r="AT58" s="71"/>
      <c r="AU58" s="41">
        <f t="shared" si="44"/>
        <v>0</v>
      </c>
      <c r="AV58" s="70"/>
      <c r="AW58" s="68"/>
      <c r="AX58" s="71"/>
      <c r="AY58" s="41">
        <f t="shared" si="45"/>
        <v>0</v>
      </c>
      <c r="AZ58" s="70"/>
      <c r="BA58" s="68"/>
      <c r="BB58" s="71"/>
      <c r="BC58" s="41">
        <f t="shared" si="46"/>
        <v>0</v>
      </c>
      <c r="BD58" s="70"/>
      <c r="BE58" s="68"/>
      <c r="BF58" s="71"/>
      <c r="BG58" s="41">
        <f t="shared" si="47"/>
        <v>0</v>
      </c>
      <c r="BH58" s="70"/>
      <c r="BI58" s="68"/>
      <c r="BJ58" s="71"/>
      <c r="BK58" s="41">
        <f t="shared" si="48"/>
        <v>0</v>
      </c>
      <c r="BL58" s="70"/>
      <c r="BM58" s="68"/>
      <c r="BN58" s="71"/>
      <c r="BO58" s="41">
        <f t="shared" si="49"/>
        <v>0</v>
      </c>
      <c r="BP58" s="70"/>
      <c r="BQ58" s="68"/>
      <c r="BR58" s="71"/>
      <c r="BS58" s="41">
        <f t="shared" si="50"/>
        <v>0</v>
      </c>
    </row>
    <row r="59" spans="1:71" ht="15.75" customHeight="1" x14ac:dyDescent="0.25">
      <c r="A59" s="86" t="str">
        <f t="shared" ca="1" si="52"/>
        <v/>
      </c>
      <c r="B59" s="87" t="str">
        <f t="array" aca="1" ref="B59" ca="1">IFERROR(INDEX(GBK!A:A,A59) &amp; " - " &amp; INDEX(GBK!B:B,A59),"")</f>
        <v/>
      </c>
      <c r="C59" s="31"/>
      <c r="D59" s="37">
        <v>28</v>
      </c>
      <c r="E59" s="60"/>
      <c r="F59" s="134"/>
      <c r="G59" s="38" t="str">
        <f t="shared" si="31"/>
        <v/>
      </c>
      <c r="H59" s="39" t="str">
        <f t="array" ref="H59">IF(I59="","",IFERROR(INDEX(Lid!$F:$F,MATCH($E59,Lid!$A:$A,0)),""))</f>
        <v/>
      </c>
      <c r="I59" s="84" t="str">
        <f t="shared" si="32"/>
        <v/>
      </c>
      <c r="J59" s="38" t="str">
        <f t="shared" si="33"/>
        <v/>
      </c>
      <c r="K59" s="39" t="str">
        <f>IF(I59="","",IFERROR($D$3 &amp; " " &amp;LEFT(INDEX(Lid!$B:$B,MATCH($E59,Lid!$A:$A,0)), 1)&amp;MID(INDEX(Lid!$B:$B,MATCH($E59,Lid!$A:$A,0)),FIND(" ", INDEX(Lid!$B:$B,MATCH($E59,Lid!$A:$A,0))),256),""))</f>
        <v/>
      </c>
      <c r="L59" s="41" t="str">
        <f t="shared" si="34"/>
        <v/>
      </c>
      <c r="M59" s="41" t="str">
        <f t="shared" si="35"/>
        <v/>
      </c>
      <c r="N59" s="41" t="str">
        <f t="shared" si="36"/>
        <v/>
      </c>
      <c r="O59" s="31"/>
      <c r="P59" s="67"/>
      <c r="Q59" s="68"/>
      <c r="R59" s="69"/>
      <c r="S59" s="41">
        <f t="shared" si="37"/>
        <v>0</v>
      </c>
      <c r="T59" s="70"/>
      <c r="U59" s="68"/>
      <c r="V59" s="71"/>
      <c r="W59" s="41">
        <f t="shared" si="38"/>
        <v>0</v>
      </c>
      <c r="X59" s="70"/>
      <c r="Y59" s="68"/>
      <c r="Z59" s="71"/>
      <c r="AA59" s="41">
        <f t="shared" si="39"/>
        <v>0</v>
      </c>
      <c r="AB59" s="70"/>
      <c r="AC59" s="68"/>
      <c r="AD59" s="71"/>
      <c r="AE59" s="41">
        <f t="shared" si="40"/>
        <v>0</v>
      </c>
      <c r="AF59" s="70"/>
      <c r="AG59" s="68"/>
      <c r="AH59" s="71"/>
      <c r="AI59" s="41">
        <f t="shared" si="41"/>
        <v>0</v>
      </c>
      <c r="AJ59" s="70"/>
      <c r="AK59" s="68"/>
      <c r="AL59" s="71"/>
      <c r="AM59" s="41">
        <f t="shared" si="42"/>
        <v>0</v>
      </c>
      <c r="AN59" s="70"/>
      <c r="AO59" s="68"/>
      <c r="AP59" s="71"/>
      <c r="AQ59" s="41">
        <f t="shared" si="43"/>
        <v>0</v>
      </c>
      <c r="AR59" s="70"/>
      <c r="AS59" s="68"/>
      <c r="AT59" s="71"/>
      <c r="AU59" s="41">
        <f t="shared" si="44"/>
        <v>0</v>
      </c>
      <c r="AV59" s="70"/>
      <c r="AW59" s="68"/>
      <c r="AX59" s="71"/>
      <c r="AY59" s="41">
        <f t="shared" si="45"/>
        <v>0</v>
      </c>
      <c r="AZ59" s="70"/>
      <c r="BA59" s="68"/>
      <c r="BB59" s="71"/>
      <c r="BC59" s="41">
        <f t="shared" si="46"/>
        <v>0</v>
      </c>
      <c r="BD59" s="70"/>
      <c r="BE59" s="68"/>
      <c r="BF59" s="71"/>
      <c r="BG59" s="41">
        <f t="shared" si="47"/>
        <v>0</v>
      </c>
      <c r="BH59" s="70"/>
      <c r="BI59" s="68"/>
      <c r="BJ59" s="71"/>
      <c r="BK59" s="41">
        <f t="shared" si="48"/>
        <v>0</v>
      </c>
      <c r="BL59" s="70"/>
      <c r="BM59" s="68"/>
      <c r="BN59" s="71"/>
      <c r="BO59" s="41">
        <f t="shared" si="49"/>
        <v>0</v>
      </c>
      <c r="BP59" s="70"/>
      <c r="BQ59" s="68"/>
      <c r="BR59" s="71"/>
      <c r="BS59" s="41">
        <f t="shared" si="50"/>
        <v>0</v>
      </c>
    </row>
    <row r="60" spans="1:71" ht="15.75" customHeight="1" x14ac:dyDescent="0.25">
      <c r="A60" s="86" t="str">
        <f t="shared" ca="1" si="52"/>
        <v/>
      </c>
      <c r="B60" s="87" t="str">
        <f t="array" aca="1" ref="B60" ca="1">IFERROR(INDEX(GBK!A:A,A60) &amp; " - " &amp; INDEX(GBK!B:B,A60),"")</f>
        <v/>
      </c>
      <c r="C60" s="31"/>
      <c r="D60" s="37">
        <v>29</v>
      </c>
      <c r="E60" s="60"/>
      <c r="F60" s="134"/>
      <c r="G60" s="38" t="str">
        <f t="shared" si="31"/>
        <v/>
      </c>
      <c r="H60" s="39" t="str">
        <f t="array" ref="H60">IF(I60="","",IFERROR(INDEX(Lid!$F:$F,MATCH($E60,Lid!$A:$A,0)),""))</f>
        <v/>
      </c>
      <c r="I60" s="84" t="str">
        <f t="shared" si="32"/>
        <v/>
      </c>
      <c r="J60" s="38" t="str">
        <f t="shared" si="33"/>
        <v/>
      </c>
      <c r="K60" s="39" t="str">
        <f>IF(I60="","",IFERROR($D$3 &amp; " " &amp;LEFT(INDEX(Lid!$B:$B,MATCH($E60,Lid!$A:$A,0)), 1)&amp;MID(INDEX(Lid!$B:$B,MATCH($E60,Lid!$A:$A,0)),FIND(" ", INDEX(Lid!$B:$B,MATCH($E60,Lid!$A:$A,0))),256),""))</f>
        <v/>
      </c>
      <c r="L60" s="41" t="str">
        <f t="shared" si="34"/>
        <v/>
      </c>
      <c r="M60" s="41" t="str">
        <f t="shared" si="35"/>
        <v/>
      </c>
      <c r="N60" s="41" t="str">
        <f t="shared" si="36"/>
        <v/>
      </c>
      <c r="O60" s="31"/>
      <c r="P60" s="67"/>
      <c r="Q60" s="68"/>
      <c r="R60" s="69"/>
      <c r="S60" s="41">
        <f t="shared" si="37"/>
        <v>0</v>
      </c>
      <c r="T60" s="70"/>
      <c r="U60" s="68"/>
      <c r="V60" s="71"/>
      <c r="W60" s="41">
        <f t="shared" si="38"/>
        <v>0</v>
      </c>
      <c r="X60" s="70"/>
      <c r="Y60" s="68"/>
      <c r="Z60" s="71"/>
      <c r="AA60" s="41">
        <f t="shared" si="39"/>
        <v>0</v>
      </c>
      <c r="AB60" s="70"/>
      <c r="AC60" s="68"/>
      <c r="AD60" s="71"/>
      <c r="AE60" s="41">
        <f t="shared" si="40"/>
        <v>0</v>
      </c>
      <c r="AF60" s="70"/>
      <c r="AG60" s="68"/>
      <c r="AH60" s="71"/>
      <c r="AI60" s="41">
        <f t="shared" si="41"/>
        <v>0</v>
      </c>
      <c r="AJ60" s="70"/>
      <c r="AK60" s="68"/>
      <c r="AL60" s="71"/>
      <c r="AM60" s="41">
        <f t="shared" si="42"/>
        <v>0</v>
      </c>
      <c r="AN60" s="70"/>
      <c r="AO60" s="68"/>
      <c r="AP60" s="71"/>
      <c r="AQ60" s="41">
        <f t="shared" si="43"/>
        <v>0</v>
      </c>
      <c r="AR60" s="70"/>
      <c r="AS60" s="68"/>
      <c r="AT60" s="71"/>
      <c r="AU60" s="41">
        <f t="shared" si="44"/>
        <v>0</v>
      </c>
      <c r="AV60" s="70"/>
      <c r="AW60" s="68"/>
      <c r="AX60" s="71"/>
      <c r="AY60" s="41">
        <f t="shared" si="45"/>
        <v>0</v>
      </c>
      <c r="AZ60" s="70"/>
      <c r="BA60" s="68"/>
      <c r="BB60" s="71"/>
      <c r="BC60" s="41">
        <f t="shared" si="46"/>
        <v>0</v>
      </c>
      <c r="BD60" s="70"/>
      <c r="BE60" s="68"/>
      <c r="BF60" s="71"/>
      <c r="BG60" s="41">
        <f t="shared" si="47"/>
        <v>0</v>
      </c>
      <c r="BH60" s="70"/>
      <c r="BI60" s="68"/>
      <c r="BJ60" s="71"/>
      <c r="BK60" s="41">
        <f t="shared" si="48"/>
        <v>0</v>
      </c>
      <c r="BL60" s="70"/>
      <c r="BM60" s="68"/>
      <c r="BN60" s="71"/>
      <c r="BO60" s="41">
        <f t="shared" si="49"/>
        <v>0</v>
      </c>
      <c r="BP60" s="70"/>
      <c r="BQ60" s="68"/>
      <c r="BR60" s="71"/>
      <c r="BS60" s="41">
        <f t="shared" si="50"/>
        <v>0</v>
      </c>
    </row>
    <row r="61" spans="1:71" ht="15.75" customHeight="1" x14ac:dyDescent="0.25">
      <c r="A61" s="86" t="str">
        <f t="shared" ca="1" si="52"/>
        <v/>
      </c>
      <c r="B61" s="87" t="str">
        <f t="array" aca="1" ref="B61" ca="1">IFERROR(INDEX(GBK!A:A,A61) &amp; " - " &amp; INDEX(GBK!B:B,A61),"")</f>
        <v/>
      </c>
      <c r="C61" s="31"/>
      <c r="D61" s="37">
        <v>30</v>
      </c>
      <c r="E61" s="60"/>
      <c r="F61" s="134"/>
      <c r="G61" s="38" t="str">
        <f t="shared" si="31"/>
        <v/>
      </c>
      <c r="H61" s="39" t="str">
        <f t="array" ref="H61">IF(I61="","",IFERROR(INDEX(Lid!$F:$F,MATCH($E61,Lid!$A:$A,0)),""))</f>
        <v/>
      </c>
      <c r="I61" s="84" t="str">
        <f t="shared" si="32"/>
        <v/>
      </c>
      <c r="J61" s="38" t="str">
        <f t="shared" si="33"/>
        <v/>
      </c>
      <c r="K61" s="39" t="str">
        <f>IF(I61="","",IFERROR($D$3 &amp; " " &amp;LEFT(INDEX(Lid!$B:$B,MATCH($E61,Lid!$A:$A,0)), 1)&amp;MID(INDEX(Lid!$B:$B,MATCH($E61,Lid!$A:$A,0)),FIND(" ", INDEX(Lid!$B:$B,MATCH($E61,Lid!$A:$A,0))),256),""))</f>
        <v/>
      </c>
      <c r="L61" s="41" t="str">
        <f t="shared" si="34"/>
        <v/>
      </c>
      <c r="M61" s="41" t="str">
        <f t="shared" si="35"/>
        <v/>
      </c>
      <c r="N61" s="41" t="str">
        <f t="shared" si="36"/>
        <v/>
      </c>
      <c r="O61" s="31"/>
      <c r="P61" s="67"/>
      <c r="Q61" s="68"/>
      <c r="R61" s="69"/>
      <c r="S61" s="41">
        <f t="shared" si="37"/>
        <v>0</v>
      </c>
      <c r="T61" s="70"/>
      <c r="U61" s="68"/>
      <c r="V61" s="71"/>
      <c r="W61" s="41">
        <f t="shared" si="38"/>
        <v>0</v>
      </c>
      <c r="X61" s="70"/>
      <c r="Y61" s="68"/>
      <c r="Z61" s="71"/>
      <c r="AA61" s="41">
        <f t="shared" si="39"/>
        <v>0</v>
      </c>
      <c r="AB61" s="70"/>
      <c r="AC61" s="68"/>
      <c r="AD61" s="71"/>
      <c r="AE61" s="41">
        <f t="shared" si="40"/>
        <v>0</v>
      </c>
      <c r="AF61" s="70"/>
      <c r="AG61" s="68"/>
      <c r="AH61" s="71"/>
      <c r="AI61" s="41">
        <f t="shared" si="41"/>
        <v>0</v>
      </c>
      <c r="AJ61" s="70"/>
      <c r="AK61" s="68"/>
      <c r="AL61" s="71"/>
      <c r="AM61" s="41">
        <f t="shared" si="42"/>
        <v>0</v>
      </c>
      <c r="AN61" s="70"/>
      <c r="AO61" s="68"/>
      <c r="AP61" s="71"/>
      <c r="AQ61" s="41">
        <f t="shared" si="43"/>
        <v>0</v>
      </c>
      <c r="AR61" s="70"/>
      <c r="AS61" s="68"/>
      <c r="AT61" s="71"/>
      <c r="AU61" s="41">
        <f t="shared" si="44"/>
        <v>0</v>
      </c>
      <c r="AV61" s="70"/>
      <c r="AW61" s="68"/>
      <c r="AX61" s="71"/>
      <c r="AY61" s="41">
        <f t="shared" si="45"/>
        <v>0</v>
      </c>
      <c r="AZ61" s="70"/>
      <c r="BA61" s="68"/>
      <c r="BB61" s="71"/>
      <c r="BC61" s="41">
        <f t="shared" si="46"/>
        <v>0</v>
      </c>
      <c r="BD61" s="70"/>
      <c r="BE61" s="68"/>
      <c r="BF61" s="71"/>
      <c r="BG61" s="41">
        <f t="shared" si="47"/>
        <v>0</v>
      </c>
      <c r="BH61" s="70"/>
      <c r="BI61" s="68"/>
      <c r="BJ61" s="71"/>
      <c r="BK61" s="41">
        <f t="shared" si="48"/>
        <v>0</v>
      </c>
      <c r="BL61" s="70"/>
      <c r="BM61" s="68"/>
      <c r="BN61" s="71"/>
      <c r="BO61" s="41">
        <f t="shared" si="49"/>
        <v>0</v>
      </c>
      <c r="BP61" s="70"/>
      <c r="BQ61" s="68"/>
      <c r="BR61" s="71"/>
      <c r="BS61" s="41">
        <f t="shared" si="50"/>
        <v>0</v>
      </c>
    </row>
    <row r="62" spans="1:71" ht="15.75" customHeight="1" x14ac:dyDescent="0.25">
      <c r="A62" s="86" t="str">
        <f t="shared" ca="1" si="52"/>
        <v/>
      </c>
      <c r="B62" s="87" t="str">
        <f t="array" aca="1" ref="B62" ca="1">IFERROR(INDEX(GBK!A:A,A62) &amp; " - " &amp; INDEX(GBK!B:B,A62),"")</f>
        <v/>
      </c>
      <c r="C62" s="31"/>
      <c r="D62" s="37">
        <v>31</v>
      </c>
      <c r="E62" s="60"/>
      <c r="F62" s="134"/>
      <c r="G62" s="38" t="str">
        <f t="shared" si="31"/>
        <v/>
      </c>
      <c r="H62" s="39" t="str">
        <f t="array" ref="H62">IF(I62="","",IFERROR(INDEX(Lid!$F:$F,MATCH($E62,Lid!$A:$A,0)),""))</f>
        <v/>
      </c>
      <c r="I62" s="84" t="str">
        <f t="shared" si="32"/>
        <v/>
      </c>
      <c r="J62" s="38" t="str">
        <f t="shared" si="33"/>
        <v/>
      </c>
      <c r="K62" s="39" t="str">
        <f>IF(I62="","",IFERROR($D$3 &amp; " " &amp;LEFT(INDEX(Lid!$B:$B,MATCH($E62,Lid!$A:$A,0)), 1)&amp;MID(INDEX(Lid!$B:$B,MATCH($E62,Lid!$A:$A,0)),FIND(" ", INDEX(Lid!$B:$B,MATCH($E62,Lid!$A:$A,0))),256),""))</f>
        <v/>
      </c>
      <c r="L62" s="41" t="str">
        <f t="shared" si="34"/>
        <v/>
      </c>
      <c r="M62" s="41" t="str">
        <f t="shared" si="35"/>
        <v/>
      </c>
      <c r="N62" s="41" t="str">
        <f t="shared" si="36"/>
        <v/>
      </c>
      <c r="O62" s="31"/>
      <c r="P62" s="67"/>
      <c r="Q62" s="68"/>
      <c r="R62" s="69"/>
      <c r="S62" s="41">
        <f t="shared" si="37"/>
        <v>0</v>
      </c>
      <c r="T62" s="70"/>
      <c r="U62" s="68"/>
      <c r="V62" s="71"/>
      <c r="W62" s="41">
        <f t="shared" si="38"/>
        <v>0</v>
      </c>
      <c r="X62" s="70"/>
      <c r="Y62" s="68"/>
      <c r="Z62" s="71"/>
      <c r="AA62" s="41">
        <f t="shared" si="39"/>
        <v>0</v>
      </c>
      <c r="AB62" s="70"/>
      <c r="AC62" s="68"/>
      <c r="AD62" s="71"/>
      <c r="AE62" s="41">
        <f t="shared" si="40"/>
        <v>0</v>
      </c>
      <c r="AF62" s="70"/>
      <c r="AG62" s="68"/>
      <c r="AH62" s="71"/>
      <c r="AI62" s="41">
        <f t="shared" si="41"/>
        <v>0</v>
      </c>
      <c r="AJ62" s="70"/>
      <c r="AK62" s="68"/>
      <c r="AL62" s="71"/>
      <c r="AM62" s="41">
        <f t="shared" si="42"/>
        <v>0</v>
      </c>
      <c r="AN62" s="70"/>
      <c r="AO62" s="68"/>
      <c r="AP62" s="71"/>
      <c r="AQ62" s="41">
        <f t="shared" si="43"/>
        <v>0</v>
      </c>
      <c r="AR62" s="70"/>
      <c r="AS62" s="68"/>
      <c r="AT62" s="71"/>
      <c r="AU62" s="41">
        <f t="shared" si="44"/>
        <v>0</v>
      </c>
      <c r="AV62" s="70"/>
      <c r="AW62" s="68"/>
      <c r="AX62" s="71"/>
      <c r="AY62" s="41">
        <f t="shared" si="45"/>
        <v>0</v>
      </c>
      <c r="AZ62" s="70"/>
      <c r="BA62" s="68"/>
      <c r="BB62" s="71"/>
      <c r="BC62" s="41">
        <f t="shared" si="46"/>
        <v>0</v>
      </c>
      <c r="BD62" s="70"/>
      <c r="BE62" s="68"/>
      <c r="BF62" s="71"/>
      <c r="BG62" s="41">
        <f t="shared" si="47"/>
        <v>0</v>
      </c>
      <c r="BH62" s="70"/>
      <c r="BI62" s="68"/>
      <c r="BJ62" s="71"/>
      <c r="BK62" s="41">
        <f t="shared" si="48"/>
        <v>0</v>
      </c>
      <c r="BL62" s="70"/>
      <c r="BM62" s="68"/>
      <c r="BN62" s="71"/>
      <c r="BO62" s="41">
        <f t="shared" si="49"/>
        <v>0</v>
      </c>
      <c r="BP62" s="70"/>
      <c r="BQ62" s="68"/>
      <c r="BR62" s="71"/>
      <c r="BS62" s="41">
        <f t="shared" si="50"/>
        <v>0</v>
      </c>
    </row>
    <row r="63" spans="1:71" ht="15.75" customHeight="1" x14ac:dyDescent="0.25">
      <c r="A63" s="86" t="str">
        <f t="shared" ca="1" si="52"/>
        <v/>
      </c>
      <c r="B63" s="87" t="str">
        <f t="array" aca="1" ref="B63" ca="1">IFERROR(INDEX(GBK!A:A,A63) &amp; " - " &amp; INDEX(GBK!B:B,A63),"")</f>
        <v/>
      </c>
      <c r="C63" s="31"/>
      <c r="D63" s="37">
        <v>32</v>
      </c>
      <c r="E63" s="60"/>
      <c r="F63" s="134"/>
      <c r="G63" s="38" t="str">
        <f t="shared" si="31"/>
        <v/>
      </c>
      <c r="H63" s="39" t="str">
        <f t="array" ref="H63">IF(I63="","",IFERROR(INDEX(Lid!$F:$F,MATCH($E63,Lid!$A:$A,0)),""))</f>
        <v/>
      </c>
      <c r="I63" s="84" t="str">
        <f t="shared" si="32"/>
        <v/>
      </c>
      <c r="J63" s="38" t="str">
        <f t="shared" si="33"/>
        <v/>
      </c>
      <c r="K63" s="39" t="str">
        <f>IF(I63="","",IFERROR($D$3 &amp; " " &amp;LEFT(INDEX(Lid!$B:$B,MATCH($E63,Lid!$A:$A,0)), 1)&amp;MID(INDEX(Lid!$B:$B,MATCH($E63,Lid!$A:$A,0)),FIND(" ", INDEX(Lid!$B:$B,MATCH($E63,Lid!$A:$A,0))),256),""))</f>
        <v/>
      </c>
      <c r="L63" s="41" t="str">
        <f t="shared" si="34"/>
        <v/>
      </c>
      <c r="M63" s="41" t="str">
        <f t="shared" si="35"/>
        <v/>
      </c>
      <c r="N63" s="41" t="str">
        <f t="shared" si="36"/>
        <v/>
      </c>
      <c r="O63" s="31"/>
      <c r="P63" s="67"/>
      <c r="Q63" s="68"/>
      <c r="R63" s="69"/>
      <c r="S63" s="41">
        <f t="shared" si="37"/>
        <v>0</v>
      </c>
      <c r="T63" s="70"/>
      <c r="U63" s="68"/>
      <c r="V63" s="71"/>
      <c r="W63" s="41">
        <f t="shared" si="38"/>
        <v>0</v>
      </c>
      <c r="X63" s="70"/>
      <c r="Y63" s="68"/>
      <c r="Z63" s="71"/>
      <c r="AA63" s="41">
        <f t="shared" si="39"/>
        <v>0</v>
      </c>
      <c r="AB63" s="70"/>
      <c r="AC63" s="68"/>
      <c r="AD63" s="71"/>
      <c r="AE63" s="41">
        <f t="shared" si="40"/>
        <v>0</v>
      </c>
      <c r="AF63" s="70"/>
      <c r="AG63" s="68"/>
      <c r="AH63" s="71"/>
      <c r="AI63" s="41">
        <f t="shared" si="41"/>
        <v>0</v>
      </c>
      <c r="AJ63" s="70"/>
      <c r="AK63" s="68"/>
      <c r="AL63" s="71"/>
      <c r="AM63" s="41">
        <f t="shared" si="42"/>
        <v>0</v>
      </c>
      <c r="AN63" s="70"/>
      <c r="AO63" s="68"/>
      <c r="AP63" s="71"/>
      <c r="AQ63" s="41">
        <f t="shared" si="43"/>
        <v>0</v>
      </c>
      <c r="AR63" s="70"/>
      <c r="AS63" s="68"/>
      <c r="AT63" s="71"/>
      <c r="AU63" s="41">
        <f t="shared" si="44"/>
        <v>0</v>
      </c>
      <c r="AV63" s="70"/>
      <c r="AW63" s="68"/>
      <c r="AX63" s="71"/>
      <c r="AY63" s="41">
        <f t="shared" si="45"/>
        <v>0</v>
      </c>
      <c r="AZ63" s="70"/>
      <c r="BA63" s="68"/>
      <c r="BB63" s="71"/>
      <c r="BC63" s="41">
        <f t="shared" si="46"/>
        <v>0</v>
      </c>
      <c r="BD63" s="70"/>
      <c r="BE63" s="68"/>
      <c r="BF63" s="71"/>
      <c r="BG63" s="41">
        <f t="shared" si="47"/>
        <v>0</v>
      </c>
      <c r="BH63" s="70"/>
      <c r="BI63" s="68"/>
      <c r="BJ63" s="71"/>
      <c r="BK63" s="41">
        <f t="shared" si="48"/>
        <v>0</v>
      </c>
      <c r="BL63" s="70"/>
      <c r="BM63" s="68"/>
      <c r="BN63" s="71"/>
      <c r="BO63" s="41">
        <f t="shared" si="49"/>
        <v>0</v>
      </c>
      <c r="BP63" s="70"/>
      <c r="BQ63" s="68"/>
      <c r="BR63" s="71"/>
      <c r="BS63" s="41">
        <f t="shared" si="50"/>
        <v>0</v>
      </c>
    </row>
    <row r="64" spans="1:71" ht="15.75" customHeight="1" x14ac:dyDescent="0.25">
      <c r="A64" s="86" t="str">
        <f t="shared" ca="1" si="52"/>
        <v/>
      </c>
      <c r="B64" s="87" t="str">
        <f t="array" aca="1" ref="B64" ca="1">IFERROR(INDEX(GBK!A:A,A64) &amp; " - " &amp; INDEX(GBK!B:B,A64),"")</f>
        <v/>
      </c>
      <c r="C64" s="31"/>
      <c r="D64" s="37">
        <v>33</v>
      </c>
      <c r="E64" s="60"/>
      <c r="F64" s="134"/>
      <c r="G64" s="38" t="str">
        <f t="shared" si="31"/>
        <v/>
      </c>
      <c r="H64" s="39" t="str">
        <f t="array" ref="H64">IF(I64="","",IFERROR(INDEX(Lid!$F:$F,MATCH($E64,Lid!$A:$A,0)),""))</f>
        <v/>
      </c>
      <c r="I64" s="84" t="str">
        <f t="shared" si="32"/>
        <v/>
      </c>
      <c r="J64" s="38" t="str">
        <f t="shared" si="33"/>
        <v/>
      </c>
      <c r="K64" s="39" t="str">
        <f>IF(I64="","",IFERROR($D$3 &amp; " " &amp;LEFT(INDEX(Lid!$B:$B,MATCH($E64,Lid!$A:$A,0)), 1)&amp;MID(INDEX(Lid!$B:$B,MATCH($E64,Lid!$A:$A,0)),FIND(" ", INDEX(Lid!$B:$B,MATCH($E64,Lid!$A:$A,0))),256),""))</f>
        <v/>
      </c>
      <c r="L64" s="41" t="str">
        <f t="shared" si="34"/>
        <v/>
      </c>
      <c r="M64" s="41" t="str">
        <f t="shared" si="35"/>
        <v/>
      </c>
      <c r="N64" s="41" t="str">
        <f t="shared" si="36"/>
        <v/>
      </c>
      <c r="O64" s="31"/>
      <c r="P64" s="67"/>
      <c r="Q64" s="68"/>
      <c r="R64" s="69"/>
      <c r="S64" s="41">
        <f t="shared" si="37"/>
        <v>0</v>
      </c>
      <c r="T64" s="70"/>
      <c r="U64" s="68"/>
      <c r="V64" s="71"/>
      <c r="W64" s="41">
        <f t="shared" si="38"/>
        <v>0</v>
      </c>
      <c r="X64" s="70"/>
      <c r="Y64" s="68"/>
      <c r="Z64" s="71"/>
      <c r="AA64" s="41">
        <f t="shared" si="39"/>
        <v>0</v>
      </c>
      <c r="AB64" s="70"/>
      <c r="AC64" s="68"/>
      <c r="AD64" s="71"/>
      <c r="AE64" s="41">
        <f t="shared" si="40"/>
        <v>0</v>
      </c>
      <c r="AF64" s="70"/>
      <c r="AG64" s="68"/>
      <c r="AH64" s="71"/>
      <c r="AI64" s="41">
        <f t="shared" si="41"/>
        <v>0</v>
      </c>
      <c r="AJ64" s="70"/>
      <c r="AK64" s="68"/>
      <c r="AL64" s="71"/>
      <c r="AM64" s="41">
        <f t="shared" si="42"/>
        <v>0</v>
      </c>
      <c r="AN64" s="70"/>
      <c r="AO64" s="68"/>
      <c r="AP64" s="71"/>
      <c r="AQ64" s="41">
        <f t="shared" si="43"/>
        <v>0</v>
      </c>
      <c r="AR64" s="70"/>
      <c r="AS64" s="68"/>
      <c r="AT64" s="71"/>
      <c r="AU64" s="41">
        <f t="shared" si="44"/>
        <v>0</v>
      </c>
      <c r="AV64" s="70"/>
      <c r="AW64" s="68"/>
      <c r="AX64" s="71"/>
      <c r="AY64" s="41">
        <f t="shared" si="45"/>
        <v>0</v>
      </c>
      <c r="AZ64" s="70"/>
      <c r="BA64" s="68"/>
      <c r="BB64" s="71"/>
      <c r="BC64" s="41">
        <f t="shared" si="46"/>
        <v>0</v>
      </c>
      <c r="BD64" s="70"/>
      <c r="BE64" s="68"/>
      <c r="BF64" s="71"/>
      <c r="BG64" s="41">
        <f t="shared" si="47"/>
        <v>0</v>
      </c>
      <c r="BH64" s="70"/>
      <c r="BI64" s="68"/>
      <c r="BJ64" s="71"/>
      <c r="BK64" s="41">
        <f t="shared" si="48"/>
        <v>0</v>
      </c>
      <c r="BL64" s="70"/>
      <c r="BM64" s="68"/>
      <c r="BN64" s="71"/>
      <c r="BO64" s="41">
        <f t="shared" si="49"/>
        <v>0</v>
      </c>
      <c r="BP64" s="70"/>
      <c r="BQ64" s="68"/>
      <c r="BR64" s="71"/>
      <c r="BS64" s="41">
        <f t="shared" si="50"/>
        <v>0</v>
      </c>
    </row>
    <row r="65" spans="1:71" ht="15.75" customHeight="1" x14ac:dyDescent="0.25">
      <c r="A65" s="86" t="str">
        <f t="shared" ca="1" si="52"/>
        <v/>
      </c>
      <c r="B65" s="87" t="str">
        <f t="array" aca="1" ref="B65" ca="1">IFERROR(INDEX(GBK!A:A,A65) &amp; " - " &amp; INDEX(GBK!B:B,A65),"")</f>
        <v/>
      </c>
      <c r="C65" s="31"/>
      <c r="D65" s="37">
        <v>34</v>
      </c>
      <c r="E65" s="60"/>
      <c r="F65" s="134"/>
      <c r="G65" s="38" t="str">
        <f t="shared" si="31"/>
        <v/>
      </c>
      <c r="H65" s="39" t="str">
        <f t="array" ref="H65">IF(I65="","",IFERROR(INDEX(Lid!$F:$F,MATCH($E65,Lid!$A:$A,0)),""))</f>
        <v/>
      </c>
      <c r="I65" s="84" t="str">
        <f t="shared" si="32"/>
        <v/>
      </c>
      <c r="J65" s="38" t="str">
        <f t="shared" si="33"/>
        <v/>
      </c>
      <c r="K65" s="39" t="str">
        <f>IF(I65="","",IFERROR($D$3 &amp; " " &amp;LEFT(INDEX(Lid!$B:$B,MATCH($E65,Lid!$A:$A,0)), 1)&amp;MID(INDEX(Lid!$B:$B,MATCH($E65,Lid!$A:$A,0)),FIND(" ", INDEX(Lid!$B:$B,MATCH($E65,Lid!$A:$A,0))),256),""))</f>
        <v/>
      </c>
      <c r="L65" s="41" t="str">
        <f t="shared" si="34"/>
        <v/>
      </c>
      <c r="M65" s="41" t="str">
        <f t="shared" si="35"/>
        <v/>
      </c>
      <c r="N65" s="41" t="str">
        <f t="shared" si="36"/>
        <v/>
      </c>
      <c r="O65" s="31"/>
      <c r="P65" s="67"/>
      <c r="Q65" s="68"/>
      <c r="R65" s="69"/>
      <c r="S65" s="41">
        <f t="shared" si="37"/>
        <v>0</v>
      </c>
      <c r="T65" s="70"/>
      <c r="U65" s="68"/>
      <c r="V65" s="71"/>
      <c r="W65" s="41">
        <f t="shared" si="38"/>
        <v>0</v>
      </c>
      <c r="X65" s="70"/>
      <c r="Y65" s="68"/>
      <c r="Z65" s="71"/>
      <c r="AA65" s="41">
        <f t="shared" si="39"/>
        <v>0</v>
      </c>
      <c r="AB65" s="70"/>
      <c r="AC65" s="68"/>
      <c r="AD65" s="71"/>
      <c r="AE65" s="41">
        <f t="shared" si="40"/>
        <v>0</v>
      </c>
      <c r="AF65" s="70"/>
      <c r="AG65" s="68"/>
      <c r="AH65" s="71"/>
      <c r="AI65" s="41">
        <f t="shared" si="41"/>
        <v>0</v>
      </c>
      <c r="AJ65" s="70"/>
      <c r="AK65" s="68"/>
      <c r="AL65" s="71"/>
      <c r="AM65" s="41">
        <f t="shared" si="42"/>
        <v>0</v>
      </c>
      <c r="AN65" s="70"/>
      <c r="AO65" s="68"/>
      <c r="AP65" s="71"/>
      <c r="AQ65" s="41">
        <f t="shared" si="43"/>
        <v>0</v>
      </c>
      <c r="AR65" s="70"/>
      <c r="AS65" s="68"/>
      <c r="AT65" s="71"/>
      <c r="AU65" s="41">
        <f t="shared" si="44"/>
        <v>0</v>
      </c>
      <c r="AV65" s="70"/>
      <c r="AW65" s="68"/>
      <c r="AX65" s="71"/>
      <c r="AY65" s="41">
        <f t="shared" si="45"/>
        <v>0</v>
      </c>
      <c r="AZ65" s="70"/>
      <c r="BA65" s="68"/>
      <c r="BB65" s="71"/>
      <c r="BC65" s="41">
        <f t="shared" si="46"/>
        <v>0</v>
      </c>
      <c r="BD65" s="70"/>
      <c r="BE65" s="68"/>
      <c r="BF65" s="71"/>
      <c r="BG65" s="41">
        <f t="shared" si="47"/>
        <v>0</v>
      </c>
      <c r="BH65" s="70"/>
      <c r="BI65" s="68"/>
      <c r="BJ65" s="71"/>
      <c r="BK65" s="41">
        <f t="shared" si="48"/>
        <v>0</v>
      </c>
      <c r="BL65" s="70"/>
      <c r="BM65" s="68"/>
      <c r="BN65" s="71"/>
      <c r="BO65" s="41">
        <f t="shared" si="49"/>
        <v>0</v>
      </c>
      <c r="BP65" s="70"/>
      <c r="BQ65" s="68"/>
      <c r="BR65" s="71"/>
      <c r="BS65" s="41">
        <f t="shared" si="50"/>
        <v>0</v>
      </c>
    </row>
    <row r="66" spans="1:71" ht="15.75" customHeight="1" x14ac:dyDescent="0.25">
      <c r="A66" s="86">
        <f ca="1">COUNTIF(GBK!B:B,"=*"&amp;$B$48&amp;"*") -COUNTIF(B49:B65,"&gt;''")</f>
        <v>0</v>
      </c>
      <c r="B66" s="88" t="str">
        <f ca="1">IF( A66 = 0, "", "Another " &amp; A66 &amp; " results … ")</f>
        <v/>
      </c>
      <c r="C66" s="31"/>
      <c r="D66" s="37">
        <v>35</v>
      </c>
      <c r="E66" s="60"/>
      <c r="F66" s="135"/>
      <c r="G66" s="38" t="str">
        <f t="shared" si="31"/>
        <v/>
      </c>
      <c r="H66" s="39" t="str">
        <f t="array" ref="H66">IF(I66="","",IFERROR(INDEX(Lid!$F:$F,MATCH($E66,Lid!$A:$A,0)),""))</f>
        <v/>
      </c>
      <c r="I66" s="84" t="str">
        <f t="shared" si="32"/>
        <v/>
      </c>
      <c r="J66" s="38" t="str">
        <f t="shared" si="33"/>
        <v/>
      </c>
      <c r="K66" s="39" t="str">
        <f>IF(I66="","",IFERROR($D$3 &amp; " " &amp;LEFT(INDEX(Lid!$B:$B,MATCH($E66,Lid!$A:$A,0)), 1)&amp;MID(INDEX(Lid!$B:$B,MATCH($E66,Lid!$A:$A,0)),FIND(" ", INDEX(Lid!$B:$B,MATCH($E66,Lid!$A:$A,0))),256),""))</f>
        <v/>
      </c>
      <c r="L66" s="41" t="str">
        <f t="shared" si="34"/>
        <v/>
      </c>
      <c r="M66" s="41" t="str">
        <f t="shared" si="35"/>
        <v/>
      </c>
      <c r="N66" s="41" t="str">
        <f t="shared" si="36"/>
        <v/>
      </c>
      <c r="O66" s="31"/>
      <c r="P66" s="67"/>
      <c r="Q66" s="68"/>
      <c r="R66" s="69"/>
      <c r="S66" s="41">
        <f t="shared" si="37"/>
        <v>0</v>
      </c>
      <c r="T66" s="70"/>
      <c r="U66" s="68"/>
      <c r="V66" s="71"/>
      <c r="W66" s="41">
        <f t="shared" si="38"/>
        <v>0</v>
      </c>
      <c r="X66" s="70"/>
      <c r="Y66" s="68"/>
      <c r="Z66" s="71"/>
      <c r="AA66" s="41">
        <f t="shared" si="39"/>
        <v>0</v>
      </c>
      <c r="AB66" s="70"/>
      <c r="AC66" s="68"/>
      <c r="AD66" s="71"/>
      <c r="AE66" s="41">
        <f t="shared" si="40"/>
        <v>0</v>
      </c>
      <c r="AF66" s="70"/>
      <c r="AG66" s="68"/>
      <c r="AH66" s="71"/>
      <c r="AI66" s="41">
        <f t="shared" si="41"/>
        <v>0</v>
      </c>
      <c r="AJ66" s="70"/>
      <c r="AK66" s="68"/>
      <c r="AL66" s="71"/>
      <c r="AM66" s="41">
        <f t="shared" si="42"/>
        <v>0</v>
      </c>
      <c r="AN66" s="70"/>
      <c r="AO66" s="68"/>
      <c r="AP66" s="71"/>
      <c r="AQ66" s="41">
        <f t="shared" si="43"/>
        <v>0</v>
      </c>
      <c r="AR66" s="70"/>
      <c r="AS66" s="68"/>
      <c r="AT66" s="71"/>
      <c r="AU66" s="41">
        <f t="shared" si="44"/>
        <v>0</v>
      </c>
      <c r="AV66" s="70"/>
      <c r="AW66" s="68"/>
      <c r="AX66" s="71"/>
      <c r="AY66" s="41">
        <f t="shared" si="45"/>
        <v>0</v>
      </c>
      <c r="AZ66" s="70"/>
      <c r="BA66" s="68"/>
      <c r="BB66" s="71"/>
      <c r="BC66" s="41">
        <f t="shared" si="46"/>
        <v>0</v>
      </c>
      <c r="BD66" s="70"/>
      <c r="BE66" s="68"/>
      <c r="BF66" s="71"/>
      <c r="BG66" s="41">
        <f t="shared" si="47"/>
        <v>0</v>
      </c>
      <c r="BH66" s="70"/>
      <c r="BI66" s="68"/>
      <c r="BJ66" s="71"/>
      <c r="BK66" s="41">
        <f t="shared" si="48"/>
        <v>0</v>
      </c>
      <c r="BL66" s="70"/>
      <c r="BM66" s="68"/>
      <c r="BN66" s="71"/>
      <c r="BO66" s="41">
        <f t="shared" si="49"/>
        <v>0</v>
      </c>
      <c r="BP66" s="70"/>
      <c r="BQ66" s="68"/>
      <c r="BR66" s="71"/>
      <c r="BS66" s="41">
        <f t="shared" si="50"/>
        <v>0</v>
      </c>
    </row>
    <row r="67" spans="1:71" ht="15.75" customHeight="1" x14ac:dyDescent="0.25">
      <c r="A67" s="30"/>
      <c r="B67" s="31"/>
      <c r="C67" s="31"/>
      <c r="D67" s="37">
        <v>36</v>
      </c>
      <c r="E67" s="60"/>
      <c r="F67" s="31"/>
      <c r="G67" s="38" t="str">
        <f t="shared" si="31"/>
        <v/>
      </c>
      <c r="H67" s="39" t="str">
        <f t="array" ref="H67">IF(I67="","",IFERROR(INDEX(Lid!$F:$F,MATCH($E67,Lid!$A:$A,0)),""))</f>
        <v/>
      </c>
      <c r="I67" s="84" t="str">
        <f t="shared" si="32"/>
        <v/>
      </c>
      <c r="J67" s="38" t="str">
        <f t="shared" si="33"/>
        <v/>
      </c>
      <c r="K67" s="39" t="str">
        <f>IF(I67="","",IFERROR($D$3 &amp; " " &amp;LEFT(INDEX(Lid!$B:$B,MATCH($E67,Lid!$A:$A,0)), 1)&amp;MID(INDEX(Lid!$B:$B,MATCH($E67,Lid!$A:$A,0)),FIND(" ", INDEX(Lid!$B:$B,MATCH($E67,Lid!$A:$A,0))),256),""))</f>
        <v/>
      </c>
      <c r="L67" s="41" t="str">
        <f t="shared" si="34"/>
        <v/>
      </c>
      <c r="M67" s="41" t="str">
        <f t="shared" si="35"/>
        <v/>
      </c>
      <c r="N67" s="41" t="str">
        <f t="shared" si="36"/>
        <v/>
      </c>
      <c r="O67" s="31"/>
      <c r="P67" s="67"/>
      <c r="Q67" s="68"/>
      <c r="R67" s="69"/>
      <c r="S67" s="41">
        <f t="shared" si="37"/>
        <v>0</v>
      </c>
      <c r="T67" s="70"/>
      <c r="U67" s="68"/>
      <c r="V67" s="71"/>
      <c r="W67" s="41">
        <f t="shared" si="38"/>
        <v>0</v>
      </c>
      <c r="X67" s="70"/>
      <c r="Y67" s="68"/>
      <c r="Z67" s="71"/>
      <c r="AA67" s="41">
        <f t="shared" si="39"/>
        <v>0</v>
      </c>
      <c r="AB67" s="70"/>
      <c r="AC67" s="68"/>
      <c r="AD67" s="71"/>
      <c r="AE67" s="41">
        <f t="shared" si="40"/>
        <v>0</v>
      </c>
      <c r="AF67" s="70"/>
      <c r="AG67" s="68"/>
      <c r="AH67" s="71"/>
      <c r="AI67" s="41">
        <f t="shared" si="41"/>
        <v>0</v>
      </c>
      <c r="AJ67" s="70"/>
      <c r="AK67" s="68"/>
      <c r="AL67" s="71"/>
      <c r="AM67" s="41">
        <f t="shared" si="42"/>
        <v>0</v>
      </c>
      <c r="AN67" s="70"/>
      <c r="AO67" s="68"/>
      <c r="AP67" s="71"/>
      <c r="AQ67" s="41">
        <f t="shared" si="43"/>
        <v>0</v>
      </c>
      <c r="AR67" s="70"/>
      <c r="AS67" s="68"/>
      <c r="AT67" s="71"/>
      <c r="AU67" s="41">
        <f t="shared" si="44"/>
        <v>0</v>
      </c>
      <c r="AV67" s="70"/>
      <c r="AW67" s="68"/>
      <c r="AX67" s="71"/>
      <c r="AY67" s="41">
        <f t="shared" si="45"/>
        <v>0</v>
      </c>
      <c r="AZ67" s="70"/>
      <c r="BA67" s="68"/>
      <c r="BB67" s="71"/>
      <c r="BC67" s="41">
        <f t="shared" si="46"/>
        <v>0</v>
      </c>
      <c r="BD67" s="70"/>
      <c r="BE67" s="68"/>
      <c r="BF67" s="71"/>
      <c r="BG67" s="41">
        <f t="shared" si="47"/>
        <v>0</v>
      </c>
      <c r="BH67" s="70"/>
      <c r="BI67" s="68"/>
      <c r="BJ67" s="71"/>
      <c r="BK67" s="41">
        <f t="shared" si="48"/>
        <v>0</v>
      </c>
      <c r="BL67" s="70"/>
      <c r="BM67" s="68"/>
      <c r="BN67" s="71"/>
      <c r="BO67" s="41">
        <f t="shared" si="49"/>
        <v>0</v>
      </c>
      <c r="BP67" s="70"/>
      <c r="BQ67" s="68"/>
      <c r="BR67" s="71"/>
      <c r="BS67" s="41">
        <f t="shared" si="50"/>
        <v>0</v>
      </c>
    </row>
    <row r="68" spans="1:71" ht="15.75" customHeight="1" x14ac:dyDescent="0.25">
      <c r="A68" s="30"/>
      <c r="B68" s="31"/>
      <c r="C68" s="31"/>
      <c r="D68" s="37">
        <v>37</v>
      </c>
      <c r="E68" s="60"/>
      <c r="F68" s="31"/>
      <c r="G68" s="38" t="str">
        <f t="shared" si="31"/>
        <v/>
      </c>
      <c r="H68" s="39" t="str">
        <f t="array" ref="H68">IF(I68="","",IFERROR(INDEX(Lid!$F:$F,MATCH($E68,Lid!$A:$A,0)),""))</f>
        <v/>
      </c>
      <c r="I68" s="84" t="str">
        <f t="shared" si="32"/>
        <v/>
      </c>
      <c r="J68" s="38" t="str">
        <f t="shared" si="33"/>
        <v/>
      </c>
      <c r="K68" s="39" t="str">
        <f>IF(I68="","",IFERROR($D$3 &amp; " " &amp;LEFT(INDEX(Lid!$B:$B,MATCH($E68,Lid!$A:$A,0)), 1)&amp;MID(INDEX(Lid!$B:$B,MATCH($E68,Lid!$A:$A,0)),FIND(" ", INDEX(Lid!$B:$B,MATCH($E68,Lid!$A:$A,0))),256),""))</f>
        <v/>
      </c>
      <c r="L68" s="41" t="str">
        <f t="shared" si="34"/>
        <v/>
      </c>
      <c r="M68" s="41" t="str">
        <f t="shared" si="35"/>
        <v/>
      </c>
      <c r="N68" s="41" t="str">
        <f t="shared" si="36"/>
        <v/>
      </c>
      <c r="O68" s="31"/>
      <c r="P68" s="67"/>
      <c r="Q68" s="68"/>
      <c r="R68" s="69"/>
      <c r="S68" s="41">
        <f t="shared" si="37"/>
        <v>0</v>
      </c>
      <c r="T68" s="70"/>
      <c r="U68" s="68"/>
      <c r="V68" s="71"/>
      <c r="W68" s="41">
        <f t="shared" si="38"/>
        <v>0</v>
      </c>
      <c r="X68" s="70"/>
      <c r="Y68" s="68"/>
      <c r="Z68" s="71"/>
      <c r="AA68" s="41">
        <f t="shared" si="39"/>
        <v>0</v>
      </c>
      <c r="AB68" s="70"/>
      <c r="AC68" s="68"/>
      <c r="AD68" s="71"/>
      <c r="AE68" s="41">
        <f t="shared" si="40"/>
        <v>0</v>
      </c>
      <c r="AF68" s="70"/>
      <c r="AG68" s="68"/>
      <c r="AH68" s="71"/>
      <c r="AI68" s="41">
        <f t="shared" si="41"/>
        <v>0</v>
      </c>
      <c r="AJ68" s="70"/>
      <c r="AK68" s="68"/>
      <c r="AL68" s="71"/>
      <c r="AM68" s="41">
        <f t="shared" si="42"/>
        <v>0</v>
      </c>
      <c r="AN68" s="70"/>
      <c r="AO68" s="68"/>
      <c r="AP68" s="71"/>
      <c r="AQ68" s="41">
        <f t="shared" si="43"/>
        <v>0</v>
      </c>
      <c r="AR68" s="70"/>
      <c r="AS68" s="68"/>
      <c r="AT68" s="71"/>
      <c r="AU68" s="41">
        <f t="shared" si="44"/>
        <v>0</v>
      </c>
      <c r="AV68" s="70"/>
      <c r="AW68" s="68"/>
      <c r="AX68" s="71"/>
      <c r="AY68" s="41">
        <f t="shared" si="45"/>
        <v>0</v>
      </c>
      <c r="AZ68" s="70"/>
      <c r="BA68" s="68"/>
      <c r="BB68" s="71"/>
      <c r="BC68" s="41">
        <f t="shared" si="46"/>
        <v>0</v>
      </c>
      <c r="BD68" s="70"/>
      <c r="BE68" s="68"/>
      <c r="BF68" s="71"/>
      <c r="BG68" s="41">
        <f t="shared" si="47"/>
        <v>0</v>
      </c>
      <c r="BH68" s="70"/>
      <c r="BI68" s="68"/>
      <c r="BJ68" s="71"/>
      <c r="BK68" s="41">
        <f t="shared" si="48"/>
        <v>0</v>
      </c>
      <c r="BL68" s="70"/>
      <c r="BM68" s="68"/>
      <c r="BN68" s="71"/>
      <c r="BO68" s="41">
        <f t="shared" si="49"/>
        <v>0</v>
      </c>
      <c r="BP68" s="70"/>
      <c r="BQ68" s="68"/>
      <c r="BR68" s="71"/>
      <c r="BS68" s="41">
        <f t="shared" si="50"/>
        <v>0</v>
      </c>
    </row>
    <row r="69" spans="1:71" ht="15.75" customHeight="1" x14ac:dyDescent="0.25">
      <c r="A69" s="30"/>
      <c r="B69" s="31"/>
      <c r="C69" s="31"/>
      <c r="D69" s="37">
        <v>38</v>
      </c>
      <c r="E69" s="60"/>
      <c r="F69" s="31"/>
      <c r="G69" s="38" t="str">
        <f t="shared" si="31"/>
        <v/>
      </c>
      <c r="H69" s="39" t="str">
        <f t="array" ref="H69">IF(I69="","",IFERROR(INDEX(Lid!$F:$F,MATCH($E69,Lid!$A:$A,0)),""))</f>
        <v/>
      </c>
      <c r="I69" s="84" t="str">
        <f t="shared" si="32"/>
        <v/>
      </c>
      <c r="J69" s="38" t="str">
        <f t="shared" si="33"/>
        <v/>
      </c>
      <c r="K69" s="39" t="str">
        <f>IF(I69="","",IFERROR($D$3 &amp; " " &amp;LEFT(INDEX(Lid!$B:$B,MATCH($E69,Lid!$A:$A,0)), 1)&amp;MID(INDEX(Lid!$B:$B,MATCH($E69,Lid!$A:$A,0)),FIND(" ", INDEX(Lid!$B:$B,MATCH($E69,Lid!$A:$A,0))),256),""))</f>
        <v/>
      </c>
      <c r="L69" s="41" t="str">
        <f t="shared" si="34"/>
        <v/>
      </c>
      <c r="M69" s="41" t="str">
        <f t="shared" si="35"/>
        <v/>
      </c>
      <c r="N69" s="41" t="str">
        <f t="shared" si="36"/>
        <v/>
      </c>
      <c r="O69" s="31"/>
      <c r="P69" s="67"/>
      <c r="Q69" s="68"/>
      <c r="R69" s="69"/>
      <c r="S69" s="41">
        <f t="shared" si="37"/>
        <v>0</v>
      </c>
      <c r="T69" s="70"/>
      <c r="U69" s="68"/>
      <c r="V69" s="71"/>
      <c r="W69" s="41">
        <f t="shared" si="38"/>
        <v>0</v>
      </c>
      <c r="X69" s="70"/>
      <c r="Y69" s="68"/>
      <c r="Z69" s="71"/>
      <c r="AA69" s="41">
        <f t="shared" si="39"/>
        <v>0</v>
      </c>
      <c r="AB69" s="70"/>
      <c r="AC69" s="68"/>
      <c r="AD69" s="71"/>
      <c r="AE69" s="41">
        <f t="shared" si="40"/>
        <v>0</v>
      </c>
      <c r="AF69" s="70"/>
      <c r="AG69" s="68"/>
      <c r="AH69" s="71"/>
      <c r="AI69" s="41">
        <f t="shared" si="41"/>
        <v>0</v>
      </c>
      <c r="AJ69" s="70"/>
      <c r="AK69" s="68"/>
      <c r="AL69" s="71"/>
      <c r="AM69" s="41">
        <f t="shared" si="42"/>
        <v>0</v>
      </c>
      <c r="AN69" s="70"/>
      <c r="AO69" s="68"/>
      <c r="AP69" s="71"/>
      <c r="AQ69" s="41">
        <f t="shared" si="43"/>
        <v>0</v>
      </c>
      <c r="AR69" s="70"/>
      <c r="AS69" s="68"/>
      <c r="AT69" s="71"/>
      <c r="AU69" s="41">
        <f t="shared" si="44"/>
        <v>0</v>
      </c>
      <c r="AV69" s="70"/>
      <c r="AW69" s="68"/>
      <c r="AX69" s="71"/>
      <c r="AY69" s="41">
        <f t="shared" si="45"/>
        <v>0</v>
      </c>
      <c r="AZ69" s="70"/>
      <c r="BA69" s="68"/>
      <c r="BB69" s="71"/>
      <c r="BC69" s="41">
        <f t="shared" si="46"/>
        <v>0</v>
      </c>
      <c r="BD69" s="70"/>
      <c r="BE69" s="68"/>
      <c r="BF69" s="71"/>
      <c r="BG69" s="41">
        <f t="shared" si="47"/>
        <v>0</v>
      </c>
      <c r="BH69" s="70"/>
      <c r="BI69" s="68"/>
      <c r="BJ69" s="71"/>
      <c r="BK69" s="41">
        <f t="shared" si="48"/>
        <v>0</v>
      </c>
      <c r="BL69" s="70"/>
      <c r="BM69" s="68"/>
      <c r="BN69" s="71"/>
      <c r="BO69" s="41">
        <f t="shared" si="49"/>
        <v>0</v>
      </c>
      <c r="BP69" s="70"/>
      <c r="BQ69" s="68"/>
      <c r="BR69" s="71"/>
      <c r="BS69" s="41">
        <f t="shared" si="50"/>
        <v>0</v>
      </c>
    </row>
    <row r="70" spans="1:71" ht="15.75" customHeight="1" x14ac:dyDescent="0.25">
      <c r="A70" s="30"/>
      <c r="B70" s="31"/>
      <c r="C70" s="31"/>
      <c r="D70" s="37">
        <v>39</v>
      </c>
      <c r="E70" s="60"/>
      <c r="F70" s="31"/>
      <c r="G70" s="38" t="str">
        <f t="shared" si="31"/>
        <v/>
      </c>
      <c r="H70" s="39" t="str">
        <f t="array" ref="H70">IF(I70="","",IFERROR(INDEX(Lid!$F:$F,MATCH($E70,Lid!$A:$A,0)),""))</f>
        <v/>
      </c>
      <c r="I70" s="84" t="str">
        <f t="shared" si="32"/>
        <v/>
      </c>
      <c r="J70" s="38" t="str">
        <f t="shared" si="33"/>
        <v/>
      </c>
      <c r="K70" s="39" t="str">
        <f>IF(I70="","",IFERROR($D$3 &amp; " " &amp;LEFT(INDEX(Lid!$B:$B,MATCH($E70,Lid!$A:$A,0)), 1)&amp;MID(INDEX(Lid!$B:$B,MATCH($E70,Lid!$A:$A,0)),FIND(" ", INDEX(Lid!$B:$B,MATCH($E70,Lid!$A:$A,0))),256),""))</f>
        <v/>
      </c>
      <c r="L70" s="41" t="str">
        <f t="shared" si="34"/>
        <v/>
      </c>
      <c r="M70" s="41" t="str">
        <f t="shared" si="35"/>
        <v/>
      </c>
      <c r="N70" s="41" t="str">
        <f t="shared" si="36"/>
        <v/>
      </c>
      <c r="O70" s="31"/>
      <c r="P70" s="67"/>
      <c r="Q70" s="68"/>
      <c r="R70" s="69"/>
      <c r="S70" s="41">
        <f t="shared" si="37"/>
        <v>0</v>
      </c>
      <c r="T70" s="70"/>
      <c r="U70" s="68"/>
      <c r="V70" s="71"/>
      <c r="W70" s="41">
        <f t="shared" si="38"/>
        <v>0</v>
      </c>
      <c r="X70" s="70"/>
      <c r="Y70" s="68"/>
      <c r="Z70" s="71"/>
      <c r="AA70" s="41">
        <f t="shared" si="39"/>
        <v>0</v>
      </c>
      <c r="AB70" s="70"/>
      <c r="AC70" s="68"/>
      <c r="AD70" s="71"/>
      <c r="AE70" s="41">
        <f t="shared" si="40"/>
        <v>0</v>
      </c>
      <c r="AF70" s="70"/>
      <c r="AG70" s="68"/>
      <c r="AH70" s="71"/>
      <c r="AI70" s="41">
        <f t="shared" si="41"/>
        <v>0</v>
      </c>
      <c r="AJ70" s="70"/>
      <c r="AK70" s="68"/>
      <c r="AL70" s="71"/>
      <c r="AM70" s="41">
        <f t="shared" si="42"/>
        <v>0</v>
      </c>
      <c r="AN70" s="70"/>
      <c r="AO70" s="68"/>
      <c r="AP70" s="71"/>
      <c r="AQ70" s="41">
        <f t="shared" si="43"/>
        <v>0</v>
      </c>
      <c r="AR70" s="70"/>
      <c r="AS70" s="68"/>
      <c r="AT70" s="71"/>
      <c r="AU70" s="41">
        <f t="shared" si="44"/>
        <v>0</v>
      </c>
      <c r="AV70" s="70"/>
      <c r="AW70" s="68"/>
      <c r="AX70" s="71"/>
      <c r="AY70" s="41">
        <f t="shared" si="45"/>
        <v>0</v>
      </c>
      <c r="AZ70" s="70"/>
      <c r="BA70" s="68"/>
      <c r="BB70" s="71"/>
      <c r="BC70" s="41">
        <f t="shared" si="46"/>
        <v>0</v>
      </c>
      <c r="BD70" s="70"/>
      <c r="BE70" s="68"/>
      <c r="BF70" s="71"/>
      <c r="BG70" s="41">
        <f t="shared" si="47"/>
        <v>0</v>
      </c>
      <c r="BH70" s="70"/>
      <c r="BI70" s="68"/>
      <c r="BJ70" s="71"/>
      <c r="BK70" s="41">
        <f t="shared" si="48"/>
        <v>0</v>
      </c>
      <c r="BL70" s="70"/>
      <c r="BM70" s="68"/>
      <c r="BN70" s="71"/>
      <c r="BO70" s="41">
        <f t="shared" si="49"/>
        <v>0</v>
      </c>
      <c r="BP70" s="70"/>
      <c r="BQ70" s="68"/>
      <c r="BR70" s="71"/>
      <c r="BS70" s="41">
        <f t="shared" si="50"/>
        <v>0</v>
      </c>
    </row>
    <row r="71" spans="1:71" ht="15.75" customHeight="1" x14ac:dyDescent="0.25">
      <c r="A71" s="30"/>
      <c r="B71" s="31"/>
      <c r="C71" s="31"/>
      <c r="D71" s="37">
        <v>40</v>
      </c>
      <c r="E71" s="60"/>
      <c r="F71" s="31"/>
      <c r="G71" s="38" t="str">
        <f t="shared" si="31"/>
        <v/>
      </c>
      <c r="H71" s="39" t="str">
        <f t="array" ref="H71">IF(I71="","",IFERROR(INDEX(Lid!$F:$F,MATCH($E71,Lid!$A:$A,0)),""))</f>
        <v/>
      </c>
      <c r="I71" s="84" t="str">
        <f t="shared" si="32"/>
        <v/>
      </c>
      <c r="J71" s="38" t="str">
        <f t="shared" si="33"/>
        <v/>
      </c>
      <c r="K71" s="39" t="str">
        <f>IF(I71="","",IFERROR($D$3 &amp; " " &amp;LEFT(INDEX(Lid!$B:$B,MATCH($E71,Lid!$A:$A,0)), 1)&amp;MID(INDEX(Lid!$B:$B,MATCH($E71,Lid!$A:$A,0)),FIND(" ", INDEX(Lid!$B:$B,MATCH($E71,Lid!$A:$A,0))),256),""))</f>
        <v/>
      </c>
      <c r="L71" s="41" t="str">
        <f t="shared" si="34"/>
        <v/>
      </c>
      <c r="M71" s="41" t="str">
        <f t="shared" si="35"/>
        <v/>
      </c>
      <c r="N71" s="41" t="str">
        <f t="shared" si="36"/>
        <v/>
      </c>
      <c r="O71" s="31"/>
      <c r="P71" s="67"/>
      <c r="Q71" s="68"/>
      <c r="R71" s="69"/>
      <c r="S71" s="41">
        <f t="shared" si="37"/>
        <v>0</v>
      </c>
      <c r="T71" s="70"/>
      <c r="U71" s="68"/>
      <c r="V71" s="71"/>
      <c r="W71" s="41">
        <f t="shared" si="38"/>
        <v>0</v>
      </c>
      <c r="X71" s="70"/>
      <c r="Y71" s="68"/>
      <c r="Z71" s="71"/>
      <c r="AA71" s="41">
        <f t="shared" si="39"/>
        <v>0</v>
      </c>
      <c r="AB71" s="70"/>
      <c r="AC71" s="68"/>
      <c r="AD71" s="71"/>
      <c r="AE71" s="41">
        <f t="shared" si="40"/>
        <v>0</v>
      </c>
      <c r="AF71" s="70"/>
      <c r="AG71" s="68"/>
      <c r="AH71" s="71"/>
      <c r="AI71" s="41">
        <f t="shared" si="41"/>
        <v>0</v>
      </c>
      <c r="AJ71" s="70"/>
      <c r="AK71" s="68"/>
      <c r="AL71" s="71"/>
      <c r="AM71" s="41">
        <f t="shared" si="42"/>
        <v>0</v>
      </c>
      <c r="AN71" s="70"/>
      <c r="AO71" s="68"/>
      <c r="AP71" s="71"/>
      <c r="AQ71" s="41">
        <f t="shared" si="43"/>
        <v>0</v>
      </c>
      <c r="AR71" s="70"/>
      <c r="AS71" s="68"/>
      <c r="AT71" s="71"/>
      <c r="AU71" s="41">
        <f t="shared" si="44"/>
        <v>0</v>
      </c>
      <c r="AV71" s="70"/>
      <c r="AW71" s="68"/>
      <c r="AX71" s="71"/>
      <c r="AY71" s="41">
        <f t="shared" si="45"/>
        <v>0</v>
      </c>
      <c r="AZ71" s="70"/>
      <c r="BA71" s="68"/>
      <c r="BB71" s="71"/>
      <c r="BC71" s="41">
        <f t="shared" si="46"/>
        <v>0</v>
      </c>
      <c r="BD71" s="70"/>
      <c r="BE71" s="68"/>
      <c r="BF71" s="71"/>
      <c r="BG71" s="41">
        <f t="shared" si="47"/>
        <v>0</v>
      </c>
      <c r="BH71" s="70"/>
      <c r="BI71" s="68"/>
      <c r="BJ71" s="71"/>
      <c r="BK71" s="41">
        <f t="shared" si="48"/>
        <v>0</v>
      </c>
      <c r="BL71" s="70"/>
      <c r="BM71" s="68"/>
      <c r="BN71" s="71"/>
      <c r="BO71" s="41">
        <f t="shared" si="49"/>
        <v>0</v>
      </c>
      <c r="BP71" s="70"/>
      <c r="BQ71" s="68"/>
      <c r="BR71" s="71"/>
      <c r="BS71" s="41">
        <f t="shared" si="50"/>
        <v>0</v>
      </c>
    </row>
    <row r="72" spans="1:71" ht="15.75" customHeight="1" x14ac:dyDescent="0.25">
      <c r="A72" s="30"/>
      <c r="B72" s="31"/>
      <c r="C72" s="31"/>
      <c r="D72" s="37">
        <v>41</v>
      </c>
      <c r="E72" s="60"/>
      <c r="F72" s="31"/>
      <c r="G72" s="38" t="str">
        <f t="shared" si="31"/>
        <v/>
      </c>
      <c r="H72" s="39" t="str">
        <f t="array" ref="H72">IF(I72="","",IFERROR(INDEX(Lid!$F:$F,MATCH($E72,Lid!$A:$A,0)),""))</f>
        <v/>
      </c>
      <c r="I72" s="84" t="str">
        <f t="shared" si="32"/>
        <v/>
      </c>
      <c r="J72" s="38" t="str">
        <f t="shared" si="33"/>
        <v/>
      </c>
      <c r="K72" s="39" t="str">
        <f>IF(I72="","",IFERROR($D$3 &amp; " " &amp;LEFT(INDEX(Lid!$B:$B,MATCH($E72,Lid!$A:$A,0)), 1)&amp;MID(INDEX(Lid!$B:$B,MATCH($E72,Lid!$A:$A,0)),FIND(" ", INDEX(Lid!$B:$B,MATCH($E72,Lid!$A:$A,0))),256),""))</f>
        <v/>
      </c>
      <c r="L72" s="41" t="str">
        <f t="shared" si="34"/>
        <v/>
      </c>
      <c r="M72" s="41" t="str">
        <f t="shared" si="35"/>
        <v/>
      </c>
      <c r="N72" s="41" t="str">
        <f t="shared" si="36"/>
        <v/>
      </c>
      <c r="O72" s="31"/>
      <c r="P72" s="67"/>
      <c r="Q72" s="68"/>
      <c r="R72" s="69"/>
      <c r="S72" s="41">
        <f t="shared" si="37"/>
        <v>0</v>
      </c>
      <c r="T72" s="70"/>
      <c r="U72" s="68"/>
      <c r="V72" s="71"/>
      <c r="W72" s="41">
        <f t="shared" si="38"/>
        <v>0</v>
      </c>
      <c r="X72" s="70"/>
      <c r="Y72" s="68"/>
      <c r="Z72" s="71"/>
      <c r="AA72" s="41">
        <f t="shared" si="39"/>
        <v>0</v>
      </c>
      <c r="AB72" s="70"/>
      <c r="AC72" s="68"/>
      <c r="AD72" s="71"/>
      <c r="AE72" s="41">
        <f t="shared" si="40"/>
        <v>0</v>
      </c>
      <c r="AF72" s="70"/>
      <c r="AG72" s="68"/>
      <c r="AH72" s="71"/>
      <c r="AI72" s="41">
        <f t="shared" si="41"/>
        <v>0</v>
      </c>
      <c r="AJ72" s="70"/>
      <c r="AK72" s="68"/>
      <c r="AL72" s="71"/>
      <c r="AM72" s="41">
        <f t="shared" si="42"/>
        <v>0</v>
      </c>
      <c r="AN72" s="70"/>
      <c r="AO72" s="68"/>
      <c r="AP72" s="71"/>
      <c r="AQ72" s="41">
        <f t="shared" si="43"/>
        <v>0</v>
      </c>
      <c r="AR72" s="70"/>
      <c r="AS72" s="68"/>
      <c r="AT72" s="71"/>
      <c r="AU72" s="41">
        <f t="shared" si="44"/>
        <v>0</v>
      </c>
      <c r="AV72" s="70"/>
      <c r="AW72" s="68"/>
      <c r="AX72" s="71"/>
      <c r="AY72" s="41">
        <f t="shared" si="45"/>
        <v>0</v>
      </c>
      <c r="AZ72" s="70"/>
      <c r="BA72" s="68"/>
      <c r="BB72" s="71"/>
      <c r="BC72" s="41">
        <f t="shared" si="46"/>
        <v>0</v>
      </c>
      <c r="BD72" s="70"/>
      <c r="BE72" s="68"/>
      <c r="BF72" s="71"/>
      <c r="BG72" s="41">
        <f t="shared" si="47"/>
        <v>0</v>
      </c>
      <c r="BH72" s="70"/>
      <c r="BI72" s="68"/>
      <c r="BJ72" s="71"/>
      <c r="BK72" s="41">
        <f t="shared" si="48"/>
        <v>0</v>
      </c>
      <c r="BL72" s="70"/>
      <c r="BM72" s="68"/>
      <c r="BN72" s="71"/>
      <c r="BO72" s="41">
        <f t="shared" si="49"/>
        <v>0</v>
      </c>
      <c r="BP72" s="70"/>
      <c r="BQ72" s="68"/>
      <c r="BR72" s="71"/>
      <c r="BS72" s="41">
        <f t="shared" si="50"/>
        <v>0</v>
      </c>
    </row>
    <row r="73" spans="1:71" ht="15.75" customHeight="1" x14ac:dyDescent="0.25">
      <c r="A73" s="30"/>
      <c r="B73" s="31"/>
      <c r="C73" s="31"/>
      <c r="D73" s="37">
        <v>42</v>
      </c>
      <c r="E73" s="60"/>
      <c r="F73" s="31"/>
      <c r="G73" s="38" t="str">
        <f t="shared" si="31"/>
        <v/>
      </c>
      <c r="H73" s="39" t="str">
        <f t="array" ref="H73">IF(I73="","",IFERROR(INDEX(Lid!$F:$F,MATCH($E73,Lid!$A:$A,0)),""))</f>
        <v/>
      </c>
      <c r="I73" s="84" t="str">
        <f t="shared" si="32"/>
        <v/>
      </c>
      <c r="J73" s="38" t="str">
        <f t="shared" si="33"/>
        <v/>
      </c>
      <c r="K73" s="39" t="str">
        <f>IF(I73="","",IFERROR($D$3 &amp; " " &amp;LEFT(INDEX(Lid!$B:$B,MATCH($E73,Lid!$A:$A,0)), 1)&amp;MID(INDEX(Lid!$B:$B,MATCH($E73,Lid!$A:$A,0)),FIND(" ", INDEX(Lid!$B:$B,MATCH($E73,Lid!$A:$A,0))),256),""))</f>
        <v/>
      </c>
      <c r="L73" s="41" t="str">
        <f t="shared" si="34"/>
        <v/>
      </c>
      <c r="M73" s="41" t="str">
        <f t="shared" si="35"/>
        <v/>
      </c>
      <c r="N73" s="41" t="str">
        <f t="shared" si="36"/>
        <v/>
      </c>
      <c r="O73" s="31"/>
      <c r="P73" s="67"/>
      <c r="Q73" s="68"/>
      <c r="R73" s="69"/>
      <c r="S73" s="41">
        <f t="shared" si="37"/>
        <v>0</v>
      </c>
      <c r="T73" s="70"/>
      <c r="U73" s="68"/>
      <c r="V73" s="71"/>
      <c r="W73" s="41">
        <f t="shared" si="38"/>
        <v>0</v>
      </c>
      <c r="X73" s="70"/>
      <c r="Y73" s="68"/>
      <c r="Z73" s="71"/>
      <c r="AA73" s="41">
        <f t="shared" si="39"/>
        <v>0</v>
      </c>
      <c r="AB73" s="70"/>
      <c r="AC73" s="68"/>
      <c r="AD73" s="71"/>
      <c r="AE73" s="41">
        <f t="shared" si="40"/>
        <v>0</v>
      </c>
      <c r="AF73" s="70"/>
      <c r="AG73" s="68"/>
      <c r="AH73" s="71"/>
      <c r="AI73" s="41">
        <f t="shared" si="41"/>
        <v>0</v>
      </c>
      <c r="AJ73" s="70"/>
      <c r="AK73" s="68"/>
      <c r="AL73" s="71"/>
      <c r="AM73" s="41">
        <f t="shared" si="42"/>
        <v>0</v>
      </c>
      <c r="AN73" s="70"/>
      <c r="AO73" s="68"/>
      <c r="AP73" s="71"/>
      <c r="AQ73" s="41">
        <f t="shared" si="43"/>
        <v>0</v>
      </c>
      <c r="AR73" s="70"/>
      <c r="AS73" s="68"/>
      <c r="AT73" s="71"/>
      <c r="AU73" s="41">
        <f t="shared" si="44"/>
        <v>0</v>
      </c>
      <c r="AV73" s="70"/>
      <c r="AW73" s="68"/>
      <c r="AX73" s="71"/>
      <c r="AY73" s="41">
        <f t="shared" si="45"/>
        <v>0</v>
      </c>
      <c r="AZ73" s="70"/>
      <c r="BA73" s="68"/>
      <c r="BB73" s="71"/>
      <c r="BC73" s="41">
        <f t="shared" si="46"/>
        <v>0</v>
      </c>
      <c r="BD73" s="70"/>
      <c r="BE73" s="68"/>
      <c r="BF73" s="71"/>
      <c r="BG73" s="41">
        <f t="shared" si="47"/>
        <v>0</v>
      </c>
      <c r="BH73" s="70"/>
      <c r="BI73" s="68"/>
      <c r="BJ73" s="71"/>
      <c r="BK73" s="41">
        <f t="shared" si="48"/>
        <v>0</v>
      </c>
      <c r="BL73" s="70"/>
      <c r="BM73" s="68"/>
      <c r="BN73" s="71"/>
      <c r="BO73" s="41">
        <f t="shared" si="49"/>
        <v>0</v>
      </c>
      <c r="BP73" s="70"/>
      <c r="BQ73" s="68"/>
      <c r="BR73" s="71"/>
      <c r="BS73" s="41">
        <f t="shared" si="50"/>
        <v>0</v>
      </c>
    </row>
    <row r="74" spans="1:71" ht="15.75" customHeight="1" x14ac:dyDescent="0.25">
      <c r="A74" s="30"/>
      <c r="B74" s="31"/>
      <c r="C74" s="31"/>
      <c r="D74" s="37">
        <v>43</v>
      </c>
      <c r="E74" s="60"/>
      <c r="F74" s="31"/>
      <c r="G74" s="38" t="str">
        <f t="shared" si="31"/>
        <v/>
      </c>
      <c r="H74" s="39" t="str">
        <f t="array" ref="H74">IF(I74="","",IFERROR(INDEX(Lid!$F:$F,MATCH($E74,Lid!$A:$A,0)),""))</f>
        <v/>
      </c>
      <c r="I74" s="84" t="str">
        <f t="shared" si="32"/>
        <v/>
      </c>
      <c r="J74" s="38" t="str">
        <f t="shared" si="33"/>
        <v/>
      </c>
      <c r="K74" s="39" t="str">
        <f>IF(I74="","",IFERROR($D$3 &amp; " " &amp;LEFT(INDEX(Lid!$B:$B,MATCH($E74,Lid!$A:$A,0)), 1)&amp;MID(INDEX(Lid!$B:$B,MATCH($E74,Lid!$A:$A,0)),FIND(" ", INDEX(Lid!$B:$B,MATCH($E74,Lid!$A:$A,0))),256),""))</f>
        <v/>
      </c>
      <c r="L74" s="41" t="str">
        <f t="shared" si="34"/>
        <v/>
      </c>
      <c r="M74" s="41" t="str">
        <f t="shared" si="35"/>
        <v/>
      </c>
      <c r="N74" s="41" t="str">
        <f t="shared" si="36"/>
        <v/>
      </c>
      <c r="O74" s="31"/>
      <c r="P74" s="67"/>
      <c r="Q74" s="68"/>
      <c r="R74" s="69"/>
      <c r="S74" s="41">
        <f t="shared" si="37"/>
        <v>0</v>
      </c>
      <c r="T74" s="70"/>
      <c r="U74" s="68"/>
      <c r="V74" s="71"/>
      <c r="W74" s="41">
        <f t="shared" si="38"/>
        <v>0</v>
      </c>
      <c r="X74" s="70"/>
      <c r="Y74" s="68"/>
      <c r="Z74" s="71"/>
      <c r="AA74" s="41">
        <f t="shared" si="39"/>
        <v>0</v>
      </c>
      <c r="AB74" s="70"/>
      <c r="AC74" s="68"/>
      <c r="AD74" s="71"/>
      <c r="AE74" s="41">
        <f t="shared" si="40"/>
        <v>0</v>
      </c>
      <c r="AF74" s="70"/>
      <c r="AG74" s="68"/>
      <c r="AH74" s="71"/>
      <c r="AI74" s="41">
        <f t="shared" si="41"/>
        <v>0</v>
      </c>
      <c r="AJ74" s="70"/>
      <c r="AK74" s="68"/>
      <c r="AL74" s="71"/>
      <c r="AM74" s="41">
        <f t="shared" si="42"/>
        <v>0</v>
      </c>
      <c r="AN74" s="70"/>
      <c r="AO74" s="68"/>
      <c r="AP74" s="71"/>
      <c r="AQ74" s="41">
        <f t="shared" si="43"/>
        <v>0</v>
      </c>
      <c r="AR74" s="70"/>
      <c r="AS74" s="68"/>
      <c r="AT74" s="71"/>
      <c r="AU74" s="41">
        <f t="shared" si="44"/>
        <v>0</v>
      </c>
      <c r="AV74" s="70"/>
      <c r="AW74" s="68"/>
      <c r="AX74" s="71"/>
      <c r="AY74" s="41">
        <f t="shared" si="45"/>
        <v>0</v>
      </c>
      <c r="AZ74" s="70"/>
      <c r="BA74" s="68"/>
      <c r="BB74" s="71"/>
      <c r="BC74" s="41">
        <f t="shared" si="46"/>
        <v>0</v>
      </c>
      <c r="BD74" s="70"/>
      <c r="BE74" s="68"/>
      <c r="BF74" s="71"/>
      <c r="BG74" s="41">
        <f t="shared" si="47"/>
        <v>0</v>
      </c>
      <c r="BH74" s="70"/>
      <c r="BI74" s="68"/>
      <c r="BJ74" s="71"/>
      <c r="BK74" s="41">
        <f t="shared" si="48"/>
        <v>0</v>
      </c>
      <c r="BL74" s="70"/>
      <c r="BM74" s="68"/>
      <c r="BN74" s="71"/>
      <c r="BO74" s="41">
        <f t="shared" si="49"/>
        <v>0</v>
      </c>
      <c r="BP74" s="70"/>
      <c r="BQ74" s="68"/>
      <c r="BR74" s="71"/>
      <c r="BS74" s="41">
        <f t="shared" si="50"/>
        <v>0</v>
      </c>
    </row>
    <row r="75" spans="1:71" ht="15.75" customHeight="1" x14ac:dyDescent="0.25">
      <c r="A75" s="30"/>
      <c r="B75" s="31"/>
      <c r="C75" s="31"/>
      <c r="D75" s="37">
        <v>44</v>
      </c>
      <c r="E75" s="60"/>
      <c r="F75" s="31"/>
      <c r="G75" s="38" t="str">
        <f t="shared" si="31"/>
        <v/>
      </c>
      <c r="H75" s="39" t="str">
        <f t="array" ref="H75">IF(I75="","",IFERROR(INDEX(Lid!$F:$F,MATCH($E75,Lid!$A:$A,0)),""))</f>
        <v/>
      </c>
      <c r="I75" s="84" t="str">
        <f t="shared" si="32"/>
        <v/>
      </c>
      <c r="J75" s="38" t="str">
        <f t="shared" si="33"/>
        <v/>
      </c>
      <c r="K75" s="39" t="str">
        <f>IF(I75="","",IFERROR($D$3 &amp; " " &amp;LEFT(INDEX(Lid!$B:$B,MATCH($E75,Lid!$A:$A,0)), 1)&amp;MID(INDEX(Lid!$B:$B,MATCH($E75,Lid!$A:$A,0)),FIND(" ", INDEX(Lid!$B:$B,MATCH($E75,Lid!$A:$A,0))),256),""))</f>
        <v/>
      </c>
      <c r="L75" s="41" t="str">
        <f t="shared" si="34"/>
        <v/>
      </c>
      <c r="M75" s="41" t="str">
        <f t="shared" si="35"/>
        <v/>
      </c>
      <c r="N75" s="41" t="str">
        <f t="shared" si="36"/>
        <v/>
      </c>
      <c r="O75" s="31"/>
      <c r="P75" s="67"/>
      <c r="Q75" s="68"/>
      <c r="R75" s="69"/>
      <c r="S75" s="41">
        <f t="shared" si="37"/>
        <v>0</v>
      </c>
      <c r="T75" s="70"/>
      <c r="U75" s="68"/>
      <c r="V75" s="71"/>
      <c r="W75" s="41">
        <f t="shared" si="38"/>
        <v>0</v>
      </c>
      <c r="X75" s="70"/>
      <c r="Y75" s="68"/>
      <c r="Z75" s="71"/>
      <c r="AA75" s="41">
        <f t="shared" si="39"/>
        <v>0</v>
      </c>
      <c r="AB75" s="70"/>
      <c r="AC75" s="68"/>
      <c r="AD75" s="71"/>
      <c r="AE75" s="41">
        <f t="shared" si="40"/>
        <v>0</v>
      </c>
      <c r="AF75" s="70"/>
      <c r="AG75" s="68"/>
      <c r="AH75" s="71"/>
      <c r="AI75" s="41">
        <f t="shared" si="41"/>
        <v>0</v>
      </c>
      <c r="AJ75" s="70"/>
      <c r="AK75" s="68"/>
      <c r="AL75" s="71"/>
      <c r="AM75" s="41">
        <f t="shared" si="42"/>
        <v>0</v>
      </c>
      <c r="AN75" s="70"/>
      <c r="AO75" s="68"/>
      <c r="AP75" s="71"/>
      <c r="AQ75" s="41">
        <f t="shared" si="43"/>
        <v>0</v>
      </c>
      <c r="AR75" s="70"/>
      <c r="AS75" s="68"/>
      <c r="AT75" s="71"/>
      <c r="AU75" s="41">
        <f t="shared" si="44"/>
        <v>0</v>
      </c>
      <c r="AV75" s="70"/>
      <c r="AW75" s="68"/>
      <c r="AX75" s="71"/>
      <c r="AY75" s="41">
        <f t="shared" si="45"/>
        <v>0</v>
      </c>
      <c r="AZ75" s="70"/>
      <c r="BA75" s="68"/>
      <c r="BB75" s="71"/>
      <c r="BC75" s="41">
        <f t="shared" si="46"/>
        <v>0</v>
      </c>
      <c r="BD75" s="70"/>
      <c r="BE75" s="68"/>
      <c r="BF75" s="71"/>
      <c r="BG75" s="41">
        <f t="shared" si="47"/>
        <v>0</v>
      </c>
      <c r="BH75" s="70"/>
      <c r="BI75" s="68"/>
      <c r="BJ75" s="71"/>
      <c r="BK75" s="41">
        <f t="shared" si="48"/>
        <v>0</v>
      </c>
      <c r="BL75" s="70"/>
      <c r="BM75" s="68"/>
      <c r="BN75" s="71"/>
      <c r="BO75" s="41">
        <f t="shared" si="49"/>
        <v>0</v>
      </c>
      <c r="BP75" s="70"/>
      <c r="BQ75" s="68"/>
      <c r="BR75" s="71"/>
      <c r="BS75" s="41">
        <f t="shared" si="50"/>
        <v>0</v>
      </c>
    </row>
    <row r="76" spans="1:71" ht="15.75" customHeight="1" x14ac:dyDescent="0.25">
      <c r="A76" s="30"/>
      <c r="B76" s="31"/>
      <c r="C76" s="31"/>
      <c r="D76" s="37">
        <v>45</v>
      </c>
      <c r="E76" s="60"/>
      <c r="F76" s="31"/>
      <c r="G76" s="38" t="str">
        <f t="shared" si="31"/>
        <v/>
      </c>
      <c r="H76" s="39" t="str">
        <f t="array" ref="H76">IF(I76="","",IFERROR(INDEX(Lid!$F:$F,MATCH($E76,Lid!$A:$A,0)),""))</f>
        <v/>
      </c>
      <c r="I76" s="84" t="str">
        <f t="shared" si="32"/>
        <v/>
      </c>
      <c r="J76" s="38" t="str">
        <f t="shared" si="33"/>
        <v/>
      </c>
      <c r="K76" s="39" t="str">
        <f>IF(I76="","",IFERROR($D$3 &amp; " " &amp;LEFT(INDEX(Lid!$B:$B,MATCH($E76,Lid!$A:$A,0)), 1)&amp;MID(INDEX(Lid!$B:$B,MATCH($E76,Lid!$A:$A,0)),FIND(" ", INDEX(Lid!$B:$B,MATCH($E76,Lid!$A:$A,0))),256),""))</f>
        <v/>
      </c>
      <c r="L76" s="41" t="str">
        <f t="shared" si="34"/>
        <v/>
      </c>
      <c r="M76" s="41" t="str">
        <f t="shared" si="35"/>
        <v/>
      </c>
      <c r="N76" s="41" t="str">
        <f t="shared" si="36"/>
        <v/>
      </c>
      <c r="O76" s="31"/>
      <c r="P76" s="67"/>
      <c r="Q76" s="68"/>
      <c r="R76" s="69"/>
      <c r="S76" s="41">
        <f t="shared" si="37"/>
        <v>0</v>
      </c>
      <c r="T76" s="70"/>
      <c r="U76" s="68"/>
      <c r="V76" s="71"/>
      <c r="W76" s="41">
        <f t="shared" si="38"/>
        <v>0</v>
      </c>
      <c r="X76" s="70"/>
      <c r="Y76" s="68"/>
      <c r="Z76" s="71"/>
      <c r="AA76" s="41">
        <f t="shared" si="39"/>
        <v>0</v>
      </c>
      <c r="AB76" s="70"/>
      <c r="AC76" s="68"/>
      <c r="AD76" s="71"/>
      <c r="AE76" s="41">
        <f t="shared" si="40"/>
        <v>0</v>
      </c>
      <c r="AF76" s="70"/>
      <c r="AG76" s="68"/>
      <c r="AH76" s="71"/>
      <c r="AI76" s="41">
        <f t="shared" si="41"/>
        <v>0</v>
      </c>
      <c r="AJ76" s="70"/>
      <c r="AK76" s="68"/>
      <c r="AL76" s="71"/>
      <c r="AM76" s="41">
        <f t="shared" si="42"/>
        <v>0</v>
      </c>
      <c r="AN76" s="70"/>
      <c r="AO76" s="68"/>
      <c r="AP76" s="71"/>
      <c r="AQ76" s="41">
        <f t="shared" si="43"/>
        <v>0</v>
      </c>
      <c r="AR76" s="70"/>
      <c r="AS76" s="68"/>
      <c r="AT76" s="71"/>
      <c r="AU76" s="41">
        <f t="shared" si="44"/>
        <v>0</v>
      </c>
      <c r="AV76" s="70"/>
      <c r="AW76" s="68"/>
      <c r="AX76" s="71"/>
      <c r="AY76" s="41">
        <f t="shared" si="45"/>
        <v>0</v>
      </c>
      <c r="AZ76" s="70"/>
      <c r="BA76" s="68"/>
      <c r="BB76" s="71"/>
      <c r="BC76" s="41">
        <f t="shared" si="46"/>
        <v>0</v>
      </c>
      <c r="BD76" s="70"/>
      <c r="BE76" s="68"/>
      <c r="BF76" s="71"/>
      <c r="BG76" s="41">
        <f t="shared" si="47"/>
        <v>0</v>
      </c>
      <c r="BH76" s="70"/>
      <c r="BI76" s="68"/>
      <c r="BJ76" s="71"/>
      <c r="BK76" s="41">
        <f t="shared" si="48"/>
        <v>0</v>
      </c>
      <c r="BL76" s="70"/>
      <c r="BM76" s="68"/>
      <c r="BN76" s="71"/>
      <c r="BO76" s="41">
        <f t="shared" si="49"/>
        <v>0</v>
      </c>
      <c r="BP76" s="70"/>
      <c r="BQ76" s="68"/>
      <c r="BR76" s="71"/>
      <c r="BS76" s="41">
        <f t="shared" si="50"/>
        <v>0</v>
      </c>
    </row>
    <row r="77" spans="1:71" ht="15.75" customHeight="1" x14ac:dyDescent="0.25">
      <c r="A77" s="30"/>
      <c r="B77" s="31"/>
      <c r="C77" s="31"/>
      <c r="D77" s="37">
        <v>46</v>
      </c>
      <c r="E77" s="60"/>
      <c r="F77" s="31"/>
      <c r="G77" s="38" t="str">
        <f t="shared" si="31"/>
        <v/>
      </c>
      <c r="H77" s="39" t="str">
        <f t="array" ref="H77">IF(I77="","",IFERROR(INDEX(Lid!$F:$F,MATCH($E77,Lid!$A:$A,0)),""))</f>
        <v/>
      </c>
      <c r="I77" s="84" t="str">
        <f t="shared" si="32"/>
        <v/>
      </c>
      <c r="J77" s="38" t="str">
        <f t="shared" si="33"/>
        <v/>
      </c>
      <c r="K77" s="39" t="str">
        <f>IF(I77="","",IFERROR($D$3 &amp; " " &amp;LEFT(INDEX(Lid!$B:$B,MATCH($E77,Lid!$A:$A,0)), 1)&amp;MID(INDEX(Lid!$B:$B,MATCH($E77,Lid!$A:$A,0)),FIND(" ", INDEX(Lid!$B:$B,MATCH($E77,Lid!$A:$A,0))),256),""))</f>
        <v/>
      </c>
      <c r="L77" s="41" t="str">
        <f t="shared" si="34"/>
        <v/>
      </c>
      <c r="M77" s="41" t="str">
        <f t="shared" si="35"/>
        <v/>
      </c>
      <c r="N77" s="41" t="str">
        <f t="shared" si="36"/>
        <v/>
      </c>
      <c r="O77" s="31"/>
      <c r="P77" s="67"/>
      <c r="Q77" s="68"/>
      <c r="R77" s="69"/>
      <c r="S77" s="41">
        <f t="shared" si="37"/>
        <v>0</v>
      </c>
      <c r="T77" s="70"/>
      <c r="U77" s="68"/>
      <c r="V77" s="71"/>
      <c r="W77" s="41">
        <f t="shared" si="38"/>
        <v>0</v>
      </c>
      <c r="X77" s="70"/>
      <c r="Y77" s="68"/>
      <c r="Z77" s="71"/>
      <c r="AA77" s="41">
        <f t="shared" si="39"/>
        <v>0</v>
      </c>
      <c r="AB77" s="70"/>
      <c r="AC77" s="68"/>
      <c r="AD77" s="71"/>
      <c r="AE77" s="41">
        <f t="shared" si="40"/>
        <v>0</v>
      </c>
      <c r="AF77" s="70"/>
      <c r="AG77" s="68"/>
      <c r="AH77" s="71"/>
      <c r="AI77" s="41">
        <f t="shared" si="41"/>
        <v>0</v>
      </c>
      <c r="AJ77" s="70"/>
      <c r="AK77" s="68"/>
      <c r="AL77" s="71"/>
      <c r="AM77" s="41">
        <f t="shared" si="42"/>
        <v>0</v>
      </c>
      <c r="AN77" s="70"/>
      <c r="AO77" s="68"/>
      <c r="AP77" s="71"/>
      <c r="AQ77" s="41">
        <f t="shared" si="43"/>
        <v>0</v>
      </c>
      <c r="AR77" s="70"/>
      <c r="AS77" s="68"/>
      <c r="AT77" s="71"/>
      <c r="AU77" s="41">
        <f t="shared" si="44"/>
        <v>0</v>
      </c>
      <c r="AV77" s="70"/>
      <c r="AW77" s="68"/>
      <c r="AX77" s="71"/>
      <c r="AY77" s="41">
        <f t="shared" si="45"/>
        <v>0</v>
      </c>
      <c r="AZ77" s="70"/>
      <c r="BA77" s="68"/>
      <c r="BB77" s="71"/>
      <c r="BC77" s="41">
        <f t="shared" si="46"/>
        <v>0</v>
      </c>
      <c r="BD77" s="70"/>
      <c r="BE77" s="68"/>
      <c r="BF77" s="71"/>
      <c r="BG77" s="41">
        <f t="shared" si="47"/>
        <v>0</v>
      </c>
      <c r="BH77" s="70"/>
      <c r="BI77" s="68"/>
      <c r="BJ77" s="71"/>
      <c r="BK77" s="41">
        <f t="shared" si="48"/>
        <v>0</v>
      </c>
      <c r="BL77" s="70"/>
      <c r="BM77" s="68"/>
      <c r="BN77" s="71"/>
      <c r="BO77" s="41">
        <f t="shared" si="49"/>
        <v>0</v>
      </c>
      <c r="BP77" s="70"/>
      <c r="BQ77" s="68"/>
      <c r="BR77" s="71"/>
      <c r="BS77" s="41">
        <f t="shared" si="50"/>
        <v>0</v>
      </c>
    </row>
    <row r="78" spans="1:71" ht="15.75" customHeight="1" x14ac:dyDescent="0.25">
      <c r="A78" s="30"/>
      <c r="B78" s="31"/>
      <c r="C78" s="31"/>
      <c r="D78" s="37">
        <v>47</v>
      </c>
      <c r="E78" s="60"/>
      <c r="F78" s="31"/>
      <c r="G78" s="38" t="str">
        <f t="shared" si="31"/>
        <v/>
      </c>
      <c r="H78" s="39" t="str">
        <f t="array" ref="H78">IF(I78="","",IFERROR(INDEX(Lid!$F:$F,MATCH($E78,Lid!$A:$A,0)),""))</f>
        <v/>
      </c>
      <c r="I78" s="84" t="str">
        <f t="shared" si="32"/>
        <v/>
      </c>
      <c r="J78" s="38" t="str">
        <f t="shared" si="33"/>
        <v/>
      </c>
      <c r="K78" s="39" t="str">
        <f>IF(I78="","",IFERROR($D$3 &amp; " " &amp;LEFT(INDEX(Lid!$B:$B,MATCH($E78,Lid!$A:$A,0)), 1)&amp;MID(INDEX(Lid!$B:$B,MATCH($E78,Lid!$A:$A,0)),FIND(" ", INDEX(Lid!$B:$B,MATCH($E78,Lid!$A:$A,0))),256),""))</f>
        <v/>
      </c>
      <c r="L78" s="41" t="str">
        <f t="shared" si="34"/>
        <v/>
      </c>
      <c r="M78" s="41" t="str">
        <f t="shared" si="35"/>
        <v/>
      </c>
      <c r="N78" s="41" t="str">
        <f t="shared" si="36"/>
        <v/>
      </c>
      <c r="O78" s="31"/>
      <c r="P78" s="67"/>
      <c r="Q78" s="68"/>
      <c r="R78" s="69"/>
      <c r="S78" s="41">
        <f t="shared" si="37"/>
        <v>0</v>
      </c>
      <c r="T78" s="70"/>
      <c r="U78" s="68"/>
      <c r="V78" s="71"/>
      <c r="W78" s="41">
        <f t="shared" si="38"/>
        <v>0</v>
      </c>
      <c r="X78" s="70"/>
      <c r="Y78" s="68"/>
      <c r="Z78" s="71"/>
      <c r="AA78" s="41">
        <f t="shared" si="39"/>
        <v>0</v>
      </c>
      <c r="AB78" s="70"/>
      <c r="AC78" s="68"/>
      <c r="AD78" s="71"/>
      <c r="AE78" s="41">
        <f t="shared" si="40"/>
        <v>0</v>
      </c>
      <c r="AF78" s="70"/>
      <c r="AG78" s="68"/>
      <c r="AH78" s="71"/>
      <c r="AI78" s="41">
        <f t="shared" si="41"/>
        <v>0</v>
      </c>
      <c r="AJ78" s="70"/>
      <c r="AK78" s="68"/>
      <c r="AL78" s="71"/>
      <c r="AM78" s="41">
        <f t="shared" si="42"/>
        <v>0</v>
      </c>
      <c r="AN78" s="70"/>
      <c r="AO78" s="68"/>
      <c r="AP78" s="71"/>
      <c r="AQ78" s="41">
        <f t="shared" si="43"/>
        <v>0</v>
      </c>
      <c r="AR78" s="70"/>
      <c r="AS78" s="68"/>
      <c r="AT78" s="71"/>
      <c r="AU78" s="41">
        <f t="shared" si="44"/>
        <v>0</v>
      </c>
      <c r="AV78" s="70"/>
      <c r="AW78" s="68"/>
      <c r="AX78" s="71"/>
      <c r="AY78" s="41">
        <f t="shared" si="45"/>
        <v>0</v>
      </c>
      <c r="AZ78" s="70"/>
      <c r="BA78" s="68"/>
      <c r="BB78" s="71"/>
      <c r="BC78" s="41">
        <f t="shared" si="46"/>
        <v>0</v>
      </c>
      <c r="BD78" s="70"/>
      <c r="BE78" s="68"/>
      <c r="BF78" s="71"/>
      <c r="BG78" s="41">
        <f t="shared" si="47"/>
        <v>0</v>
      </c>
      <c r="BH78" s="70"/>
      <c r="BI78" s="68"/>
      <c r="BJ78" s="71"/>
      <c r="BK78" s="41">
        <f t="shared" si="48"/>
        <v>0</v>
      </c>
      <c r="BL78" s="70"/>
      <c r="BM78" s="68"/>
      <c r="BN78" s="71"/>
      <c r="BO78" s="41">
        <f t="shared" si="49"/>
        <v>0</v>
      </c>
      <c r="BP78" s="70"/>
      <c r="BQ78" s="68"/>
      <c r="BR78" s="71"/>
      <c r="BS78" s="41">
        <f t="shared" si="50"/>
        <v>0</v>
      </c>
    </row>
    <row r="79" spans="1:71" ht="15.75" customHeight="1" x14ac:dyDescent="0.25">
      <c r="A79" s="30"/>
      <c r="B79" s="31"/>
      <c r="C79" s="31"/>
      <c r="D79" s="37">
        <v>48</v>
      </c>
      <c r="E79" s="60"/>
      <c r="F79" s="31"/>
      <c r="G79" s="38" t="str">
        <f t="shared" si="31"/>
        <v/>
      </c>
      <c r="H79" s="39" t="str">
        <f t="array" ref="H79">IF(I79="","",IFERROR(INDEX(Lid!$F:$F,MATCH($E79,Lid!$A:$A,0)),""))</f>
        <v/>
      </c>
      <c r="I79" s="84" t="str">
        <f t="shared" si="32"/>
        <v/>
      </c>
      <c r="J79" s="38" t="str">
        <f t="shared" si="33"/>
        <v/>
      </c>
      <c r="K79" s="39" t="str">
        <f>IF(I79="","",IFERROR($D$3 &amp; " " &amp;LEFT(INDEX(Lid!$B:$B,MATCH($E79,Lid!$A:$A,0)), 1)&amp;MID(INDEX(Lid!$B:$B,MATCH($E79,Lid!$A:$A,0)),FIND(" ", INDEX(Lid!$B:$B,MATCH($E79,Lid!$A:$A,0))),256),""))</f>
        <v/>
      </c>
      <c r="L79" s="41" t="str">
        <f t="shared" si="34"/>
        <v/>
      </c>
      <c r="M79" s="41" t="str">
        <f t="shared" si="35"/>
        <v/>
      </c>
      <c r="N79" s="41" t="str">
        <f t="shared" si="36"/>
        <v/>
      </c>
      <c r="O79" s="31"/>
      <c r="P79" s="67"/>
      <c r="Q79" s="68"/>
      <c r="R79" s="69"/>
      <c r="S79" s="41">
        <f t="shared" si="37"/>
        <v>0</v>
      </c>
      <c r="T79" s="70"/>
      <c r="U79" s="68"/>
      <c r="V79" s="71"/>
      <c r="W79" s="41">
        <f t="shared" si="38"/>
        <v>0</v>
      </c>
      <c r="X79" s="70"/>
      <c r="Y79" s="68"/>
      <c r="Z79" s="71"/>
      <c r="AA79" s="41">
        <f t="shared" si="39"/>
        <v>0</v>
      </c>
      <c r="AB79" s="70"/>
      <c r="AC79" s="68"/>
      <c r="AD79" s="71"/>
      <c r="AE79" s="41">
        <f t="shared" si="40"/>
        <v>0</v>
      </c>
      <c r="AF79" s="70"/>
      <c r="AG79" s="68"/>
      <c r="AH79" s="71"/>
      <c r="AI79" s="41">
        <f t="shared" si="41"/>
        <v>0</v>
      </c>
      <c r="AJ79" s="70"/>
      <c r="AK79" s="68"/>
      <c r="AL79" s="71"/>
      <c r="AM79" s="41">
        <f t="shared" si="42"/>
        <v>0</v>
      </c>
      <c r="AN79" s="70"/>
      <c r="AO79" s="68"/>
      <c r="AP79" s="71"/>
      <c r="AQ79" s="41">
        <f t="shared" si="43"/>
        <v>0</v>
      </c>
      <c r="AR79" s="70"/>
      <c r="AS79" s="68"/>
      <c r="AT79" s="71"/>
      <c r="AU79" s="41">
        <f t="shared" si="44"/>
        <v>0</v>
      </c>
      <c r="AV79" s="70"/>
      <c r="AW79" s="68"/>
      <c r="AX79" s="71"/>
      <c r="AY79" s="41">
        <f t="shared" si="45"/>
        <v>0</v>
      </c>
      <c r="AZ79" s="70"/>
      <c r="BA79" s="68"/>
      <c r="BB79" s="71"/>
      <c r="BC79" s="41">
        <f t="shared" si="46"/>
        <v>0</v>
      </c>
      <c r="BD79" s="70"/>
      <c r="BE79" s="68"/>
      <c r="BF79" s="71"/>
      <c r="BG79" s="41">
        <f t="shared" si="47"/>
        <v>0</v>
      </c>
      <c r="BH79" s="70"/>
      <c r="BI79" s="68"/>
      <c r="BJ79" s="71"/>
      <c r="BK79" s="41">
        <f t="shared" si="48"/>
        <v>0</v>
      </c>
      <c r="BL79" s="70"/>
      <c r="BM79" s="68"/>
      <c r="BN79" s="71"/>
      <c r="BO79" s="41">
        <f t="shared" si="49"/>
        <v>0</v>
      </c>
      <c r="BP79" s="70"/>
      <c r="BQ79" s="68"/>
      <c r="BR79" s="71"/>
      <c r="BS79" s="41">
        <f t="shared" si="50"/>
        <v>0</v>
      </c>
    </row>
    <row r="80" spans="1:71" ht="15.75" customHeight="1" x14ac:dyDescent="0.25">
      <c r="A80" s="30"/>
      <c r="B80" s="31"/>
      <c r="C80" s="31"/>
      <c r="D80" s="37">
        <v>49</v>
      </c>
      <c r="E80" s="60"/>
      <c r="F80" s="31"/>
      <c r="G80" s="38" t="str">
        <f t="shared" si="31"/>
        <v/>
      </c>
      <c r="H80" s="39" t="str">
        <f t="array" ref="H80">IF(I80="","",IFERROR(INDEX(Lid!$F:$F,MATCH($E80,Lid!$A:$A,0)),""))</f>
        <v/>
      </c>
      <c r="I80" s="84" t="str">
        <f t="shared" si="32"/>
        <v/>
      </c>
      <c r="J80" s="38" t="str">
        <f t="shared" si="33"/>
        <v/>
      </c>
      <c r="K80" s="39" t="str">
        <f>IF(I80="","",IFERROR($D$3 &amp; " " &amp;LEFT(INDEX(Lid!$B:$B,MATCH($E80,Lid!$A:$A,0)), 1)&amp;MID(INDEX(Lid!$B:$B,MATCH($E80,Lid!$A:$A,0)),FIND(" ", INDEX(Lid!$B:$B,MATCH($E80,Lid!$A:$A,0))),256),""))</f>
        <v/>
      </c>
      <c r="L80" s="41" t="str">
        <f t="shared" si="34"/>
        <v/>
      </c>
      <c r="M80" s="41" t="str">
        <f t="shared" si="35"/>
        <v/>
      </c>
      <c r="N80" s="41" t="str">
        <f t="shared" si="36"/>
        <v/>
      </c>
      <c r="O80" s="31"/>
      <c r="P80" s="67"/>
      <c r="Q80" s="68"/>
      <c r="R80" s="69"/>
      <c r="S80" s="41">
        <f t="shared" si="37"/>
        <v>0</v>
      </c>
      <c r="T80" s="70"/>
      <c r="U80" s="68"/>
      <c r="V80" s="71"/>
      <c r="W80" s="41">
        <f t="shared" si="38"/>
        <v>0</v>
      </c>
      <c r="X80" s="70"/>
      <c r="Y80" s="68"/>
      <c r="Z80" s="71"/>
      <c r="AA80" s="41">
        <f t="shared" si="39"/>
        <v>0</v>
      </c>
      <c r="AB80" s="70"/>
      <c r="AC80" s="68"/>
      <c r="AD80" s="71"/>
      <c r="AE80" s="41">
        <f t="shared" si="40"/>
        <v>0</v>
      </c>
      <c r="AF80" s="70"/>
      <c r="AG80" s="68"/>
      <c r="AH80" s="71"/>
      <c r="AI80" s="41">
        <f t="shared" si="41"/>
        <v>0</v>
      </c>
      <c r="AJ80" s="70"/>
      <c r="AK80" s="68"/>
      <c r="AL80" s="71"/>
      <c r="AM80" s="41">
        <f t="shared" si="42"/>
        <v>0</v>
      </c>
      <c r="AN80" s="70"/>
      <c r="AO80" s="68"/>
      <c r="AP80" s="71"/>
      <c r="AQ80" s="41">
        <f t="shared" si="43"/>
        <v>0</v>
      </c>
      <c r="AR80" s="70"/>
      <c r="AS80" s="68"/>
      <c r="AT80" s="71"/>
      <c r="AU80" s="41">
        <f t="shared" si="44"/>
        <v>0</v>
      </c>
      <c r="AV80" s="70"/>
      <c r="AW80" s="68"/>
      <c r="AX80" s="71"/>
      <c r="AY80" s="41">
        <f t="shared" si="45"/>
        <v>0</v>
      </c>
      <c r="AZ80" s="70"/>
      <c r="BA80" s="68"/>
      <c r="BB80" s="71"/>
      <c r="BC80" s="41">
        <f t="shared" si="46"/>
        <v>0</v>
      </c>
      <c r="BD80" s="70"/>
      <c r="BE80" s="68"/>
      <c r="BF80" s="71"/>
      <c r="BG80" s="41">
        <f t="shared" si="47"/>
        <v>0</v>
      </c>
      <c r="BH80" s="70"/>
      <c r="BI80" s="68"/>
      <c r="BJ80" s="71"/>
      <c r="BK80" s="41">
        <f t="shared" si="48"/>
        <v>0</v>
      </c>
      <c r="BL80" s="70"/>
      <c r="BM80" s="68"/>
      <c r="BN80" s="71"/>
      <c r="BO80" s="41">
        <f t="shared" si="49"/>
        <v>0</v>
      </c>
      <c r="BP80" s="70"/>
      <c r="BQ80" s="68"/>
      <c r="BR80" s="71"/>
      <c r="BS80" s="41">
        <f t="shared" si="50"/>
        <v>0</v>
      </c>
    </row>
    <row r="81" spans="1:71" ht="15.75" customHeight="1" x14ac:dyDescent="0.25">
      <c r="A81" s="30"/>
      <c r="B81" s="31"/>
      <c r="C81" s="31"/>
      <c r="D81" s="37">
        <v>50</v>
      </c>
      <c r="E81" s="60"/>
      <c r="F81" s="31"/>
      <c r="G81" s="38" t="str">
        <f t="shared" si="31"/>
        <v/>
      </c>
      <c r="H81" s="39" t="str">
        <f t="array" ref="H81">IF(I81="","",IFERROR(INDEX(Lid!$F:$F,MATCH($E81,Lid!$A:$A,0)),""))</f>
        <v/>
      </c>
      <c r="I81" s="84" t="str">
        <f t="shared" si="32"/>
        <v/>
      </c>
      <c r="J81" s="38" t="str">
        <f t="shared" si="33"/>
        <v/>
      </c>
      <c r="K81" s="39" t="str">
        <f>IF(I81="","",IFERROR($D$3 &amp; " " &amp;LEFT(INDEX(Lid!$B:$B,MATCH($E81,Lid!$A:$A,0)), 1)&amp;MID(INDEX(Lid!$B:$B,MATCH($E81,Lid!$A:$A,0)),FIND(" ", INDEX(Lid!$B:$B,MATCH($E81,Lid!$A:$A,0))),256),""))</f>
        <v/>
      </c>
      <c r="L81" s="41" t="str">
        <f t="shared" si="34"/>
        <v/>
      </c>
      <c r="M81" s="41" t="str">
        <f t="shared" si="35"/>
        <v/>
      </c>
      <c r="N81" s="41" t="str">
        <f t="shared" si="36"/>
        <v/>
      </c>
      <c r="O81" s="31"/>
      <c r="P81" s="67"/>
      <c r="Q81" s="68"/>
      <c r="R81" s="69"/>
      <c r="S81" s="41">
        <f t="shared" si="37"/>
        <v>0</v>
      </c>
      <c r="T81" s="70"/>
      <c r="U81" s="68"/>
      <c r="V81" s="71"/>
      <c r="W81" s="41">
        <f t="shared" si="38"/>
        <v>0</v>
      </c>
      <c r="X81" s="70"/>
      <c r="Y81" s="68"/>
      <c r="Z81" s="71"/>
      <c r="AA81" s="41">
        <f t="shared" si="39"/>
        <v>0</v>
      </c>
      <c r="AB81" s="70"/>
      <c r="AC81" s="68"/>
      <c r="AD81" s="71"/>
      <c r="AE81" s="41">
        <f t="shared" si="40"/>
        <v>0</v>
      </c>
      <c r="AF81" s="70"/>
      <c r="AG81" s="68"/>
      <c r="AH81" s="71"/>
      <c r="AI81" s="41">
        <f t="shared" si="41"/>
        <v>0</v>
      </c>
      <c r="AJ81" s="70"/>
      <c r="AK81" s="68"/>
      <c r="AL81" s="71"/>
      <c r="AM81" s="41">
        <f t="shared" si="42"/>
        <v>0</v>
      </c>
      <c r="AN81" s="70"/>
      <c r="AO81" s="68"/>
      <c r="AP81" s="71"/>
      <c r="AQ81" s="41">
        <f t="shared" si="43"/>
        <v>0</v>
      </c>
      <c r="AR81" s="70"/>
      <c r="AS81" s="68"/>
      <c r="AT81" s="71"/>
      <c r="AU81" s="41">
        <f t="shared" si="44"/>
        <v>0</v>
      </c>
      <c r="AV81" s="70"/>
      <c r="AW81" s="68"/>
      <c r="AX81" s="71"/>
      <c r="AY81" s="41">
        <f t="shared" si="45"/>
        <v>0</v>
      </c>
      <c r="AZ81" s="70"/>
      <c r="BA81" s="68"/>
      <c r="BB81" s="71"/>
      <c r="BC81" s="41">
        <f t="shared" si="46"/>
        <v>0</v>
      </c>
      <c r="BD81" s="70"/>
      <c r="BE81" s="68"/>
      <c r="BF81" s="71"/>
      <c r="BG81" s="41">
        <f t="shared" si="47"/>
        <v>0</v>
      </c>
      <c r="BH81" s="70"/>
      <c r="BI81" s="68"/>
      <c r="BJ81" s="71"/>
      <c r="BK81" s="41">
        <f t="shared" si="48"/>
        <v>0</v>
      </c>
      <c r="BL81" s="70"/>
      <c r="BM81" s="68"/>
      <c r="BN81" s="71"/>
      <c r="BO81" s="41">
        <f t="shared" si="49"/>
        <v>0</v>
      </c>
      <c r="BP81" s="70"/>
      <c r="BQ81" s="68"/>
      <c r="BR81" s="71"/>
      <c r="BS81" s="41">
        <f t="shared" si="50"/>
        <v>0</v>
      </c>
    </row>
    <row r="82" spans="1:71" ht="15.75" customHeight="1" x14ac:dyDescent="0.25">
      <c r="A82" s="30"/>
      <c r="B82" s="31"/>
      <c r="C82" s="31"/>
      <c r="D82" s="37">
        <v>51</v>
      </c>
      <c r="E82" s="60"/>
      <c r="F82" s="31"/>
      <c r="G82" s="38" t="str">
        <f t="shared" si="31"/>
        <v/>
      </c>
      <c r="H82" s="39" t="str">
        <f t="array" ref="H82">IF(I82="","",IFERROR(INDEX(Lid!$F:$F,MATCH($E82,Lid!$A:$A,0)),""))</f>
        <v/>
      </c>
      <c r="I82" s="84" t="str">
        <f t="shared" si="32"/>
        <v/>
      </c>
      <c r="J82" s="38" t="str">
        <f t="shared" si="33"/>
        <v/>
      </c>
      <c r="K82" s="39" t="str">
        <f>IF(I82="","",IFERROR($D$3 &amp; " " &amp;LEFT(INDEX(Lid!$B:$B,MATCH($E82,Lid!$A:$A,0)), 1)&amp;MID(INDEX(Lid!$B:$B,MATCH($E82,Lid!$A:$A,0)),FIND(" ", INDEX(Lid!$B:$B,MATCH($E82,Lid!$A:$A,0))),256),""))</f>
        <v/>
      </c>
      <c r="L82" s="41" t="str">
        <f t="shared" si="34"/>
        <v/>
      </c>
      <c r="M82" s="41" t="str">
        <f t="shared" si="35"/>
        <v/>
      </c>
      <c r="N82" s="41" t="str">
        <f t="shared" si="36"/>
        <v/>
      </c>
      <c r="O82" s="31"/>
      <c r="P82" s="67"/>
      <c r="Q82" s="68"/>
      <c r="R82" s="69"/>
      <c r="S82" s="41">
        <f t="shared" si="37"/>
        <v>0</v>
      </c>
      <c r="T82" s="70"/>
      <c r="U82" s="68"/>
      <c r="V82" s="71"/>
      <c r="W82" s="41">
        <f t="shared" si="38"/>
        <v>0</v>
      </c>
      <c r="X82" s="70"/>
      <c r="Y82" s="68"/>
      <c r="Z82" s="71"/>
      <c r="AA82" s="41">
        <f t="shared" si="39"/>
        <v>0</v>
      </c>
      <c r="AB82" s="70"/>
      <c r="AC82" s="68"/>
      <c r="AD82" s="71"/>
      <c r="AE82" s="41">
        <f t="shared" si="40"/>
        <v>0</v>
      </c>
      <c r="AF82" s="70"/>
      <c r="AG82" s="68"/>
      <c r="AH82" s="71"/>
      <c r="AI82" s="41">
        <f t="shared" si="41"/>
        <v>0</v>
      </c>
      <c r="AJ82" s="70"/>
      <c r="AK82" s="68"/>
      <c r="AL82" s="71"/>
      <c r="AM82" s="41">
        <f t="shared" si="42"/>
        <v>0</v>
      </c>
      <c r="AN82" s="70"/>
      <c r="AO82" s="68"/>
      <c r="AP82" s="71"/>
      <c r="AQ82" s="41">
        <f t="shared" si="43"/>
        <v>0</v>
      </c>
      <c r="AR82" s="70"/>
      <c r="AS82" s="68"/>
      <c r="AT82" s="71"/>
      <c r="AU82" s="41">
        <f t="shared" si="44"/>
        <v>0</v>
      </c>
      <c r="AV82" s="70"/>
      <c r="AW82" s="68"/>
      <c r="AX82" s="71"/>
      <c r="AY82" s="41">
        <f t="shared" si="45"/>
        <v>0</v>
      </c>
      <c r="AZ82" s="70"/>
      <c r="BA82" s="68"/>
      <c r="BB82" s="71"/>
      <c r="BC82" s="41">
        <f t="shared" si="46"/>
        <v>0</v>
      </c>
      <c r="BD82" s="70"/>
      <c r="BE82" s="68"/>
      <c r="BF82" s="71"/>
      <c r="BG82" s="41">
        <f t="shared" si="47"/>
        <v>0</v>
      </c>
      <c r="BH82" s="70"/>
      <c r="BI82" s="68"/>
      <c r="BJ82" s="71"/>
      <c r="BK82" s="41">
        <f t="shared" si="48"/>
        <v>0</v>
      </c>
      <c r="BL82" s="70"/>
      <c r="BM82" s="68"/>
      <c r="BN82" s="71"/>
      <c r="BO82" s="41">
        <f t="shared" si="49"/>
        <v>0</v>
      </c>
      <c r="BP82" s="70"/>
      <c r="BQ82" s="68"/>
      <c r="BR82" s="71"/>
      <c r="BS82" s="41">
        <f t="shared" si="50"/>
        <v>0</v>
      </c>
    </row>
    <row r="83" spans="1:71" ht="15.75" customHeight="1" x14ac:dyDescent="0.25">
      <c r="A83" s="30"/>
      <c r="B83" s="31"/>
      <c r="C83" s="31"/>
      <c r="D83" s="37">
        <v>52</v>
      </c>
      <c r="E83" s="60"/>
      <c r="F83" s="31"/>
      <c r="G83" s="38" t="str">
        <f t="shared" si="31"/>
        <v/>
      </c>
      <c r="H83" s="39" t="str">
        <f t="array" ref="H83">IF(I83="","",IFERROR(INDEX(Lid!$F:$F,MATCH($E83,Lid!$A:$A,0)),""))</f>
        <v/>
      </c>
      <c r="I83" s="84" t="str">
        <f t="shared" si="32"/>
        <v/>
      </c>
      <c r="J83" s="38" t="str">
        <f t="shared" si="33"/>
        <v/>
      </c>
      <c r="K83" s="39" t="str">
        <f>IF(I83="","",IFERROR($D$3 &amp; " " &amp;LEFT(INDEX(Lid!$B:$B,MATCH($E83,Lid!$A:$A,0)), 1)&amp;MID(INDEX(Lid!$B:$B,MATCH($E83,Lid!$A:$A,0)),FIND(" ", INDEX(Lid!$B:$B,MATCH($E83,Lid!$A:$A,0))),256),""))</f>
        <v/>
      </c>
      <c r="L83" s="41" t="str">
        <f t="shared" si="34"/>
        <v/>
      </c>
      <c r="M83" s="41" t="str">
        <f t="shared" si="35"/>
        <v/>
      </c>
      <c r="N83" s="41" t="str">
        <f t="shared" si="36"/>
        <v/>
      </c>
      <c r="O83" s="31"/>
      <c r="P83" s="67"/>
      <c r="Q83" s="68"/>
      <c r="R83" s="69"/>
      <c r="S83" s="41">
        <f t="shared" si="37"/>
        <v>0</v>
      </c>
      <c r="T83" s="70"/>
      <c r="U83" s="68"/>
      <c r="V83" s="71"/>
      <c r="W83" s="41">
        <f t="shared" si="38"/>
        <v>0</v>
      </c>
      <c r="X83" s="70"/>
      <c r="Y83" s="68"/>
      <c r="Z83" s="71"/>
      <c r="AA83" s="41">
        <f t="shared" si="39"/>
        <v>0</v>
      </c>
      <c r="AB83" s="70"/>
      <c r="AC83" s="68"/>
      <c r="AD83" s="71"/>
      <c r="AE83" s="41">
        <f t="shared" si="40"/>
        <v>0</v>
      </c>
      <c r="AF83" s="70"/>
      <c r="AG83" s="68"/>
      <c r="AH83" s="71"/>
      <c r="AI83" s="41">
        <f t="shared" si="41"/>
        <v>0</v>
      </c>
      <c r="AJ83" s="70"/>
      <c r="AK83" s="68"/>
      <c r="AL83" s="71"/>
      <c r="AM83" s="41">
        <f t="shared" si="42"/>
        <v>0</v>
      </c>
      <c r="AN83" s="70"/>
      <c r="AO83" s="68"/>
      <c r="AP83" s="71"/>
      <c r="AQ83" s="41">
        <f t="shared" si="43"/>
        <v>0</v>
      </c>
      <c r="AR83" s="70"/>
      <c r="AS83" s="68"/>
      <c r="AT83" s="71"/>
      <c r="AU83" s="41">
        <f t="shared" si="44"/>
        <v>0</v>
      </c>
      <c r="AV83" s="70"/>
      <c r="AW83" s="68"/>
      <c r="AX83" s="71"/>
      <c r="AY83" s="41">
        <f t="shared" si="45"/>
        <v>0</v>
      </c>
      <c r="AZ83" s="70"/>
      <c r="BA83" s="68"/>
      <c r="BB83" s="71"/>
      <c r="BC83" s="41">
        <f t="shared" si="46"/>
        <v>0</v>
      </c>
      <c r="BD83" s="70"/>
      <c r="BE83" s="68"/>
      <c r="BF83" s="71"/>
      <c r="BG83" s="41">
        <f t="shared" si="47"/>
        <v>0</v>
      </c>
      <c r="BH83" s="70"/>
      <c r="BI83" s="68"/>
      <c r="BJ83" s="71"/>
      <c r="BK83" s="41">
        <f t="shared" si="48"/>
        <v>0</v>
      </c>
      <c r="BL83" s="70"/>
      <c r="BM83" s="68"/>
      <c r="BN83" s="71"/>
      <c r="BO83" s="41">
        <f t="shared" si="49"/>
        <v>0</v>
      </c>
      <c r="BP83" s="70"/>
      <c r="BQ83" s="68"/>
      <c r="BR83" s="71"/>
      <c r="BS83" s="41">
        <f t="shared" si="50"/>
        <v>0</v>
      </c>
    </row>
    <row r="84" spans="1:71" ht="15.75" customHeight="1" x14ac:dyDescent="0.25">
      <c r="A84" s="30"/>
      <c r="B84" s="31"/>
      <c r="C84" s="31"/>
      <c r="D84" s="37">
        <v>53</v>
      </c>
      <c r="E84" s="60"/>
      <c r="F84" s="31"/>
      <c r="G84" s="38" t="str">
        <f t="shared" si="31"/>
        <v/>
      </c>
      <c r="H84" s="39" t="str">
        <f t="array" ref="H84">IF(I84="","",IFERROR(INDEX(Lid!$F:$F,MATCH($E84,Lid!$A:$A,0)),""))</f>
        <v/>
      </c>
      <c r="I84" s="84" t="str">
        <f t="shared" si="32"/>
        <v/>
      </c>
      <c r="J84" s="38" t="str">
        <f t="shared" si="33"/>
        <v/>
      </c>
      <c r="K84" s="39" t="str">
        <f>IF(I84="","",IFERROR($D$3 &amp; " " &amp;LEFT(INDEX(Lid!$B:$B,MATCH($E84,Lid!$A:$A,0)), 1)&amp;MID(INDEX(Lid!$B:$B,MATCH($E84,Lid!$A:$A,0)),FIND(" ", INDEX(Lid!$B:$B,MATCH($E84,Lid!$A:$A,0))),256),""))</f>
        <v/>
      </c>
      <c r="L84" s="41" t="str">
        <f t="shared" si="34"/>
        <v/>
      </c>
      <c r="M84" s="41" t="str">
        <f t="shared" si="35"/>
        <v/>
      </c>
      <c r="N84" s="41" t="str">
        <f t="shared" si="36"/>
        <v/>
      </c>
      <c r="O84" s="31"/>
      <c r="P84" s="67"/>
      <c r="Q84" s="68"/>
      <c r="R84" s="69"/>
      <c r="S84" s="41">
        <f t="shared" si="37"/>
        <v>0</v>
      </c>
      <c r="T84" s="70"/>
      <c r="U84" s="68"/>
      <c r="V84" s="71"/>
      <c r="W84" s="41">
        <f t="shared" si="38"/>
        <v>0</v>
      </c>
      <c r="X84" s="70"/>
      <c r="Y84" s="68"/>
      <c r="Z84" s="71"/>
      <c r="AA84" s="41">
        <f t="shared" si="39"/>
        <v>0</v>
      </c>
      <c r="AB84" s="70"/>
      <c r="AC84" s="68"/>
      <c r="AD84" s="71"/>
      <c r="AE84" s="41">
        <f t="shared" si="40"/>
        <v>0</v>
      </c>
      <c r="AF84" s="70"/>
      <c r="AG84" s="68"/>
      <c r="AH84" s="71"/>
      <c r="AI84" s="41">
        <f t="shared" si="41"/>
        <v>0</v>
      </c>
      <c r="AJ84" s="70"/>
      <c r="AK84" s="68"/>
      <c r="AL84" s="71"/>
      <c r="AM84" s="41">
        <f t="shared" si="42"/>
        <v>0</v>
      </c>
      <c r="AN84" s="70"/>
      <c r="AO84" s="68"/>
      <c r="AP84" s="71"/>
      <c r="AQ84" s="41">
        <f t="shared" si="43"/>
        <v>0</v>
      </c>
      <c r="AR84" s="70"/>
      <c r="AS84" s="68"/>
      <c r="AT84" s="71"/>
      <c r="AU84" s="41">
        <f t="shared" si="44"/>
        <v>0</v>
      </c>
      <c r="AV84" s="70"/>
      <c r="AW84" s="68"/>
      <c r="AX84" s="71"/>
      <c r="AY84" s="41">
        <f t="shared" si="45"/>
        <v>0</v>
      </c>
      <c r="AZ84" s="70"/>
      <c r="BA84" s="68"/>
      <c r="BB84" s="71"/>
      <c r="BC84" s="41">
        <f t="shared" si="46"/>
        <v>0</v>
      </c>
      <c r="BD84" s="70"/>
      <c r="BE84" s="68"/>
      <c r="BF84" s="71"/>
      <c r="BG84" s="41">
        <f t="shared" si="47"/>
        <v>0</v>
      </c>
      <c r="BH84" s="70"/>
      <c r="BI84" s="68"/>
      <c r="BJ84" s="71"/>
      <c r="BK84" s="41">
        <f t="shared" si="48"/>
        <v>0</v>
      </c>
      <c r="BL84" s="70"/>
      <c r="BM84" s="68"/>
      <c r="BN84" s="71"/>
      <c r="BO84" s="41">
        <f t="shared" si="49"/>
        <v>0</v>
      </c>
      <c r="BP84" s="70"/>
      <c r="BQ84" s="68"/>
      <c r="BR84" s="71"/>
      <c r="BS84" s="41">
        <f t="shared" si="50"/>
        <v>0</v>
      </c>
    </row>
    <row r="85" spans="1:71" ht="15.75" customHeight="1" x14ac:dyDescent="0.25">
      <c r="A85" s="30"/>
      <c r="B85" s="31"/>
      <c r="C85" s="31"/>
      <c r="D85" s="37">
        <v>54</v>
      </c>
      <c r="E85" s="60"/>
      <c r="F85" s="31"/>
      <c r="G85" s="38" t="str">
        <f t="shared" si="31"/>
        <v/>
      </c>
      <c r="H85" s="39" t="str">
        <f t="array" ref="H85">IF(I85="","",IFERROR(INDEX(Lid!$F:$F,MATCH($E85,Lid!$A:$A,0)),""))</f>
        <v/>
      </c>
      <c r="I85" s="84" t="str">
        <f t="shared" si="32"/>
        <v/>
      </c>
      <c r="J85" s="38" t="str">
        <f t="shared" si="33"/>
        <v/>
      </c>
      <c r="K85" s="39" t="str">
        <f>IF(I85="","",IFERROR($D$3 &amp; " " &amp;LEFT(INDEX(Lid!$B:$B,MATCH($E85,Lid!$A:$A,0)), 1)&amp;MID(INDEX(Lid!$B:$B,MATCH($E85,Lid!$A:$A,0)),FIND(" ", INDEX(Lid!$B:$B,MATCH($E85,Lid!$A:$A,0))),256),""))</f>
        <v/>
      </c>
      <c r="L85" s="41" t="str">
        <f t="shared" si="34"/>
        <v/>
      </c>
      <c r="M85" s="41" t="str">
        <f t="shared" si="35"/>
        <v/>
      </c>
      <c r="N85" s="41" t="str">
        <f t="shared" si="36"/>
        <v/>
      </c>
      <c r="O85" s="31"/>
      <c r="P85" s="67"/>
      <c r="Q85" s="68"/>
      <c r="R85" s="69"/>
      <c r="S85" s="41">
        <f t="shared" si="37"/>
        <v>0</v>
      </c>
      <c r="T85" s="70"/>
      <c r="U85" s="68"/>
      <c r="V85" s="71"/>
      <c r="W85" s="41">
        <f t="shared" si="38"/>
        <v>0</v>
      </c>
      <c r="X85" s="70"/>
      <c r="Y85" s="68"/>
      <c r="Z85" s="71"/>
      <c r="AA85" s="41">
        <f t="shared" si="39"/>
        <v>0</v>
      </c>
      <c r="AB85" s="70"/>
      <c r="AC85" s="68"/>
      <c r="AD85" s="71"/>
      <c r="AE85" s="41">
        <f t="shared" si="40"/>
        <v>0</v>
      </c>
      <c r="AF85" s="70"/>
      <c r="AG85" s="68"/>
      <c r="AH85" s="71"/>
      <c r="AI85" s="41">
        <f t="shared" si="41"/>
        <v>0</v>
      </c>
      <c r="AJ85" s="70"/>
      <c r="AK85" s="68"/>
      <c r="AL85" s="71"/>
      <c r="AM85" s="41">
        <f t="shared" si="42"/>
        <v>0</v>
      </c>
      <c r="AN85" s="70"/>
      <c r="AO85" s="68"/>
      <c r="AP85" s="71"/>
      <c r="AQ85" s="41">
        <f t="shared" si="43"/>
        <v>0</v>
      </c>
      <c r="AR85" s="70"/>
      <c r="AS85" s="68"/>
      <c r="AT85" s="71"/>
      <c r="AU85" s="41">
        <f t="shared" si="44"/>
        <v>0</v>
      </c>
      <c r="AV85" s="70"/>
      <c r="AW85" s="68"/>
      <c r="AX85" s="71"/>
      <c r="AY85" s="41">
        <f t="shared" si="45"/>
        <v>0</v>
      </c>
      <c r="AZ85" s="70"/>
      <c r="BA85" s="68"/>
      <c r="BB85" s="71"/>
      <c r="BC85" s="41">
        <f t="shared" si="46"/>
        <v>0</v>
      </c>
      <c r="BD85" s="70"/>
      <c r="BE85" s="68"/>
      <c r="BF85" s="71"/>
      <c r="BG85" s="41">
        <f t="shared" si="47"/>
        <v>0</v>
      </c>
      <c r="BH85" s="70"/>
      <c r="BI85" s="68"/>
      <c r="BJ85" s="71"/>
      <c r="BK85" s="41">
        <f t="shared" si="48"/>
        <v>0</v>
      </c>
      <c r="BL85" s="70"/>
      <c r="BM85" s="68"/>
      <c r="BN85" s="71"/>
      <c r="BO85" s="41">
        <f t="shared" si="49"/>
        <v>0</v>
      </c>
      <c r="BP85" s="70"/>
      <c r="BQ85" s="68"/>
      <c r="BR85" s="71"/>
      <c r="BS85" s="41">
        <f t="shared" si="50"/>
        <v>0</v>
      </c>
    </row>
    <row r="86" spans="1:71" ht="15.75" customHeight="1" x14ac:dyDescent="0.25">
      <c r="A86" s="30"/>
      <c r="B86" s="31"/>
      <c r="C86" s="31"/>
      <c r="D86" s="37">
        <v>55</v>
      </c>
      <c r="E86" s="60"/>
      <c r="F86" s="31"/>
      <c r="G86" s="38" t="str">
        <f t="shared" si="31"/>
        <v/>
      </c>
      <c r="H86" s="39" t="str">
        <f t="array" ref="H86">IF(I86="","",IFERROR(INDEX(Lid!$F:$F,MATCH($E86,Lid!$A:$A,0)),""))</f>
        <v/>
      </c>
      <c r="I86" s="84" t="str">
        <f t="shared" si="32"/>
        <v/>
      </c>
      <c r="J86" s="38" t="str">
        <f t="shared" si="33"/>
        <v/>
      </c>
      <c r="K86" s="39" t="str">
        <f>IF(I86="","",IFERROR($D$3 &amp; " " &amp;LEFT(INDEX(Lid!$B:$B,MATCH($E86,Lid!$A:$A,0)), 1)&amp;MID(INDEX(Lid!$B:$B,MATCH($E86,Lid!$A:$A,0)),FIND(" ", INDEX(Lid!$B:$B,MATCH($E86,Lid!$A:$A,0))),256),""))</f>
        <v/>
      </c>
      <c r="L86" s="41" t="str">
        <f t="shared" si="34"/>
        <v/>
      </c>
      <c r="M86" s="41" t="str">
        <f t="shared" si="35"/>
        <v/>
      </c>
      <c r="N86" s="41" t="str">
        <f t="shared" si="36"/>
        <v/>
      </c>
      <c r="O86" s="31"/>
      <c r="P86" s="67"/>
      <c r="Q86" s="68"/>
      <c r="R86" s="69"/>
      <c r="S86" s="41">
        <f t="shared" si="37"/>
        <v>0</v>
      </c>
      <c r="T86" s="70"/>
      <c r="U86" s="68"/>
      <c r="V86" s="71"/>
      <c r="W86" s="41">
        <f t="shared" si="38"/>
        <v>0</v>
      </c>
      <c r="X86" s="70"/>
      <c r="Y86" s="68"/>
      <c r="Z86" s="71"/>
      <c r="AA86" s="41">
        <f t="shared" si="39"/>
        <v>0</v>
      </c>
      <c r="AB86" s="70"/>
      <c r="AC86" s="68"/>
      <c r="AD86" s="71"/>
      <c r="AE86" s="41">
        <f t="shared" si="40"/>
        <v>0</v>
      </c>
      <c r="AF86" s="70"/>
      <c r="AG86" s="68"/>
      <c r="AH86" s="71"/>
      <c r="AI86" s="41">
        <f t="shared" si="41"/>
        <v>0</v>
      </c>
      <c r="AJ86" s="70"/>
      <c r="AK86" s="68"/>
      <c r="AL86" s="71"/>
      <c r="AM86" s="41">
        <f t="shared" si="42"/>
        <v>0</v>
      </c>
      <c r="AN86" s="70"/>
      <c r="AO86" s="68"/>
      <c r="AP86" s="71"/>
      <c r="AQ86" s="41">
        <f t="shared" si="43"/>
        <v>0</v>
      </c>
      <c r="AR86" s="70"/>
      <c r="AS86" s="68"/>
      <c r="AT86" s="71"/>
      <c r="AU86" s="41">
        <f t="shared" si="44"/>
        <v>0</v>
      </c>
      <c r="AV86" s="70"/>
      <c r="AW86" s="68"/>
      <c r="AX86" s="71"/>
      <c r="AY86" s="41">
        <f t="shared" si="45"/>
        <v>0</v>
      </c>
      <c r="AZ86" s="70"/>
      <c r="BA86" s="68"/>
      <c r="BB86" s="71"/>
      <c r="BC86" s="41">
        <f t="shared" si="46"/>
        <v>0</v>
      </c>
      <c r="BD86" s="70"/>
      <c r="BE86" s="68"/>
      <c r="BF86" s="71"/>
      <c r="BG86" s="41">
        <f t="shared" si="47"/>
        <v>0</v>
      </c>
      <c r="BH86" s="70"/>
      <c r="BI86" s="68"/>
      <c r="BJ86" s="71"/>
      <c r="BK86" s="41">
        <f t="shared" si="48"/>
        <v>0</v>
      </c>
      <c r="BL86" s="70"/>
      <c r="BM86" s="68"/>
      <c r="BN86" s="71"/>
      <c r="BO86" s="41">
        <f t="shared" si="49"/>
        <v>0</v>
      </c>
      <c r="BP86" s="70"/>
      <c r="BQ86" s="68"/>
      <c r="BR86" s="71"/>
      <c r="BS86" s="41">
        <f t="shared" si="50"/>
        <v>0</v>
      </c>
    </row>
    <row r="87" spans="1:71" ht="15.75" customHeight="1" x14ac:dyDescent="0.25">
      <c r="A87" s="30"/>
      <c r="B87" s="31"/>
      <c r="C87" s="31"/>
      <c r="D87" s="37">
        <v>56</v>
      </c>
      <c r="E87" s="60"/>
      <c r="F87" s="31"/>
      <c r="G87" s="38" t="str">
        <f t="shared" si="31"/>
        <v/>
      </c>
      <c r="H87" s="39" t="str">
        <f t="array" ref="H87">IF(I87="","",IFERROR(INDEX(Lid!$F:$F,MATCH($E87,Lid!$A:$A,0)),""))</f>
        <v/>
      </c>
      <c r="I87" s="84" t="str">
        <f t="shared" si="32"/>
        <v/>
      </c>
      <c r="J87" s="38" t="str">
        <f t="shared" si="33"/>
        <v/>
      </c>
      <c r="K87" s="39" t="str">
        <f>IF(I87="","",IFERROR($D$3 &amp; " " &amp;LEFT(INDEX(Lid!$B:$B,MATCH($E87,Lid!$A:$A,0)), 1)&amp;MID(INDEX(Lid!$B:$B,MATCH($E87,Lid!$A:$A,0)),FIND(" ", INDEX(Lid!$B:$B,MATCH($E87,Lid!$A:$A,0))),256),""))</f>
        <v/>
      </c>
      <c r="L87" s="41" t="str">
        <f t="shared" si="34"/>
        <v/>
      </c>
      <c r="M87" s="41" t="str">
        <f t="shared" si="35"/>
        <v/>
      </c>
      <c r="N87" s="41" t="str">
        <f t="shared" si="36"/>
        <v/>
      </c>
      <c r="O87" s="31"/>
      <c r="P87" s="67"/>
      <c r="Q87" s="68"/>
      <c r="R87" s="69"/>
      <c r="S87" s="41">
        <f t="shared" si="37"/>
        <v>0</v>
      </c>
      <c r="T87" s="70"/>
      <c r="U87" s="68"/>
      <c r="V87" s="71"/>
      <c r="W87" s="41">
        <f t="shared" si="38"/>
        <v>0</v>
      </c>
      <c r="X87" s="70"/>
      <c r="Y87" s="68"/>
      <c r="Z87" s="71"/>
      <c r="AA87" s="41">
        <f t="shared" si="39"/>
        <v>0</v>
      </c>
      <c r="AB87" s="70"/>
      <c r="AC87" s="68"/>
      <c r="AD87" s="71"/>
      <c r="AE87" s="41">
        <f t="shared" si="40"/>
        <v>0</v>
      </c>
      <c r="AF87" s="70"/>
      <c r="AG87" s="68"/>
      <c r="AH87" s="71"/>
      <c r="AI87" s="41">
        <f t="shared" si="41"/>
        <v>0</v>
      </c>
      <c r="AJ87" s="70"/>
      <c r="AK87" s="68"/>
      <c r="AL87" s="71"/>
      <c r="AM87" s="41">
        <f t="shared" si="42"/>
        <v>0</v>
      </c>
      <c r="AN87" s="70"/>
      <c r="AO87" s="68"/>
      <c r="AP87" s="71"/>
      <c r="AQ87" s="41">
        <f t="shared" si="43"/>
        <v>0</v>
      </c>
      <c r="AR87" s="70"/>
      <c r="AS87" s="68"/>
      <c r="AT87" s="71"/>
      <c r="AU87" s="41">
        <f t="shared" si="44"/>
        <v>0</v>
      </c>
      <c r="AV87" s="70"/>
      <c r="AW87" s="68"/>
      <c r="AX87" s="71"/>
      <c r="AY87" s="41">
        <f t="shared" si="45"/>
        <v>0</v>
      </c>
      <c r="AZ87" s="70"/>
      <c r="BA87" s="68"/>
      <c r="BB87" s="71"/>
      <c r="BC87" s="41">
        <f t="shared" si="46"/>
        <v>0</v>
      </c>
      <c r="BD87" s="70"/>
      <c r="BE87" s="68"/>
      <c r="BF87" s="71"/>
      <c r="BG87" s="41">
        <f t="shared" si="47"/>
        <v>0</v>
      </c>
      <c r="BH87" s="70"/>
      <c r="BI87" s="68"/>
      <c r="BJ87" s="71"/>
      <c r="BK87" s="41">
        <f t="shared" si="48"/>
        <v>0</v>
      </c>
      <c r="BL87" s="70"/>
      <c r="BM87" s="68"/>
      <c r="BN87" s="71"/>
      <c r="BO87" s="41">
        <f t="shared" si="49"/>
        <v>0</v>
      </c>
      <c r="BP87" s="70"/>
      <c r="BQ87" s="68"/>
      <c r="BR87" s="71"/>
      <c r="BS87" s="41">
        <f t="shared" si="50"/>
        <v>0</v>
      </c>
    </row>
    <row r="88" spans="1:71" ht="15.75" customHeight="1" x14ac:dyDescent="0.25">
      <c r="A88" s="30"/>
      <c r="B88" s="31"/>
      <c r="C88" s="31"/>
      <c r="D88" s="37">
        <v>57</v>
      </c>
      <c r="E88" s="60"/>
      <c r="F88" s="31"/>
      <c r="G88" s="38" t="str">
        <f t="shared" si="31"/>
        <v/>
      </c>
      <c r="H88" s="39" t="str">
        <f t="array" ref="H88">IF(I88="","",IFERROR(INDEX(Lid!$F:$F,MATCH($E88,Lid!$A:$A,0)),""))</f>
        <v/>
      </c>
      <c r="I88" s="84" t="str">
        <f t="shared" si="32"/>
        <v/>
      </c>
      <c r="J88" s="38" t="str">
        <f t="shared" si="33"/>
        <v/>
      </c>
      <c r="K88" s="39" t="str">
        <f>IF(I88="","",IFERROR($D$3 &amp; " " &amp;LEFT(INDEX(Lid!$B:$B,MATCH($E88,Lid!$A:$A,0)), 1)&amp;MID(INDEX(Lid!$B:$B,MATCH($E88,Lid!$A:$A,0)),FIND(" ", INDEX(Lid!$B:$B,MATCH($E88,Lid!$A:$A,0))),256),""))</f>
        <v/>
      </c>
      <c r="L88" s="41" t="str">
        <f t="shared" si="34"/>
        <v/>
      </c>
      <c r="M88" s="41" t="str">
        <f t="shared" si="35"/>
        <v/>
      </c>
      <c r="N88" s="41" t="str">
        <f t="shared" si="36"/>
        <v/>
      </c>
      <c r="O88" s="31"/>
      <c r="P88" s="67"/>
      <c r="Q88" s="68"/>
      <c r="R88" s="69"/>
      <c r="S88" s="41">
        <f t="shared" si="37"/>
        <v>0</v>
      </c>
      <c r="T88" s="70"/>
      <c r="U88" s="68"/>
      <c r="V88" s="71"/>
      <c r="W88" s="41">
        <f t="shared" si="38"/>
        <v>0</v>
      </c>
      <c r="X88" s="70"/>
      <c r="Y88" s="68"/>
      <c r="Z88" s="71"/>
      <c r="AA88" s="41">
        <f t="shared" si="39"/>
        <v>0</v>
      </c>
      <c r="AB88" s="70"/>
      <c r="AC88" s="68"/>
      <c r="AD88" s="71"/>
      <c r="AE88" s="41">
        <f t="shared" si="40"/>
        <v>0</v>
      </c>
      <c r="AF88" s="70"/>
      <c r="AG88" s="68"/>
      <c r="AH88" s="71"/>
      <c r="AI88" s="41">
        <f t="shared" si="41"/>
        <v>0</v>
      </c>
      <c r="AJ88" s="70"/>
      <c r="AK88" s="68"/>
      <c r="AL88" s="71"/>
      <c r="AM88" s="41">
        <f t="shared" si="42"/>
        <v>0</v>
      </c>
      <c r="AN88" s="70"/>
      <c r="AO88" s="68"/>
      <c r="AP88" s="71"/>
      <c r="AQ88" s="41">
        <f t="shared" si="43"/>
        <v>0</v>
      </c>
      <c r="AR88" s="70"/>
      <c r="AS88" s="68"/>
      <c r="AT88" s="71"/>
      <c r="AU88" s="41">
        <f t="shared" si="44"/>
        <v>0</v>
      </c>
      <c r="AV88" s="70"/>
      <c r="AW88" s="68"/>
      <c r="AX88" s="71"/>
      <c r="AY88" s="41">
        <f t="shared" si="45"/>
        <v>0</v>
      </c>
      <c r="AZ88" s="70"/>
      <c r="BA88" s="68"/>
      <c r="BB88" s="71"/>
      <c r="BC88" s="41">
        <f t="shared" si="46"/>
        <v>0</v>
      </c>
      <c r="BD88" s="70"/>
      <c r="BE88" s="68"/>
      <c r="BF88" s="71"/>
      <c r="BG88" s="41">
        <f t="shared" si="47"/>
        <v>0</v>
      </c>
      <c r="BH88" s="70"/>
      <c r="BI88" s="68"/>
      <c r="BJ88" s="71"/>
      <c r="BK88" s="41">
        <f t="shared" si="48"/>
        <v>0</v>
      </c>
      <c r="BL88" s="70"/>
      <c r="BM88" s="68"/>
      <c r="BN88" s="71"/>
      <c r="BO88" s="41">
        <f t="shared" si="49"/>
        <v>0</v>
      </c>
      <c r="BP88" s="70"/>
      <c r="BQ88" s="68"/>
      <c r="BR88" s="71"/>
      <c r="BS88" s="41">
        <f t="shared" si="50"/>
        <v>0</v>
      </c>
    </row>
    <row r="89" spans="1:71" ht="15.75" customHeight="1" x14ac:dyDescent="0.25">
      <c r="A89" s="30"/>
      <c r="B89" s="31"/>
      <c r="C89" s="31"/>
      <c r="D89" s="37">
        <v>58</v>
      </c>
      <c r="E89" s="60"/>
      <c r="F89" s="31"/>
      <c r="G89" s="38" t="str">
        <f t="shared" si="31"/>
        <v/>
      </c>
      <c r="H89" s="39" t="str">
        <f t="array" ref="H89">IF(I89="","",IFERROR(INDEX(Lid!$F:$F,MATCH($E89,Lid!$A:$A,0)),""))</f>
        <v/>
      </c>
      <c r="I89" s="84" t="str">
        <f t="shared" si="32"/>
        <v/>
      </c>
      <c r="J89" s="38" t="str">
        <f t="shared" si="33"/>
        <v/>
      </c>
      <c r="K89" s="39" t="str">
        <f>IF(I89="","",IFERROR($D$3 &amp; " " &amp;LEFT(INDEX(Lid!$B:$B,MATCH($E89,Lid!$A:$A,0)), 1)&amp;MID(INDEX(Lid!$B:$B,MATCH($E89,Lid!$A:$A,0)),FIND(" ", INDEX(Lid!$B:$B,MATCH($E89,Lid!$A:$A,0))),256),""))</f>
        <v/>
      </c>
      <c r="L89" s="41" t="str">
        <f t="shared" si="34"/>
        <v/>
      </c>
      <c r="M89" s="41" t="str">
        <f t="shared" si="35"/>
        <v/>
      </c>
      <c r="N89" s="41" t="str">
        <f t="shared" si="36"/>
        <v/>
      </c>
      <c r="O89" s="31"/>
      <c r="P89" s="67"/>
      <c r="Q89" s="68"/>
      <c r="R89" s="69"/>
      <c r="S89" s="41">
        <f t="shared" si="37"/>
        <v>0</v>
      </c>
      <c r="T89" s="70"/>
      <c r="U89" s="68"/>
      <c r="V89" s="71"/>
      <c r="W89" s="41">
        <f t="shared" si="38"/>
        <v>0</v>
      </c>
      <c r="X89" s="70"/>
      <c r="Y89" s="68"/>
      <c r="Z89" s="71"/>
      <c r="AA89" s="41">
        <f t="shared" si="39"/>
        <v>0</v>
      </c>
      <c r="AB89" s="70"/>
      <c r="AC89" s="68"/>
      <c r="AD89" s="71"/>
      <c r="AE89" s="41">
        <f t="shared" si="40"/>
        <v>0</v>
      </c>
      <c r="AF89" s="70"/>
      <c r="AG89" s="68"/>
      <c r="AH89" s="71"/>
      <c r="AI89" s="41">
        <f t="shared" si="41"/>
        <v>0</v>
      </c>
      <c r="AJ89" s="70"/>
      <c r="AK89" s="68"/>
      <c r="AL89" s="71"/>
      <c r="AM89" s="41">
        <f t="shared" si="42"/>
        <v>0</v>
      </c>
      <c r="AN89" s="70"/>
      <c r="AO89" s="68"/>
      <c r="AP89" s="71"/>
      <c r="AQ89" s="41">
        <f t="shared" si="43"/>
        <v>0</v>
      </c>
      <c r="AR89" s="70"/>
      <c r="AS89" s="68"/>
      <c r="AT89" s="71"/>
      <c r="AU89" s="41">
        <f t="shared" si="44"/>
        <v>0</v>
      </c>
      <c r="AV89" s="70"/>
      <c r="AW89" s="68"/>
      <c r="AX89" s="71"/>
      <c r="AY89" s="41">
        <f t="shared" si="45"/>
        <v>0</v>
      </c>
      <c r="AZ89" s="70"/>
      <c r="BA89" s="68"/>
      <c r="BB89" s="71"/>
      <c r="BC89" s="41">
        <f t="shared" si="46"/>
        <v>0</v>
      </c>
      <c r="BD89" s="70"/>
      <c r="BE89" s="68"/>
      <c r="BF89" s="71"/>
      <c r="BG89" s="41">
        <f t="shared" si="47"/>
        <v>0</v>
      </c>
      <c r="BH89" s="70"/>
      <c r="BI89" s="68"/>
      <c r="BJ89" s="71"/>
      <c r="BK89" s="41">
        <f t="shared" si="48"/>
        <v>0</v>
      </c>
      <c r="BL89" s="70"/>
      <c r="BM89" s="68"/>
      <c r="BN89" s="71"/>
      <c r="BO89" s="41">
        <f t="shared" si="49"/>
        <v>0</v>
      </c>
      <c r="BP89" s="70"/>
      <c r="BQ89" s="68"/>
      <c r="BR89" s="71"/>
      <c r="BS89" s="41">
        <f t="shared" si="50"/>
        <v>0</v>
      </c>
    </row>
    <row r="90" spans="1:71" ht="15.75" customHeight="1" x14ac:dyDescent="0.25">
      <c r="A90" s="30"/>
      <c r="B90" s="31"/>
      <c r="C90" s="31"/>
      <c r="D90" s="37">
        <v>59</v>
      </c>
      <c r="E90" s="60"/>
      <c r="F90" s="31"/>
      <c r="G90" s="38" t="str">
        <f t="shared" si="31"/>
        <v/>
      </c>
      <c r="H90" s="39" t="str">
        <f t="array" ref="H90">IF(I90="","",IFERROR(INDEX(Lid!$F:$F,MATCH($E90,Lid!$A:$A,0)),""))</f>
        <v/>
      </c>
      <c r="I90" s="84" t="str">
        <f t="shared" si="32"/>
        <v/>
      </c>
      <c r="J90" s="38" t="str">
        <f t="shared" si="33"/>
        <v/>
      </c>
      <c r="K90" s="39" t="str">
        <f>IF(I90="","",IFERROR($D$3 &amp; " " &amp;LEFT(INDEX(Lid!$B:$B,MATCH($E90,Lid!$A:$A,0)), 1)&amp;MID(INDEX(Lid!$B:$B,MATCH($E90,Lid!$A:$A,0)),FIND(" ", INDEX(Lid!$B:$B,MATCH($E90,Lid!$A:$A,0))),256),""))</f>
        <v/>
      </c>
      <c r="L90" s="41" t="str">
        <f t="shared" si="34"/>
        <v/>
      </c>
      <c r="M90" s="41" t="str">
        <f t="shared" si="35"/>
        <v/>
      </c>
      <c r="N90" s="41" t="str">
        <f t="shared" si="36"/>
        <v/>
      </c>
      <c r="O90" s="31"/>
      <c r="P90" s="67"/>
      <c r="Q90" s="68"/>
      <c r="R90" s="69"/>
      <c r="S90" s="41">
        <f t="shared" si="37"/>
        <v>0</v>
      </c>
      <c r="T90" s="70"/>
      <c r="U90" s="68"/>
      <c r="V90" s="71"/>
      <c r="W90" s="41">
        <f t="shared" si="38"/>
        <v>0</v>
      </c>
      <c r="X90" s="70"/>
      <c r="Y90" s="68"/>
      <c r="Z90" s="71"/>
      <c r="AA90" s="41">
        <f t="shared" si="39"/>
        <v>0</v>
      </c>
      <c r="AB90" s="70"/>
      <c r="AC90" s="68"/>
      <c r="AD90" s="71"/>
      <c r="AE90" s="41">
        <f t="shared" si="40"/>
        <v>0</v>
      </c>
      <c r="AF90" s="70"/>
      <c r="AG90" s="68"/>
      <c r="AH90" s="71"/>
      <c r="AI90" s="41">
        <f t="shared" si="41"/>
        <v>0</v>
      </c>
      <c r="AJ90" s="70"/>
      <c r="AK90" s="68"/>
      <c r="AL90" s="71"/>
      <c r="AM90" s="41">
        <f t="shared" si="42"/>
        <v>0</v>
      </c>
      <c r="AN90" s="70"/>
      <c r="AO90" s="68"/>
      <c r="AP90" s="71"/>
      <c r="AQ90" s="41">
        <f t="shared" si="43"/>
        <v>0</v>
      </c>
      <c r="AR90" s="70"/>
      <c r="AS90" s="68"/>
      <c r="AT90" s="71"/>
      <c r="AU90" s="41">
        <f t="shared" si="44"/>
        <v>0</v>
      </c>
      <c r="AV90" s="70"/>
      <c r="AW90" s="68"/>
      <c r="AX90" s="71"/>
      <c r="AY90" s="41">
        <f t="shared" si="45"/>
        <v>0</v>
      </c>
      <c r="AZ90" s="70"/>
      <c r="BA90" s="68"/>
      <c r="BB90" s="71"/>
      <c r="BC90" s="41">
        <f t="shared" si="46"/>
        <v>0</v>
      </c>
      <c r="BD90" s="70"/>
      <c r="BE90" s="68"/>
      <c r="BF90" s="71"/>
      <c r="BG90" s="41">
        <f t="shared" si="47"/>
        <v>0</v>
      </c>
      <c r="BH90" s="70"/>
      <c r="BI90" s="68"/>
      <c r="BJ90" s="71"/>
      <c r="BK90" s="41">
        <f t="shared" si="48"/>
        <v>0</v>
      </c>
      <c r="BL90" s="70"/>
      <c r="BM90" s="68"/>
      <c r="BN90" s="71"/>
      <c r="BO90" s="41">
        <f t="shared" si="49"/>
        <v>0</v>
      </c>
      <c r="BP90" s="70"/>
      <c r="BQ90" s="68"/>
      <c r="BR90" s="71"/>
      <c r="BS90" s="41">
        <f t="shared" si="50"/>
        <v>0</v>
      </c>
    </row>
    <row r="91" spans="1:71" ht="15.75" customHeight="1" x14ac:dyDescent="0.25">
      <c r="A91" s="30"/>
      <c r="B91" s="31"/>
      <c r="C91" s="31"/>
      <c r="D91" s="37">
        <v>60</v>
      </c>
      <c r="E91" s="60"/>
      <c r="F91" s="31"/>
      <c r="G91" s="38" t="str">
        <f t="shared" si="31"/>
        <v/>
      </c>
      <c r="H91" s="39" t="str">
        <f t="array" ref="H91">IF(I91="","",IFERROR(INDEX(Lid!$F:$F,MATCH($E91,Lid!$A:$A,0)),""))</f>
        <v/>
      </c>
      <c r="I91" s="84" t="str">
        <f t="shared" si="32"/>
        <v/>
      </c>
      <c r="J91" s="38" t="str">
        <f t="shared" si="33"/>
        <v/>
      </c>
      <c r="K91" s="39" t="str">
        <f>IF(I91="","",IFERROR($D$3 &amp; " " &amp;LEFT(INDEX(Lid!$B:$B,MATCH($E91,Lid!$A:$A,0)), 1)&amp;MID(INDEX(Lid!$B:$B,MATCH($E91,Lid!$A:$A,0)),FIND(" ", INDEX(Lid!$B:$B,MATCH($E91,Lid!$A:$A,0))),256),""))</f>
        <v/>
      </c>
      <c r="L91" s="41" t="str">
        <f t="shared" si="34"/>
        <v/>
      </c>
      <c r="M91" s="41" t="str">
        <f t="shared" si="35"/>
        <v/>
      </c>
      <c r="N91" s="41" t="str">
        <f t="shared" si="36"/>
        <v/>
      </c>
      <c r="O91" s="31"/>
      <c r="P91" s="67"/>
      <c r="Q91" s="68"/>
      <c r="R91" s="69"/>
      <c r="S91" s="41">
        <f t="shared" si="37"/>
        <v>0</v>
      </c>
      <c r="T91" s="70"/>
      <c r="U91" s="68"/>
      <c r="V91" s="71"/>
      <c r="W91" s="41">
        <f t="shared" si="38"/>
        <v>0</v>
      </c>
      <c r="X91" s="70"/>
      <c r="Y91" s="68"/>
      <c r="Z91" s="71"/>
      <c r="AA91" s="41">
        <f t="shared" si="39"/>
        <v>0</v>
      </c>
      <c r="AB91" s="70"/>
      <c r="AC91" s="68"/>
      <c r="AD91" s="71"/>
      <c r="AE91" s="41">
        <f t="shared" si="40"/>
        <v>0</v>
      </c>
      <c r="AF91" s="70"/>
      <c r="AG91" s="68"/>
      <c r="AH91" s="71"/>
      <c r="AI91" s="41">
        <f t="shared" si="41"/>
        <v>0</v>
      </c>
      <c r="AJ91" s="70"/>
      <c r="AK91" s="68"/>
      <c r="AL91" s="71"/>
      <c r="AM91" s="41">
        <f t="shared" si="42"/>
        <v>0</v>
      </c>
      <c r="AN91" s="70"/>
      <c r="AO91" s="68"/>
      <c r="AP91" s="71"/>
      <c r="AQ91" s="41">
        <f t="shared" si="43"/>
        <v>0</v>
      </c>
      <c r="AR91" s="70"/>
      <c r="AS91" s="68"/>
      <c r="AT91" s="71"/>
      <c r="AU91" s="41">
        <f t="shared" si="44"/>
        <v>0</v>
      </c>
      <c r="AV91" s="70"/>
      <c r="AW91" s="68"/>
      <c r="AX91" s="71"/>
      <c r="AY91" s="41">
        <f t="shared" si="45"/>
        <v>0</v>
      </c>
      <c r="AZ91" s="70"/>
      <c r="BA91" s="68"/>
      <c r="BB91" s="71"/>
      <c r="BC91" s="41">
        <f t="shared" si="46"/>
        <v>0</v>
      </c>
      <c r="BD91" s="70"/>
      <c r="BE91" s="68"/>
      <c r="BF91" s="71"/>
      <c r="BG91" s="41">
        <f t="shared" si="47"/>
        <v>0</v>
      </c>
      <c r="BH91" s="70"/>
      <c r="BI91" s="68"/>
      <c r="BJ91" s="71"/>
      <c r="BK91" s="41">
        <f t="shared" si="48"/>
        <v>0</v>
      </c>
      <c r="BL91" s="70"/>
      <c r="BM91" s="68"/>
      <c r="BN91" s="71"/>
      <c r="BO91" s="41">
        <f t="shared" si="49"/>
        <v>0</v>
      </c>
      <c r="BP91" s="70"/>
      <c r="BQ91" s="68"/>
      <c r="BR91" s="71"/>
      <c r="BS91" s="41">
        <f t="shared" si="50"/>
        <v>0</v>
      </c>
    </row>
    <row r="92" spans="1:71" ht="15.75" customHeight="1" x14ac:dyDescent="0.25">
      <c r="A92" s="30"/>
      <c r="B92" s="31"/>
      <c r="C92" s="31"/>
      <c r="D92" s="37">
        <v>61</v>
      </c>
      <c r="E92" s="60"/>
      <c r="F92" s="31"/>
      <c r="G92" s="38" t="str">
        <f t="shared" si="31"/>
        <v/>
      </c>
      <c r="H92" s="39" t="str">
        <f t="array" ref="H92">IF(I92="","",IFERROR(INDEX(Lid!$F:$F,MATCH($E92,Lid!$A:$A,0)),""))</f>
        <v/>
      </c>
      <c r="I92" s="84" t="str">
        <f t="shared" si="32"/>
        <v/>
      </c>
      <c r="J92" s="38" t="str">
        <f t="shared" si="33"/>
        <v/>
      </c>
      <c r="K92" s="39" t="str">
        <f>IF(I92="","",IFERROR($D$3 &amp; " " &amp;LEFT(INDEX(Lid!$B:$B,MATCH($E92,Lid!$A:$A,0)), 1)&amp;MID(INDEX(Lid!$B:$B,MATCH($E92,Lid!$A:$A,0)),FIND(" ", INDEX(Lid!$B:$B,MATCH($E92,Lid!$A:$A,0))),256),""))</f>
        <v/>
      </c>
      <c r="L92" s="41" t="str">
        <f t="shared" si="34"/>
        <v/>
      </c>
      <c r="M92" s="41" t="str">
        <f t="shared" si="35"/>
        <v/>
      </c>
      <c r="N92" s="41" t="str">
        <f t="shared" si="36"/>
        <v/>
      </c>
      <c r="O92" s="31"/>
      <c r="P92" s="67"/>
      <c r="Q92" s="68"/>
      <c r="R92" s="69"/>
      <c r="S92" s="41">
        <f t="shared" si="37"/>
        <v>0</v>
      </c>
      <c r="T92" s="70"/>
      <c r="U92" s="68"/>
      <c r="V92" s="71"/>
      <c r="W92" s="41">
        <f t="shared" si="38"/>
        <v>0</v>
      </c>
      <c r="X92" s="70"/>
      <c r="Y92" s="68"/>
      <c r="Z92" s="71"/>
      <c r="AA92" s="41">
        <f t="shared" si="39"/>
        <v>0</v>
      </c>
      <c r="AB92" s="70"/>
      <c r="AC92" s="68"/>
      <c r="AD92" s="71"/>
      <c r="AE92" s="41">
        <f t="shared" si="40"/>
        <v>0</v>
      </c>
      <c r="AF92" s="70"/>
      <c r="AG92" s="68"/>
      <c r="AH92" s="71"/>
      <c r="AI92" s="41">
        <f t="shared" si="41"/>
        <v>0</v>
      </c>
      <c r="AJ92" s="70"/>
      <c r="AK92" s="68"/>
      <c r="AL92" s="71"/>
      <c r="AM92" s="41">
        <f t="shared" si="42"/>
        <v>0</v>
      </c>
      <c r="AN92" s="70"/>
      <c r="AO92" s="68"/>
      <c r="AP92" s="71"/>
      <c r="AQ92" s="41">
        <f t="shared" si="43"/>
        <v>0</v>
      </c>
      <c r="AR92" s="70"/>
      <c r="AS92" s="68"/>
      <c r="AT92" s="71"/>
      <c r="AU92" s="41">
        <f t="shared" si="44"/>
        <v>0</v>
      </c>
      <c r="AV92" s="70"/>
      <c r="AW92" s="68"/>
      <c r="AX92" s="71"/>
      <c r="AY92" s="41">
        <f t="shared" si="45"/>
        <v>0</v>
      </c>
      <c r="AZ92" s="70"/>
      <c r="BA92" s="68"/>
      <c r="BB92" s="71"/>
      <c r="BC92" s="41">
        <f t="shared" si="46"/>
        <v>0</v>
      </c>
      <c r="BD92" s="70"/>
      <c r="BE92" s="68"/>
      <c r="BF92" s="71"/>
      <c r="BG92" s="41">
        <f t="shared" si="47"/>
        <v>0</v>
      </c>
      <c r="BH92" s="70"/>
      <c r="BI92" s="68"/>
      <c r="BJ92" s="71"/>
      <c r="BK92" s="41">
        <f t="shared" si="48"/>
        <v>0</v>
      </c>
      <c r="BL92" s="70"/>
      <c r="BM92" s="68"/>
      <c r="BN92" s="71"/>
      <c r="BO92" s="41">
        <f t="shared" si="49"/>
        <v>0</v>
      </c>
      <c r="BP92" s="70"/>
      <c r="BQ92" s="68"/>
      <c r="BR92" s="71"/>
      <c r="BS92" s="41">
        <f t="shared" si="50"/>
        <v>0</v>
      </c>
    </row>
    <row r="93" spans="1:71" ht="15.75" customHeight="1" x14ac:dyDescent="0.25">
      <c r="A93" s="30"/>
      <c r="B93" s="31"/>
      <c r="C93" s="31"/>
      <c r="D93" s="37">
        <v>62</v>
      </c>
      <c r="E93" s="60"/>
      <c r="F93" s="31"/>
      <c r="G93" s="38" t="str">
        <f t="shared" si="31"/>
        <v/>
      </c>
      <c r="H93" s="39" t="str">
        <f t="array" ref="H93">IF(I93="","",IFERROR(INDEX(Lid!$F:$F,MATCH($E93,Lid!$A:$A,0)),""))</f>
        <v/>
      </c>
      <c r="I93" s="84" t="str">
        <f t="shared" si="32"/>
        <v/>
      </c>
      <c r="J93" s="38" t="str">
        <f t="shared" si="33"/>
        <v/>
      </c>
      <c r="K93" s="39" t="str">
        <f>IF(I93="","",IFERROR($D$3 &amp; " " &amp;LEFT(INDEX(Lid!$B:$B,MATCH($E93,Lid!$A:$A,0)), 1)&amp;MID(INDEX(Lid!$B:$B,MATCH($E93,Lid!$A:$A,0)),FIND(" ", INDEX(Lid!$B:$B,MATCH($E93,Lid!$A:$A,0))),256),""))</f>
        <v/>
      </c>
      <c r="L93" s="41" t="str">
        <f t="shared" si="34"/>
        <v/>
      </c>
      <c r="M93" s="41" t="str">
        <f t="shared" si="35"/>
        <v/>
      </c>
      <c r="N93" s="41" t="str">
        <f t="shared" si="36"/>
        <v/>
      </c>
      <c r="O93" s="31"/>
      <c r="P93" s="67"/>
      <c r="Q93" s="68"/>
      <c r="R93" s="69"/>
      <c r="S93" s="41">
        <f t="shared" si="37"/>
        <v>0</v>
      </c>
      <c r="T93" s="70"/>
      <c r="U93" s="68"/>
      <c r="V93" s="71"/>
      <c r="W93" s="41">
        <f t="shared" si="38"/>
        <v>0</v>
      </c>
      <c r="X93" s="70"/>
      <c r="Y93" s="68"/>
      <c r="Z93" s="71"/>
      <c r="AA93" s="41">
        <f t="shared" si="39"/>
        <v>0</v>
      </c>
      <c r="AB93" s="70"/>
      <c r="AC93" s="68"/>
      <c r="AD93" s="71"/>
      <c r="AE93" s="41">
        <f t="shared" si="40"/>
        <v>0</v>
      </c>
      <c r="AF93" s="70"/>
      <c r="AG93" s="68"/>
      <c r="AH93" s="71"/>
      <c r="AI93" s="41">
        <f t="shared" si="41"/>
        <v>0</v>
      </c>
      <c r="AJ93" s="70"/>
      <c r="AK93" s="68"/>
      <c r="AL93" s="71"/>
      <c r="AM93" s="41">
        <f t="shared" si="42"/>
        <v>0</v>
      </c>
      <c r="AN93" s="70"/>
      <c r="AO93" s="68"/>
      <c r="AP93" s="71"/>
      <c r="AQ93" s="41">
        <f t="shared" si="43"/>
        <v>0</v>
      </c>
      <c r="AR93" s="70"/>
      <c r="AS93" s="68"/>
      <c r="AT93" s="71"/>
      <c r="AU93" s="41">
        <f t="shared" si="44"/>
        <v>0</v>
      </c>
      <c r="AV93" s="70"/>
      <c r="AW93" s="68"/>
      <c r="AX93" s="71"/>
      <c r="AY93" s="41">
        <f t="shared" si="45"/>
        <v>0</v>
      </c>
      <c r="AZ93" s="70"/>
      <c r="BA93" s="68"/>
      <c r="BB93" s="71"/>
      <c r="BC93" s="41">
        <f t="shared" si="46"/>
        <v>0</v>
      </c>
      <c r="BD93" s="70"/>
      <c r="BE93" s="68"/>
      <c r="BF93" s="71"/>
      <c r="BG93" s="41">
        <f t="shared" si="47"/>
        <v>0</v>
      </c>
      <c r="BH93" s="70"/>
      <c r="BI93" s="68"/>
      <c r="BJ93" s="71"/>
      <c r="BK93" s="41">
        <f t="shared" si="48"/>
        <v>0</v>
      </c>
      <c r="BL93" s="70"/>
      <c r="BM93" s="68"/>
      <c r="BN93" s="71"/>
      <c r="BO93" s="41">
        <f t="shared" si="49"/>
        <v>0</v>
      </c>
      <c r="BP93" s="70"/>
      <c r="BQ93" s="68"/>
      <c r="BR93" s="71"/>
      <c r="BS93" s="41">
        <f t="shared" si="50"/>
        <v>0</v>
      </c>
    </row>
    <row r="94" spans="1:71" ht="15.75" customHeight="1" x14ac:dyDescent="0.25">
      <c r="A94" s="30"/>
      <c r="B94" s="31"/>
      <c r="C94" s="31"/>
      <c r="D94" s="37">
        <v>63</v>
      </c>
      <c r="E94" s="60"/>
      <c r="F94" s="31"/>
      <c r="G94" s="38" t="str">
        <f t="shared" si="31"/>
        <v/>
      </c>
      <c r="H94" s="39" t="str">
        <f t="array" ref="H94">IF(I94="","",IFERROR(INDEX(Lid!$F:$F,MATCH($E94,Lid!$A:$A,0)),""))</f>
        <v/>
      </c>
      <c r="I94" s="84" t="str">
        <f t="shared" si="32"/>
        <v/>
      </c>
      <c r="J94" s="38" t="str">
        <f t="shared" si="33"/>
        <v/>
      </c>
      <c r="K94" s="39" t="str">
        <f>IF(I94="","",IFERROR($D$3 &amp; " " &amp;LEFT(INDEX(Lid!$B:$B,MATCH($E94,Lid!$A:$A,0)), 1)&amp;MID(INDEX(Lid!$B:$B,MATCH($E94,Lid!$A:$A,0)),FIND(" ", INDEX(Lid!$B:$B,MATCH($E94,Lid!$A:$A,0))),256),""))</f>
        <v/>
      </c>
      <c r="L94" s="41" t="str">
        <f t="shared" si="34"/>
        <v/>
      </c>
      <c r="M94" s="41" t="str">
        <f t="shared" si="35"/>
        <v/>
      </c>
      <c r="N94" s="41" t="str">
        <f t="shared" si="36"/>
        <v/>
      </c>
      <c r="O94" s="31"/>
      <c r="P94" s="67"/>
      <c r="Q94" s="68"/>
      <c r="R94" s="69"/>
      <c r="S94" s="41">
        <f t="shared" si="37"/>
        <v>0</v>
      </c>
      <c r="T94" s="70"/>
      <c r="U94" s="68"/>
      <c r="V94" s="71"/>
      <c r="W94" s="41">
        <f t="shared" si="38"/>
        <v>0</v>
      </c>
      <c r="X94" s="70"/>
      <c r="Y94" s="68"/>
      <c r="Z94" s="71"/>
      <c r="AA94" s="41">
        <f t="shared" si="39"/>
        <v>0</v>
      </c>
      <c r="AB94" s="70"/>
      <c r="AC94" s="68"/>
      <c r="AD94" s="71"/>
      <c r="AE94" s="41">
        <f t="shared" si="40"/>
        <v>0</v>
      </c>
      <c r="AF94" s="70"/>
      <c r="AG94" s="68"/>
      <c r="AH94" s="71"/>
      <c r="AI94" s="41">
        <f t="shared" si="41"/>
        <v>0</v>
      </c>
      <c r="AJ94" s="70"/>
      <c r="AK94" s="68"/>
      <c r="AL94" s="71"/>
      <c r="AM94" s="41">
        <f t="shared" si="42"/>
        <v>0</v>
      </c>
      <c r="AN94" s="70"/>
      <c r="AO94" s="68"/>
      <c r="AP94" s="71"/>
      <c r="AQ94" s="41">
        <f t="shared" si="43"/>
        <v>0</v>
      </c>
      <c r="AR94" s="70"/>
      <c r="AS94" s="68"/>
      <c r="AT94" s="71"/>
      <c r="AU94" s="41">
        <f t="shared" si="44"/>
        <v>0</v>
      </c>
      <c r="AV94" s="70"/>
      <c r="AW94" s="68"/>
      <c r="AX94" s="71"/>
      <c r="AY94" s="41">
        <f t="shared" si="45"/>
        <v>0</v>
      </c>
      <c r="AZ94" s="70"/>
      <c r="BA94" s="68"/>
      <c r="BB94" s="71"/>
      <c r="BC94" s="41">
        <f t="shared" si="46"/>
        <v>0</v>
      </c>
      <c r="BD94" s="70"/>
      <c r="BE94" s="68"/>
      <c r="BF94" s="71"/>
      <c r="BG94" s="41">
        <f t="shared" si="47"/>
        <v>0</v>
      </c>
      <c r="BH94" s="70"/>
      <c r="BI94" s="68"/>
      <c r="BJ94" s="71"/>
      <c r="BK94" s="41">
        <f t="shared" si="48"/>
        <v>0</v>
      </c>
      <c r="BL94" s="70"/>
      <c r="BM94" s="68"/>
      <c r="BN94" s="71"/>
      <c r="BO94" s="41">
        <f t="shared" si="49"/>
        <v>0</v>
      </c>
      <c r="BP94" s="70"/>
      <c r="BQ94" s="68"/>
      <c r="BR94" s="71"/>
      <c r="BS94" s="41">
        <f t="shared" si="50"/>
        <v>0</v>
      </c>
    </row>
    <row r="95" spans="1:71" ht="15.75" customHeight="1" x14ac:dyDescent="0.25">
      <c r="A95" s="30"/>
      <c r="B95" s="31"/>
      <c r="C95" s="31"/>
      <c r="D95" s="37">
        <v>64</v>
      </c>
      <c r="E95" s="60"/>
      <c r="F95" s="31"/>
      <c r="G95" s="38" t="str">
        <f t="shared" si="31"/>
        <v/>
      </c>
      <c r="H95" s="39" t="str">
        <f t="array" ref="H95">IF(I95="","",IFERROR(INDEX(Lid!$F:$F,MATCH($E95,Lid!$A:$A,0)),""))</f>
        <v/>
      </c>
      <c r="I95" s="84" t="str">
        <f t="shared" si="32"/>
        <v/>
      </c>
      <c r="J95" s="38" t="str">
        <f t="shared" si="33"/>
        <v/>
      </c>
      <c r="K95" s="39" t="str">
        <f>IF(I95="","",IFERROR($D$3 &amp; " " &amp;LEFT(INDEX(Lid!$B:$B,MATCH($E95,Lid!$A:$A,0)), 1)&amp;MID(INDEX(Lid!$B:$B,MATCH($E95,Lid!$A:$A,0)),FIND(" ", INDEX(Lid!$B:$B,MATCH($E95,Lid!$A:$A,0))),256),""))</f>
        <v/>
      </c>
      <c r="L95" s="41" t="str">
        <f t="shared" si="34"/>
        <v/>
      </c>
      <c r="M95" s="41" t="str">
        <f t="shared" si="35"/>
        <v/>
      </c>
      <c r="N95" s="41" t="str">
        <f t="shared" si="36"/>
        <v/>
      </c>
      <c r="O95" s="31"/>
      <c r="P95" s="67"/>
      <c r="Q95" s="68"/>
      <c r="R95" s="69"/>
      <c r="S95" s="41">
        <f t="shared" si="37"/>
        <v>0</v>
      </c>
      <c r="T95" s="70"/>
      <c r="U95" s="68"/>
      <c r="V95" s="71"/>
      <c r="W95" s="41">
        <f t="shared" si="38"/>
        <v>0</v>
      </c>
      <c r="X95" s="70"/>
      <c r="Y95" s="68"/>
      <c r="Z95" s="71"/>
      <c r="AA95" s="41">
        <f t="shared" si="39"/>
        <v>0</v>
      </c>
      <c r="AB95" s="70"/>
      <c r="AC95" s="68"/>
      <c r="AD95" s="71"/>
      <c r="AE95" s="41">
        <f t="shared" si="40"/>
        <v>0</v>
      </c>
      <c r="AF95" s="70"/>
      <c r="AG95" s="68"/>
      <c r="AH95" s="71"/>
      <c r="AI95" s="41">
        <f t="shared" si="41"/>
        <v>0</v>
      </c>
      <c r="AJ95" s="70"/>
      <c r="AK95" s="68"/>
      <c r="AL95" s="71"/>
      <c r="AM95" s="41">
        <f t="shared" si="42"/>
        <v>0</v>
      </c>
      <c r="AN95" s="70"/>
      <c r="AO95" s="68"/>
      <c r="AP95" s="71"/>
      <c r="AQ95" s="41">
        <f t="shared" si="43"/>
        <v>0</v>
      </c>
      <c r="AR95" s="70"/>
      <c r="AS95" s="68"/>
      <c r="AT95" s="71"/>
      <c r="AU95" s="41">
        <f t="shared" si="44"/>
        <v>0</v>
      </c>
      <c r="AV95" s="70"/>
      <c r="AW95" s="68"/>
      <c r="AX95" s="71"/>
      <c r="AY95" s="41">
        <f t="shared" si="45"/>
        <v>0</v>
      </c>
      <c r="AZ95" s="70"/>
      <c r="BA95" s="68"/>
      <c r="BB95" s="71"/>
      <c r="BC95" s="41">
        <f t="shared" si="46"/>
        <v>0</v>
      </c>
      <c r="BD95" s="70"/>
      <c r="BE95" s="68"/>
      <c r="BF95" s="71"/>
      <c r="BG95" s="41">
        <f t="shared" si="47"/>
        <v>0</v>
      </c>
      <c r="BH95" s="70"/>
      <c r="BI95" s="68"/>
      <c r="BJ95" s="71"/>
      <c r="BK95" s="41">
        <f t="shared" si="48"/>
        <v>0</v>
      </c>
      <c r="BL95" s="70"/>
      <c r="BM95" s="68"/>
      <c r="BN95" s="71"/>
      <c r="BO95" s="41">
        <f t="shared" si="49"/>
        <v>0</v>
      </c>
      <c r="BP95" s="70"/>
      <c r="BQ95" s="68"/>
      <c r="BR95" s="71"/>
      <c r="BS95" s="41">
        <f t="shared" si="50"/>
        <v>0</v>
      </c>
    </row>
    <row r="96" spans="1:71" ht="15.75" customHeight="1" x14ac:dyDescent="0.25">
      <c r="A96" s="30"/>
      <c r="B96" s="31"/>
      <c r="C96" s="31"/>
      <c r="D96" s="37">
        <v>65</v>
      </c>
      <c r="E96" s="60"/>
      <c r="F96" s="31"/>
      <c r="G96" s="38" t="str">
        <f t="shared" si="31"/>
        <v/>
      </c>
      <c r="H96" s="39" t="str">
        <f t="array" ref="H96">IF(I96="","",IFERROR(INDEX(Lid!$F:$F,MATCH($E96,Lid!$A:$A,0)),""))</f>
        <v/>
      </c>
      <c r="I96" s="84" t="str">
        <f t="shared" si="32"/>
        <v/>
      </c>
      <c r="J96" s="38" t="str">
        <f t="shared" si="33"/>
        <v/>
      </c>
      <c r="K96" s="39" t="str">
        <f>IF(I96="","",IFERROR($D$3 &amp; " " &amp;LEFT(INDEX(Lid!$B:$B,MATCH($E96,Lid!$A:$A,0)), 1)&amp;MID(INDEX(Lid!$B:$B,MATCH($E96,Lid!$A:$A,0)),FIND(" ", INDEX(Lid!$B:$B,MATCH($E96,Lid!$A:$A,0))),256),""))</f>
        <v/>
      </c>
      <c r="L96" s="41" t="str">
        <f t="shared" si="34"/>
        <v/>
      </c>
      <c r="M96" s="41" t="str">
        <f t="shared" si="35"/>
        <v/>
      </c>
      <c r="N96" s="41" t="str">
        <f t="shared" si="36"/>
        <v/>
      </c>
      <c r="O96" s="31"/>
      <c r="P96" s="67"/>
      <c r="Q96" s="68"/>
      <c r="R96" s="69"/>
      <c r="S96" s="41">
        <f t="shared" si="37"/>
        <v>0</v>
      </c>
      <c r="T96" s="70"/>
      <c r="U96" s="68"/>
      <c r="V96" s="71"/>
      <c r="W96" s="41">
        <f t="shared" si="38"/>
        <v>0</v>
      </c>
      <c r="X96" s="70"/>
      <c r="Y96" s="68"/>
      <c r="Z96" s="71"/>
      <c r="AA96" s="41">
        <f t="shared" si="39"/>
        <v>0</v>
      </c>
      <c r="AB96" s="70"/>
      <c r="AC96" s="68"/>
      <c r="AD96" s="71"/>
      <c r="AE96" s="41">
        <f t="shared" si="40"/>
        <v>0</v>
      </c>
      <c r="AF96" s="70"/>
      <c r="AG96" s="68"/>
      <c r="AH96" s="71"/>
      <c r="AI96" s="41">
        <f t="shared" si="41"/>
        <v>0</v>
      </c>
      <c r="AJ96" s="70"/>
      <c r="AK96" s="68"/>
      <c r="AL96" s="71"/>
      <c r="AM96" s="41">
        <f t="shared" si="42"/>
        <v>0</v>
      </c>
      <c r="AN96" s="70"/>
      <c r="AO96" s="68"/>
      <c r="AP96" s="71"/>
      <c r="AQ96" s="41">
        <f t="shared" si="43"/>
        <v>0</v>
      </c>
      <c r="AR96" s="70"/>
      <c r="AS96" s="68"/>
      <c r="AT96" s="71"/>
      <c r="AU96" s="41">
        <f t="shared" si="44"/>
        <v>0</v>
      </c>
      <c r="AV96" s="70"/>
      <c r="AW96" s="68"/>
      <c r="AX96" s="71"/>
      <c r="AY96" s="41">
        <f t="shared" si="45"/>
        <v>0</v>
      </c>
      <c r="AZ96" s="70"/>
      <c r="BA96" s="68"/>
      <c r="BB96" s="71"/>
      <c r="BC96" s="41">
        <f t="shared" si="46"/>
        <v>0</v>
      </c>
      <c r="BD96" s="70"/>
      <c r="BE96" s="68"/>
      <c r="BF96" s="71"/>
      <c r="BG96" s="41">
        <f t="shared" si="47"/>
        <v>0</v>
      </c>
      <c r="BH96" s="70"/>
      <c r="BI96" s="68"/>
      <c r="BJ96" s="71"/>
      <c r="BK96" s="41">
        <f t="shared" si="48"/>
        <v>0</v>
      </c>
      <c r="BL96" s="70"/>
      <c r="BM96" s="68"/>
      <c r="BN96" s="71"/>
      <c r="BO96" s="41">
        <f t="shared" si="49"/>
        <v>0</v>
      </c>
      <c r="BP96" s="70"/>
      <c r="BQ96" s="68"/>
      <c r="BR96" s="71"/>
      <c r="BS96" s="41">
        <f t="shared" si="50"/>
        <v>0</v>
      </c>
    </row>
    <row r="97" spans="1:71" ht="15.75" customHeight="1" x14ac:dyDescent="0.25">
      <c r="A97" s="30"/>
      <c r="B97" s="31"/>
      <c r="C97" s="31"/>
      <c r="D97" s="37">
        <v>66</v>
      </c>
      <c r="E97" s="60"/>
      <c r="F97" s="31"/>
      <c r="G97" s="38" t="str">
        <f t="shared" si="31"/>
        <v/>
      </c>
      <c r="H97" s="39" t="str">
        <f t="array" ref="H97">IF(I97="","",IFERROR(INDEX(Lid!$F:$F,MATCH($E97,Lid!$A:$A,0)),""))</f>
        <v/>
      </c>
      <c r="I97" s="84" t="str">
        <f t="shared" si="32"/>
        <v/>
      </c>
      <c r="J97" s="38" t="str">
        <f t="shared" si="33"/>
        <v/>
      </c>
      <c r="K97" s="39" t="str">
        <f>IF(I97="","",IFERROR($D$3 &amp; " " &amp;LEFT(INDEX(Lid!$B:$B,MATCH($E97,Lid!$A:$A,0)), 1)&amp;MID(INDEX(Lid!$B:$B,MATCH($E97,Lid!$A:$A,0)),FIND(" ", INDEX(Lid!$B:$B,MATCH($E97,Lid!$A:$A,0))),256),""))</f>
        <v/>
      </c>
      <c r="L97" s="41" t="str">
        <f t="shared" si="34"/>
        <v/>
      </c>
      <c r="M97" s="41" t="str">
        <f t="shared" si="35"/>
        <v/>
      </c>
      <c r="N97" s="41" t="str">
        <f t="shared" si="36"/>
        <v/>
      </c>
      <c r="O97" s="31"/>
      <c r="P97" s="67"/>
      <c r="Q97" s="68"/>
      <c r="R97" s="69"/>
      <c r="S97" s="41">
        <f t="shared" si="37"/>
        <v>0</v>
      </c>
      <c r="T97" s="70"/>
      <c r="U97" s="68"/>
      <c r="V97" s="71"/>
      <c r="W97" s="41">
        <f t="shared" si="38"/>
        <v>0</v>
      </c>
      <c r="X97" s="70"/>
      <c r="Y97" s="68"/>
      <c r="Z97" s="71"/>
      <c r="AA97" s="41">
        <f t="shared" si="39"/>
        <v>0</v>
      </c>
      <c r="AB97" s="70"/>
      <c r="AC97" s="68"/>
      <c r="AD97" s="71"/>
      <c r="AE97" s="41">
        <f t="shared" si="40"/>
        <v>0</v>
      </c>
      <c r="AF97" s="70"/>
      <c r="AG97" s="68"/>
      <c r="AH97" s="71"/>
      <c r="AI97" s="41">
        <f t="shared" si="41"/>
        <v>0</v>
      </c>
      <c r="AJ97" s="70"/>
      <c r="AK97" s="68"/>
      <c r="AL97" s="71"/>
      <c r="AM97" s="41">
        <f t="shared" si="42"/>
        <v>0</v>
      </c>
      <c r="AN97" s="70"/>
      <c r="AO97" s="68"/>
      <c r="AP97" s="71"/>
      <c r="AQ97" s="41">
        <f t="shared" si="43"/>
        <v>0</v>
      </c>
      <c r="AR97" s="70"/>
      <c r="AS97" s="68"/>
      <c r="AT97" s="71"/>
      <c r="AU97" s="41">
        <f t="shared" si="44"/>
        <v>0</v>
      </c>
      <c r="AV97" s="70"/>
      <c r="AW97" s="68"/>
      <c r="AX97" s="71"/>
      <c r="AY97" s="41">
        <f t="shared" si="45"/>
        <v>0</v>
      </c>
      <c r="AZ97" s="70"/>
      <c r="BA97" s="68"/>
      <c r="BB97" s="71"/>
      <c r="BC97" s="41">
        <f t="shared" si="46"/>
        <v>0</v>
      </c>
      <c r="BD97" s="70"/>
      <c r="BE97" s="68"/>
      <c r="BF97" s="71"/>
      <c r="BG97" s="41">
        <f t="shared" si="47"/>
        <v>0</v>
      </c>
      <c r="BH97" s="70"/>
      <c r="BI97" s="68"/>
      <c r="BJ97" s="71"/>
      <c r="BK97" s="41">
        <f t="shared" si="48"/>
        <v>0</v>
      </c>
      <c r="BL97" s="70"/>
      <c r="BM97" s="68"/>
      <c r="BN97" s="71"/>
      <c r="BO97" s="41">
        <f t="shared" si="49"/>
        <v>0</v>
      </c>
      <c r="BP97" s="70"/>
      <c r="BQ97" s="68"/>
      <c r="BR97" s="71"/>
      <c r="BS97" s="41">
        <f t="shared" si="50"/>
        <v>0</v>
      </c>
    </row>
    <row r="98" spans="1:71" ht="15.75" customHeight="1" x14ac:dyDescent="0.25">
      <c r="A98" s="30"/>
      <c r="B98" s="31"/>
      <c r="C98" s="31"/>
      <c r="D98" s="37">
        <v>67</v>
      </c>
      <c r="E98" s="60"/>
      <c r="F98" s="31"/>
      <c r="G98" s="38" t="str">
        <f t="shared" si="31"/>
        <v/>
      </c>
      <c r="H98" s="39" t="str">
        <f t="array" ref="H98">IF(I98="","",IFERROR(INDEX(Lid!$F:$F,MATCH($E98,Lid!$A:$A,0)),""))</f>
        <v/>
      </c>
      <c r="I98" s="84" t="str">
        <f t="shared" si="32"/>
        <v/>
      </c>
      <c r="J98" s="38" t="str">
        <f t="shared" si="33"/>
        <v/>
      </c>
      <c r="K98" s="39" t="str">
        <f>IF(I98="","",IFERROR($D$3 &amp; " " &amp;LEFT(INDEX(Lid!$B:$B,MATCH($E98,Lid!$A:$A,0)), 1)&amp;MID(INDEX(Lid!$B:$B,MATCH($E98,Lid!$A:$A,0)),FIND(" ", INDEX(Lid!$B:$B,MATCH($E98,Lid!$A:$A,0))),256),""))</f>
        <v/>
      </c>
      <c r="L98" s="41" t="str">
        <f t="shared" si="34"/>
        <v/>
      </c>
      <c r="M98" s="41" t="str">
        <f t="shared" si="35"/>
        <v/>
      </c>
      <c r="N98" s="41" t="str">
        <f t="shared" si="36"/>
        <v/>
      </c>
      <c r="O98" s="31"/>
      <c r="P98" s="67"/>
      <c r="Q98" s="68"/>
      <c r="R98" s="69"/>
      <c r="S98" s="41">
        <f t="shared" si="37"/>
        <v>0</v>
      </c>
      <c r="T98" s="70"/>
      <c r="U98" s="68"/>
      <c r="V98" s="71"/>
      <c r="W98" s="41">
        <f t="shared" si="38"/>
        <v>0</v>
      </c>
      <c r="X98" s="70"/>
      <c r="Y98" s="68"/>
      <c r="Z98" s="71"/>
      <c r="AA98" s="41">
        <f t="shared" si="39"/>
        <v>0</v>
      </c>
      <c r="AB98" s="70"/>
      <c r="AC98" s="68"/>
      <c r="AD98" s="71"/>
      <c r="AE98" s="41">
        <f t="shared" si="40"/>
        <v>0</v>
      </c>
      <c r="AF98" s="70"/>
      <c r="AG98" s="68"/>
      <c r="AH98" s="71"/>
      <c r="AI98" s="41">
        <f t="shared" si="41"/>
        <v>0</v>
      </c>
      <c r="AJ98" s="70"/>
      <c r="AK98" s="68"/>
      <c r="AL98" s="71"/>
      <c r="AM98" s="41">
        <f t="shared" si="42"/>
        <v>0</v>
      </c>
      <c r="AN98" s="70"/>
      <c r="AO98" s="68"/>
      <c r="AP98" s="71"/>
      <c r="AQ98" s="41">
        <f t="shared" si="43"/>
        <v>0</v>
      </c>
      <c r="AR98" s="70"/>
      <c r="AS98" s="68"/>
      <c r="AT98" s="71"/>
      <c r="AU98" s="41">
        <f t="shared" si="44"/>
        <v>0</v>
      </c>
      <c r="AV98" s="70"/>
      <c r="AW98" s="68"/>
      <c r="AX98" s="71"/>
      <c r="AY98" s="41">
        <f t="shared" si="45"/>
        <v>0</v>
      </c>
      <c r="AZ98" s="70"/>
      <c r="BA98" s="68"/>
      <c r="BB98" s="71"/>
      <c r="BC98" s="41">
        <f t="shared" si="46"/>
        <v>0</v>
      </c>
      <c r="BD98" s="70"/>
      <c r="BE98" s="68"/>
      <c r="BF98" s="71"/>
      <c r="BG98" s="41">
        <f t="shared" si="47"/>
        <v>0</v>
      </c>
      <c r="BH98" s="70"/>
      <c r="BI98" s="68"/>
      <c r="BJ98" s="71"/>
      <c r="BK98" s="41">
        <f t="shared" si="48"/>
        <v>0</v>
      </c>
      <c r="BL98" s="70"/>
      <c r="BM98" s="68"/>
      <c r="BN98" s="71"/>
      <c r="BO98" s="41">
        <f t="shared" si="49"/>
        <v>0</v>
      </c>
      <c r="BP98" s="70"/>
      <c r="BQ98" s="68"/>
      <c r="BR98" s="71"/>
      <c r="BS98" s="41">
        <f t="shared" si="50"/>
        <v>0</v>
      </c>
    </row>
    <row r="99" spans="1:71" ht="15.75" customHeight="1" x14ac:dyDescent="0.25">
      <c r="A99" s="30"/>
      <c r="B99" s="31"/>
      <c r="C99" s="31"/>
      <c r="D99" s="37">
        <v>68</v>
      </c>
      <c r="E99" s="60"/>
      <c r="F99" s="31"/>
      <c r="G99" s="38" t="str">
        <f t="shared" si="31"/>
        <v/>
      </c>
      <c r="H99" s="39" t="str">
        <f t="array" ref="H99">IF(I99="","",IFERROR(INDEX(Lid!$F:$F,MATCH($E99,Lid!$A:$A,0)),""))</f>
        <v/>
      </c>
      <c r="I99" s="84" t="str">
        <f t="shared" si="32"/>
        <v/>
      </c>
      <c r="J99" s="38" t="str">
        <f t="shared" si="33"/>
        <v/>
      </c>
      <c r="K99" s="39" t="str">
        <f>IF(I99="","",IFERROR($D$3 &amp; " " &amp;LEFT(INDEX(Lid!$B:$B,MATCH($E99,Lid!$A:$A,0)), 1)&amp;MID(INDEX(Lid!$B:$B,MATCH($E99,Lid!$A:$A,0)),FIND(" ", INDEX(Lid!$B:$B,MATCH($E99,Lid!$A:$A,0))),256),""))</f>
        <v/>
      </c>
      <c r="L99" s="41" t="str">
        <f t="shared" si="34"/>
        <v/>
      </c>
      <c r="M99" s="41" t="str">
        <f t="shared" si="35"/>
        <v/>
      </c>
      <c r="N99" s="41" t="str">
        <f t="shared" si="36"/>
        <v/>
      </c>
      <c r="O99" s="31"/>
      <c r="P99" s="67"/>
      <c r="Q99" s="68"/>
      <c r="R99" s="69"/>
      <c r="S99" s="41">
        <f t="shared" si="37"/>
        <v>0</v>
      </c>
      <c r="T99" s="70"/>
      <c r="U99" s="68"/>
      <c r="V99" s="71"/>
      <c r="W99" s="41">
        <f t="shared" si="38"/>
        <v>0</v>
      </c>
      <c r="X99" s="70"/>
      <c r="Y99" s="68"/>
      <c r="Z99" s="71"/>
      <c r="AA99" s="41">
        <f t="shared" si="39"/>
        <v>0</v>
      </c>
      <c r="AB99" s="70"/>
      <c r="AC99" s="68"/>
      <c r="AD99" s="71"/>
      <c r="AE99" s="41">
        <f t="shared" si="40"/>
        <v>0</v>
      </c>
      <c r="AF99" s="70"/>
      <c r="AG99" s="68"/>
      <c r="AH99" s="71"/>
      <c r="AI99" s="41">
        <f t="shared" si="41"/>
        <v>0</v>
      </c>
      <c r="AJ99" s="70"/>
      <c r="AK99" s="68"/>
      <c r="AL99" s="71"/>
      <c r="AM99" s="41">
        <f t="shared" si="42"/>
        <v>0</v>
      </c>
      <c r="AN99" s="70"/>
      <c r="AO99" s="68"/>
      <c r="AP99" s="71"/>
      <c r="AQ99" s="41">
        <f t="shared" si="43"/>
        <v>0</v>
      </c>
      <c r="AR99" s="70"/>
      <c r="AS99" s="68"/>
      <c r="AT99" s="71"/>
      <c r="AU99" s="41">
        <f t="shared" si="44"/>
        <v>0</v>
      </c>
      <c r="AV99" s="70"/>
      <c r="AW99" s="68"/>
      <c r="AX99" s="71"/>
      <c r="AY99" s="41">
        <f t="shared" si="45"/>
        <v>0</v>
      </c>
      <c r="AZ99" s="70"/>
      <c r="BA99" s="68"/>
      <c r="BB99" s="71"/>
      <c r="BC99" s="41">
        <f t="shared" si="46"/>
        <v>0</v>
      </c>
      <c r="BD99" s="70"/>
      <c r="BE99" s="68"/>
      <c r="BF99" s="71"/>
      <c r="BG99" s="41">
        <f t="shared" si="47"/>
        <v>0</v>
      </c>
      <c r="BH99" s="70"/>
      <c r="BI99" s="68"/>
      <c r="BJ99" s="71"/>
      <c r="BK99" s="41">
        <f t="shared" si="48"/>
        <v>0</v>
      </c>
      <c r="BL99" s="70"/>
      <c r="BM99" s="68"/>
      <c r="BN99" s="71"/>
      <c r="BO99" s="41">
        <f t="shared" si="49"/>
        <v>0</v>
      </c>
      <c r="BP99" s="70"/>
      <c r="BQ99" s="68"/>
      <c r="BR99" s="71"/>
      <c r="BS99" s="41">
        <f t="shared" si="50"/>
        <v>0</v>
      </c>
    </row>
    <row r="100" spans="1:71" ht="15.75" customHeight="1" x14ac:dyDescent="0.25">
      <c r="A100" s="30"/>
      <c r="B100" s="31"/>
      <c r="C100" s="31"/>
      <c r="D100" s="37">
        <v>69</v>
      </c>
      <c r="E100" s="60"/>
      <c r="F100" s="31"/>
      <c r="G100" s="38" t="str">
        <f t="shared" si="31"/>
        <v/>
      </c>
      <c r="H100" s="39" t="str">
        <f t="array" ref="H100">IF(I100="","",IFERROR(INDEX(Lid!$F:$F,MATCH($E100,Lid!$A:$A,0)),""))</f>
        <v/>
      </c>
      <c r="I100" s="84" t="str">
        <f t="shared" si="32"/>
        <v/>
      </c>
      <c r="J100" s="38" t="str">
        <f t="shared" si="33"/>
        <v/>
      </c>
      <c r="K100" s="39" t="str">
        <f>IF(I100="","",IFERROR($D$3 &amp; " " &amp;LEFT(INDEX(Lid!$B:$B,MATCH($E100,Lid!$A:$A,0)), 1)&amp;MID(INDEX(Lid!$B:$B,MATCH($E100,Lid!$A:$A,0)),FIND(" ", INDEX(Lid!$B:$B,MATCH($E100,Lid!$A:$A,0))),256),""))</f>
        <v/>
      </c>
      <c r="L100" s="41" t="str">
        <f t="shared" si="34"/>
        <v/>
      </c>
      <c r="M100" s="41" t="str">
        <f t="shared" si="35"/>
        <v/>
      </c>
      <c r="N100" s="41" t="str">
        <f t="shared" si="36"/>
        <v/>
      </c>
      <c r="O100" s="31"/>
      <c r="P100" s="67"/>
      <c r="Q100" s="68"/>
      <c r="R100" s="69"/>
      <c r="S100" s="41">
        <f t="shared" si="37"/>
        <v>0</v>
      </c>
      <c r="T100" s="70"/>
      <c r="U100" s="68"/>
      <c r="V100" s="71"/>
      <c r="W100" s="41">
        <f t="shared" si="38"/>
        <v>0</v>
      </c>
      <c r="X100" s="70"/>
      <c r="Y100" s="68"/>
      <c r="Z100" s="71"/>
      <c r="AA100" s="41">
        <f t="shared" si="39"/>
        <v>0</v>
      </c>
      <c r="AB100" s="70"/>
      <c r="AC100" s="68"/>
      <c r="AD100" s="71"/>
      <c r="AE100" s="41">
        <f t="shared" si="40"/>
        <v>0</v>
      </c>
      <c r="AF100" s="70"/>
      <c r="AG100" s="68"/>
      <c r="AH100" s="71"/>
      <c r="AI100" s="41">
        <f t="shared" si="41"/>
        <v>0</v>
      </c>
      <c r="AJ100" s="70"/>
      <c r="AK100" s="68"/>
      <c r="AL100" s="71"/>
      <c r="AM100" s="41">
        <f t="shared" si="42"/>
        <v>0</v>
      </c>
      <c r="AN100" s="70"/>
      <c r="AO100" s="68"/>
      <c r="AP100" s="71"/>
      <c r="AQ100" s="41">
        <f t="shared" si="43"/>
        <v>0</v>
      </c>
      <c r="AR100" s="70"/>
      <c r="AS100" s="68"/>
      <c r="AT100" s="71"/>
      <c r="AU100" s="41">
        <f t="shared" si="44"/>
        <v>0</v>
      </c>
      <c r="AV100" s="70"/>
      <c r="AW100" s="68"/>
      <c r="AX100" s="71"/>
      <c r="AY100" s="41">
        <f t="shared" si="45"/>
        <v>0</v>
      </c>
      <c r="AZ100" s="70"/>
      <c r="BA100" s="68"/>
      <c r="BB100" s="71"/>
      <c r="BC100" s="41">
        <f t="shared" si="46"/>
        <v>0</v>
      </c>
      <c r="BD100" s="70"/>
      <c r="BE100" s="68"/>
      <c r="BF100" s="71"/>
      <c r="BG100" s="41">
        <f t="shared" si="47"/>
        <v>0</v>
      </c>
      <c r="BH100" s="70"/>
      <c r="BI100" s="68"/>
      <c r="BJ100" s="71"/>
      <c r="BK100" s="41">
        <f t="shared" si="48"/>
        <v>0</v>
      </c>
      <c r="BL100" s="70"/>
      <c r="BM100" s="68"/>
      <c r="BN100" s="71"/>
      <c r="BO100" s="41">
        <f t="shared" si="49"/>
        <v>0</v>
      </c>
      <c r="BP100" s="70"/>
      <c r="BQ100" s="68"/>
      <c r="BR100" s="71"/>
      <c r="BS100" s="41">
        <f t="shared" si="50"/>
        <v>0</v>
      </c>
    </row>
    <row r="101" spans="1:71" ht="15.75" customHeight="1" x14ac:dyDescent="0.25">
      <c r="A101" s="30"/>
      <c r="B101" s="31"/>
      <c r="C101" s="31"/>
      <c r="D101" s="37">
        <v>70</v>
      </c>
      <c r="E101" s="60"/>
      <c r="F101" s="31"/>
      <c r="G101" s="38" t="str">
        <f t="shared" si="31"/>
        <v/>
      </c>
      <c r="H101" s="39" t="str">
        <f t="array" ref="H101">IF(I101="","",IFERROR(INDEX(Lid!$F:$F,MATCH($E101,Lid!$A:$A,0)),""))</f>
        <v/>
      </c>
      <c r="I101" s="84" t="str">
        <f t="shared" si="32"/>
        <v/>
      </c>
      <c r="J101" s="38" t="str">
        <f t="shared" si="33"/>
        <v/>
      </c>
      <c r="K101" s="39" t="str">
        <f>IF(I101="","",IFERROR($D$3 &amp; " " &amp;LEFT(INDEX(Lid!$B:$B,MATCH($E101,Lid!$A:$A,0)), 1)&amp;MID(INDEX(Lid!$B:$B,MATCH($E101,Lid!$A:$A,0)),FIND(" ", INDEX(Lid!$B:$B,MATCH($E101,Lid!$A:$A,0))),256),""))</f>
        <v/>
      </c>
      <c r="L101" s="41" t="str">
        <f t="shared" si="34"/>
        <v/>
      </c>
      <c r="M101" s="41" t="str">
        <f t="shared" si="35"/>
        <v/>
      </c>
      <c r="N101" s="41" t="str">
        <f t="shared" si="36"/>
        <v/>
      </c>
      <c r="O101" s="31"/>
      <c r="P101" s="67"/>
      <c r="Q101" s="68"/>
      <c r="R101" s="69"/>
      <c r="S101" s="41">
        <f t="shared" si="37"/>
        <v>0</v>
      </c>
      <c r="T101" s="70"/>
      <c r="U101" s="68"/>
      <c r="V101" s="71"/>
      <c r="W101" s="41">
        <f t="shared" si="38"/>
        <v>0</v>
      </c>
      <c r="X101" s="70"/>
      <c r="Y101" s="68"/>
      <c r="Z101" s="71"/>
      <c r="AA101" s="41">
        <f t="shared" si="39"/>
        <v>0</v>
      </c>
      <c r="AB101" s="70"/>
      <c r="AC101" s="68"/>
      <c r="AD101" s="71"/>
      <c r="AE101" s="41">
        <f t="shared" si="40"/>
        <v>0</v>
      </c>
      <c r="AF101" s="70"/>
      <c r="AG101" s="68"/>
      <c r="AH101" s="71"/>
      <c r="AI101" s="41">
        <f t="shared" si="41"/>
        <v>0</v>
      </c>
      <c r="AJ101" s="70"/>
      <c r="AK101" s="68"/>
      <c r="AL101" s="71"/>
      <c r="AM101" s="41">
        <f t="shared" si="42"/>
        <v>0</v>
      </c>
      <c r="AN101" s="70"/>
      <c r="AO101" s="68"/>
      <c r="AP101" s="71"/>
      <c r="AQ101" s="41">
        <f t="shared" si="43"/>
        <v>0</v>
      </c>
      <c r="AR101" s="70"/>
      <c r="AS101" s="68"/>
      <c r="AT101" s="71"/>
      <c r="AU101" s="41">
        <f t="shared" si="44"/>
        <v>0</v>
      </c>
      <c r="AV101" s="70"/>
      <c r="AW101" s="68"/>
      <c r="AX101" s="71"/>
      <c r="AY101" s="41">
        <f t="shared" si="45"/>
        <v>0</v>
      </c>
      <c r="AZ101" s="70"/>
      <c r="BA101" s="68"/>
      <c r="BB101" s="71"/>
      <c r="BC101" s="41">
        <f t="shared" si="46"/>
        <v>0</v>
      </c>
      <c r="BD101" s="70"/>
      <c r="BE101" s="68"/>
      <c r="BF101" s="71"/>
      <c r="BG101" s="41">
        <f t="shared" si="47"/>
        <v>0</v>
      </c>
      <c r="BH101" s="70"/>
      <c r="BI101" s="68"/>
      <c r="BJ101" s="71"/>
      <c r="BK101" s="41">
        <f t="shared" si="48"/>
        <v>0</v>
      </c>
      <c r="BL101" s="70"/>
      <c r="BM101" s="68"/>
      <c r="BN101" s="71"/>
      <c r="BO101" s="41">
        <f t="shared" si="49"/>
        <v>0</v>
      </c>
      <c r="BP101" s="70"/>
      <c r="BQ101" s="68"/>
      <c r="BR101" s="71"/>
      <c r="BS101" s="41">
        <f t="shared" si="50"/>
        <v>0</v>
      </c>
    </row>
    <row r="102" spans="1:71" ht="15.75" customHeight="1" x14ac:dyDescent="0.25">
      <c r="A102" s="30"/>
      <c r="B102" s="31"/>
      <c r="C102" s="31"/>
      <c r="D102" s="37">
        <v>71</v>
      </c>
      <c r="E102" s="60"/>
      <c r="F102" s="31"/>
      <c r="G102" s="38" t="str">
        <f t="shared" si="31"/>
        <v/>
      </c>
      <c r="H102" s="39" t="str">
        <f t="array" ref="H102">IF(I102="","",IFERROR(INDEX(Lid!$F:$F,MATCH($E102,Lid!$A:$A,0)),""))</f>
        <v/>
      </c>
      <c r="I102" s="84" t="str">
        <f t="shared" si="32"/>
        <v/>
      </c>
      <c r="J102" s="38" t="str">
        <f t="shared" si="33"/>
        <v/>
      </c>
      <c r="K102" s="39" t="str">
        <f>IF(I102="","",IFERROR($D$3 &amp; " " &amp;LEFT(INDEX(Lid!$B:$B,MATCH($E102,Lid!$A:$A,0)), 1)&amp;MID(INDEX(Lid!$B:$B,MATCH($E102,Lid!$A:$A,0)),FIND(" ", INDEX(Lid!$B:$B,MATCH($E102,Lid!$A:$A,0))),256),""))</f>
        <v/>
      </c>
      <c r="L102" s="41" t="str">
        <f t="shared" si="34"/>
        <v/>
      </c>
      <c r="M102" s="41" t="str">
        <f t="shared" si="35"/>
        <v/>
      </c>
      <c r="N102" s="41" t="str">
        <f t="shared" si="36"/>
        <v/>
      </c>
      <c r="O102" s="31"/>
      <c r="P102" s="67"/>
      <c r="Q102" s="68"/>
      <c r="R102" s="69"/>
      <c r="S102" s="41">
        <f t="shared" si="37"/>
        <v>0</v>
      </c>
      <c r="T102" s="70"/>
      <c r="U102" s="68"/>
      <c r="V102" s="71"/>
      <c r="W102" s="41">
        <f t="shared" si="38"/>
        <v>0</v>
      </c>
      <c r="X102" s="70"/>
      <c r="Y102" s="68"/>
      <c r="Z102" s="71"/>
      <c r="AA102" s="41">
        <f t="shared" si="39"/>
        <v>0</v>
      </c>
      <c r="AB102" s="70"/>
      <c r="AC102" s="68"/>
      <c r="AD102" s="71"/>
      <c r="AE102" s="41">
        <f t="shared" si="40"/>
        <v>0</v>
      </c>
      <c r="AF102" s="70"/>
      <c r="AG102" s="68"/>
      <c r="AH102" s="71"/>
      <c r="AI102" s="41">
        <f t="shared" si="41"/>
        <v>0</v>
      </c>
      <c r="AJ102" s="70"/>
      <c r="AK102" s="68"/>
      <c r="AL102" s="71"/>
      <c r="AM102" s="41">
        <f t="shared" si="42"/>
        <v>0</v>
      </c>
      <c r="AN102" s="70"/>
      <c r="AO102" s="68"/>
      <c r="AP102" s="71"/>
      <c r="AQ102" s="41">
        <f t="shared" si="43"/>
        <v>0</v>
      </c>
      <c r="AR102" s="70"/>
      <c r="AS102" s="68"/>
      <c r="AT102" s="71"/>
      <c r="AU102" s="41">
        <f t="shared" si="44"/>
        <v>0</v>
      </c>
      <c r="AV102" s="70"/>
      <c r="AW102" s="68"/>
      <c r="AX102" s="71"/>
      <c r="AY102" s="41">
        <f t="shared" si="45"/>
        <v>0</v>
      </c>
      <c r="AZ102" s="70"/>
      <c r="BA102" s="68"/>
      <c r="BB102" s="71"/>
      <c r="BC102" s="41">
        <f t="shared" si="46"/>
        <v>0</v>
      </c>
      <c r="BD102" s="70"/>
      <c r="BE102" s="68"/>
      <c r="BF102" s="71"/>
      <c r="BG102" s="41">
        <f t="shared" si="47"/>
        <v>0</v>
      </c>
      <c r="BH102" s="70"/>
      <c r="BI102" s="68"/>
      <c r="BJ102" s="71"/>
      <c r="BK102" s="41">
        <f t="shared" si="48"/>
        <v>0</v>
      </c>
      <c r="BL102" s="70"/>
      <c r="BM102" s="68"/>
      <c r="BN102" s="71"/>
      <c r="BO102" s="41">
        <f t="shared" si="49"/>
        <v>0</v>
      </c>
      <c r="BP102" s="70"/>
      <c r="BQ102" s="68"/>
      <c r="BR102" s="71"/>
      <c r="BS102" s="41">
        <f t="shared" si="50"/>
        <v>0</v>
      </c>
    </row>
    <row r="103" spans="1:71" ht="15.75" customHeight="1" x14ac:dyDescent="0.25">
      <c r="A103" s="30"/>
      <c r="B103" s="31"/>
      <c r="C103" s="31"/>
      <c r="D103" s="37">
        <v>72</v>
      </c>
      <c r="E103" s="60"/>
      <c r="F103" s="31"/>
      <c r="G103" s="38" t="str">
        <f t="shared" si="31"/>
        <v/>
      </c>
      <c r="H103" s="39" t="str">
        <f t="array" ref="H103">IF(I103="","",IFERROR(INDEX(Lid!$F:$F,MATCH($E103,Lid!$A:$A,0)),""))</f>
        <v/>
      </c>
      <c r="I103" s="84" t="str">
        <f t="shared" si="32"/>
        <v/>
      </c>
      <c r="J103" s="38" t="str">
        <f t="shared" si="33"/>
        <v/>
      </c>
      <c r="K103" s="39" t="str">
        <f>IF(I103="","",IFERROR($D$3 &amp; " " &amp;LEFT(INDEX(Lid!$B:$B,MATCH($E103,Lid!$A:$A,0)), 1)&amp;MID(INDEX(Lid!$B:$B,MATCH($E103,Lid!$A:$A,0)),FIND(" ", INDEX(Lid!$B:$B,MATCH($E103,Lid!$A:$A,0))),256),""))</f>
        <v/>
      </c>
      <c r="L103" s="41" t="str">
        <f t="shared" si="34"/>
        <v/>
      </c>
      <c r="M103" s="41" t="str">
        <f t="shared" si="35"/>
        <v/>
      </c>
      <c r="N103" s="41" t="str">
        <f t="shared" si="36"/>
        <v/>
      </c>
      <c r="O103" s="31"/>
      <c r="P103" s="67"/>
      <c r="Q103" s="68"/>
      <c r="R103" s="69"/>
      <c r="S103" s="41">
        <f t="shared" si="37"/>
        <v>0</v>
      </c>
      <c r="T103" s="70"/>
      <c r="U103" s="68"/>
      <c r="V103" s="71"/>
      <c r="W103" s="41">
        <f t="shared" si="38"/>
        <v>0</v>
      </c>
      <c r="X103" s="70"/>
      <c r="Y103" s="68"/>
      <c r="Z103" s="71"/>
      <c r="AA103" s="41">
        <f t="shared" si="39"/>
        <v>0</v>
      </c>
      <c r="AB103" s="70"/>
      <c r="AC103" s="68"/>
      <c r="AD103" s="71"/>
      <c r="AE103" s="41">
        <f t="shared" si="40"/>
        <v>0</v>
      </c>
      <c r="AF103" s="70"/>
      <c r="AG103" s="68"/>
      <c r="AH103" s="71"/>
      <c r="AI103" s="41">
        <f t="shared" si="41"/>
        <v>0</v>
      </c>
      <c r="AJ103" s="70"/>
      <c r="AK103" s="68"/>
      <c r="AL103" s="71"/>
      <c r="AM103" s="41">
        <f t="shared" si="42"/>
        <v>0</v>
      </c>
      <c r="AN103" s="70"/>
      <c r="AO103" s="68"/>
      <c r="AP103" s="71"/>
      <c r="AQ103" s="41">
        <f t="shared" si="43"/>
        <v>0</v>
      </c>
      <c r="AR103" s="70"/>
      <c r="AS103" s="68"/>
      <c r="AT103" s="71"/>
      <c r="AU103" s="41">
        <f t="shared" si="44"/>
        <v>0</v>
      </c>
      <c r="AV103" s="70"/>
      <c r="AW103" s="68"/>
      <c r="AX103" s="71"/>
      <c r="AY103" s="41">
        <f t="shared" si="45"/>
        <v>0</v>
      </c>
      <c r="AZ103" s="70"/>
      <c r="BA103" s="68"/>
      <c r="BB103" s="71"/>
      <c r="BC103" s="41">
        <f t="shared" si="46"/>
        <v>0</v>
      </c>
      <c r="BD103" s="70"/>
      <c r="BE103" s="68"/>
      <c r="BF103" s="71"/>
      <c r="BG103" s="41">
        <f t="shared" si="47"/>
        <v>0</v>
      </c>
      <c r="BH103" s="70"/>
      <c r="BI103" s="68"/>
      <c r="BJ103" s="71"/>
      <c r="BK103" s="41">
        <f t="shared" si="48"/>
        <v>0</v>
      </c>
      <c r="BL103" s="70"/>
      <c r="BM103" s="68"/>
      <c r="BN103" s="71"/>
      <c r="BO103" s="41">
        <f t="shared" si="49"/>
        <v>0</v>
      </c>
      <c r="BP103" s="70"/>
      <c r="BQ103" s="68"/>
      <c r="BR103" s="71"/>
      <c r="BS103" s="41">
        <f t="shared" si="50"/>
        <v>0</v>
      </c>
    </row>
    <row r="104" spans="1:71" ht="15.75" customHeight="1" x14ac:dyDescent="0.25">
      <c r="A104" s="30"/>
      <c r="B104" s="31"/>
      <c r="C104" s="31"/>
      <c r="D104" s="37">
        <v>73</v>
      </c>
      <c r="E104" s="60"/>
      <c r="F104" s="31"/>
      <c r="G104" s="38" t="str">
        <f t="shared" si="31"/>
        <v/>
      </c>
      <c r="H104" s="39" t="str">
        <f t="array" ref="H104">IF(I104="","",IFERROR(INDEX(Lid!$F:$F,MATCH($E104,Lid!$A:$A,0)),""))</f>
        <v/>
      </c>
      <c r="I104" s="84" t="str">
        <f t="shared" si="32"/>
        <v/>
      </c>
      <c r="J104" s="38" t="str">
        <f t="shared" si="33"/>
        <v/>
      </c>
      <c r="K104" s="39" t="str">
        <f>IF(I104="","",IFERROR($D$3 &amp; " " &amp;LEFT(INDEX(Lid!$B:$B,MATCH($E104,Lid!$A:$A,0)), 1)&amp;MID(INDEX(Lid!$B:$B,MATCH($E104,Lid!$A:$A,0)),FIND(" ", INDEX(Lid!$B:$B,MATCH($E104,Lid!$A:$A,0))),256),""))</f>
        <v/>
      </c>
      <c r="L104" s="41" t="str">
        <f t="shared" si="34"/>
        <v/>
      </c>
      <c r="M104" s="41" t="str">
        <f t="shared" si="35"/>
        <v/>
      </c>
      <c r="N104" s="41" t="str">
        <f t="shared" si="36"/>
        <v/>
      </c>
      <c r="O104" s="31"/>
      <c r="P104" s="67"/>
      <c r="Q104" s="68"/>
      <c r="R104" s="69"/>
      <c r="S104" s="41">
        <f t="shared" si="37"/>
        <v>0</v>
      </c>
      <c r="T104" s="70"/>
      <c r="U104" s="68"/>
      <c r="V104" s="71"/>
      <c r="W104" s="41">
        <f t="shared" si="38"/>
        <v>0</v>
      </c>
      <c r="X104" s="70"/>
      <c r="Y104" s="68"/>
      <c r="Z104" s="71"/>
      <c r="AA104" s="41">
        <f t="shared" si="39"/>
        <v>0</v>
      </c>
      <c r="AB104" s="70"/>
      <c r="AC104" s="68"/>
      <c r="AD104" s="71"/>
      <c r="AE104" s="41">
        <f t="shared" si="40"/>
        <v>0</v>
      </c>
      <c r="AF104" s="70"/>
      <c r="AG104" s="68"/>
      <c r="AH104" s="71"/>
      <c r="AI104" s="41">
        <f t="shared" si="41"/>
        <v>0</v>
      </c>
      <c r="AJ104" s="70"/>
      <c r="AK104" s="68"/>
      <c r="AL104" s="71"/>
      <c r="AM104" s="41">
        <f t="shared" si="42"/>
        <v>0</v>
      </c>
      <c r="AN104" s="70"/>
      <c r="AO104" s="68"/>
      <c r="AP104" s="71"/>
      <c r="AQ104" s="41">
        <f t="shared" si="43"/>
        <v>0</v>
      </c>
      <c r="AR104" s="70"/>
      <c r="AS104" s="68"/>
      <c r="AT104" s="71"/>
      <c r="AU104" s="41">
        <f t="shared" si="44"/>
        <v>0</v>
      </c>
      <c r="AV104" s="70"/>
      <c r="AW104" s="68"/>
      <c r="AX104" s="71"/>
      <c r="AY104" s="41">
        <f t="shared" si="45"/>
        <v>0</v>
      </c>
      <c r="AZ104" s="70"/>
      <c r="BA104" s="68"/>
      <c r="BB104" s="71"/>
      <c r="BC104" s="41">
        <f t="shared" si="46"/>
        <v>0</v>
      </c>
      <c r="BD104" s="70"/>
      <c r="BE104" s="68"/>
      <c r="BF104" s="71"/>
      <c r="BG104" s="41">
        <f t="shared" si="47"/>
        <v>0</v>
      </c>
      <c r="BH104" s="70"/>
      <c r="BI104" s="68"/>
      <c r="BJ104" s="71"/>
      <c r="BK104" s="41">
        <f t="shared" si="48"/>
        <v>0</v>
      </c>
      <c r="BL104" s="70"/>
      <c r="BM104" s="68"/>
      <c r="BN104" s="71"/>
      <c r="BO104" s="41">
        <f t="shared" si="49"/>
        <v>0</v>
      </c>
      <c r="BP104" s="70"/>
      <c r="BQ104" s="68"/>
      <c r="BR104" s="71"/>
      <c r="BS104" s="41">
        <f t="shared" si="50"/>
        <v>0</v>
      </c>
    </row>
    <row r="105" spans="1:71" ht="15.75" customHeight="1" x14ac:dyDescent="0.25">
      <c r="A105" s="30"/>
      <c r="B105" s="31"/>
      <c r="C105" s="31"/>
      <c r="D105" s="37">
        <v>74</v>
      </c>
      <c r="E105" s="60"/>
      <c r="F105" s="31"/>
      <c r="G105" s="38" t="str">
        <f t="shared" si="31"/>
        <v/>
      </c>
      <c r="H105" s="39" t="str">
        <f t="array" ref="H105">IF(I105="","",IFERROR(INDEX(Lid!$F:$F,MATCH($E105,Lid!$A:$A,0)),""))</f>
        <v/>
      </c>
      <c r="I105" s="84" t="str">
        <f t="shared" si="32"/>
        <v/>
      </c>
      <c r="J105" s="38" t="str">
        <f t="shared" si="33"/>
        <v/>
      </c>
      <c r="K105" s="39" t="str">
        <f>IF(I105="","",IFERROR($D$3 &amp; " " &amp;LEFT(INDEX(Lid!$B:$B,MATCH($E105,Lid!$A:$A,0)), 1)&amp;MID(INDEX(Lid!$B:$B,MATCH($E105,Lid!$A:$A,0)),FIND(" ", INDEX(Lid!$B:$B,MATCH($E105,Lid!$A:$A,0))),256),""))</f>
        <v/>
      </c>
      <c r="L105" s="41" t="str">
        <f t="shared" si="34"/>
        <v/>
      </c>
      <c r="M105" s="41" t="str">
        <f t="shared" si="35"/>
        <v/>
      </c>
      <c r="N105" s="41" t="str">
        <f t="shared" si="36"/>
        <v/>
      </c>
      <c r="O105" s="31"/>
      <c r="P105" s="67"/>
      <c r="Q105" s="68"/>
      <c r="R105" s="69"/>
      <c r="S105" s="41">
        <f t="shared" si="37"/>
        <v>0</v>
      </c>
      <c r="T105" s="70"/>
      <c r="U105" s="68"/>
      <c r="V105" s="71"/>
      <c r="W105" s="41">
        <f t="shared" si="38"/>
        <v>0</v>
      </c>
      <c r="X105" s="70"/>
      <c r="Y105" s="68"/>
      <c r="Z105" s="71"/>
      <c r="AA105" s="41">
        <f t="shared" si="39"/>
        <v>0</v>
      </c>
      <c r="AB105" s="70"/>
      <c r="AC105" s="68"/>
      <c r="AD105" s="71"/>
      <c r="AE105" s="41">
        <f t="shared" si="40"/>
        <v>0</v>
      </c>
      <c r="AF105" s="70"/>
      <c r="AG105" s="68"/>
      <c r="AH105" s="71"/>
      <c r="AI105" s="41">
        <f t="shared" si="41"/>
        <v>0</v>
      </c>
      <c r="AJ105" s="70"/>
      <c r="AK105" s="68"/>
      <c r="AL105" s="71"/>
      <c r="AM105" s="41">
        <f t="shared" si="42"/>
        <v>0</v>
      </c>
      <c r="AN105" s="70"/>
      <c r="AO105" s="68"/>
      <c r="AP105" s="71"/>
      <c r="AQ105" s="41">
        <f t="shared" si="43"/>
        <v>0</v>
      </c>
      <c r="AR105" s="70"/>
      <c r="AS105" s="68"/>
      <c r="AT105" s="71"/>
      <c r="AU105" s="41">
        <f t="shared" si="44"/>
        <v>0</v>
      </c>
      <c r="AV105" s="70"/>
      <c r="AW105" s="68"/>
      <c r="AX105" s="71"/>
      <c r="AY105" s="41">
        <f t="shared" si="45"/>
        <v>0</v>
      </c>
      <c r="AZ105" s="70"/>
      <c r="BA105" s="68"/>
      <c r="BB105" s="71"/>
      <c r="BC105" s="41">
        <f t="shared" si="46"/>
        <v>0</v>
      </c>
      <c r="BD105" s="70"/>
      <c r="BE105" s="68"/>
      <c r="BF105" s="71"/>
      <c r="BG105" s="41">
        <f t="shared" si="47"/>
        <v>0</v>
      </c>
      <c r="BH105" s="70"/>
      <c r="BI105" s="68"/>
      <c r="BJ105" s="71"/>
      <c r="BK105" s="41">
        <f t="shared" si="48"/>
        <v>0</v>
      </c>
      <c r="BL105" s="70"/>
      <c r="BM105" s="68"/>
      <c r="BN105" s="71"/>
      <c r="BO105" s="41">
        <f t="shared" si="49"/>
        <v>0</v>
      </c>
      <c r="BP105" s="70"/>
      <c r="BQ105" s="68"/>
      <c r="BR105" s="71"/>
      <c r="BS105" s="41">
        <f t="shared" si="50"/>
        <v>0</v>
      </c>
    </row>
    <row r="106" spans="1:71" ht="15.75" customHeight="1" x14ac:dyDescent="0.25">
      <c r="A106" s="30"/>
      <c r="B106" s="31"/>
      <c r="C106" s="31"/>
      <c r="D106" s="37">
        <v>75</v>
      </c>
      <c r="E106" s="60"/>
      <c r="F106" s="31"/>
      <c r="G106" s="38" t="str">
        <f t="shared" si="31"/>
        <v/>
      </c>
      <c r="H106" s="39" t="str">
        <f t="array" ref="H106">IF(I106="","",IFERROR(INDEX(Lid!$F:$F,MATCH($E106,Lid!$A:$A,0)),""))</f>
        <v/>
      </c>
      <c r="I106" s="84" t="str">
        <f t="shared" si="32"/>
        <v/>
      </c>
      <c r="J106" s="38" t="str">
        <f t="shared" si="33"/>
        <v/>
      </c>
      <c r="K106" s="39" t="str">
        <f>IF(I106="","",IFERROR($D$3 &amp; " " &amp;LEFT(INDEX(Lid!$B:$B,MATCH($E106,Lid!$A:$A,0)), 1)&amp;MID(INDEX(Lid!$B:$B,MATCH($E106,Lid!$A:$A,0)),FIND(" ", INDEX(Lid!$B:$B,MATCH($E106,Lid!$A:$A,0))),256),""))</f>
        <v/>
      </c>
      <c r="L106" s="41" t="str">
        <f t="shared" si="34"/>
        <v/>
      </c>
      <c r="M106" s="41" t="str">
        <f t="shared" si="35"/>
        <v/>
      </c>
      <c r="N106" s="41" t="str">
        <f t="shared" si="36"/>
        <v/>
      </c>
      <c r="O106" s="31"/>
      <c r="P106" s="67"/>
      <c r="Q106" s="68"/>
      <c r="R106" s="69"/>
      <c r="S106" s="41">
        <f t="shared" si="37"/>
        <v>0</v>
      </c>
      <c r="T106" s="70"/>
      <c r="U106" s="68"/>
      <c r="V106" s="71"/>
      <c r="W106" s="41">
        <f t="shared" si="38"/>
        <v>0</v>
      </c>
      <c r="X106" s="70"/>
      <c r="Y106" s="68"/>
      <c r="Z106" s="71"/>
      <c r="AA106" s="41">
        <f t="shared" si="39"/>
        <v>0</v>
      </c>
      <c r="AB106" s="70"/>
      <c r="AC106" s="68"/>
      <c r="AD106" s="71"/>
      <c r="AE106" s="41">
        <f t="shared" si="40"/>
        <v>0</v>
      </c>
      <c r="AF106" s="70"/>
      <c r="AG106" s="68"/>
      <c r="AH106" s="71"/>
      <c r="AI106" s="41">
        <f t="shared" si="41"/>
        <v>0</v>
      </c>
      <c r="AJ106" s="70"/>
      <c r="AK106" s="68"/>
      <c r="AL106" s="71"/>
      <c r="AM106" s="41">
        <f t="shared" si="42"/>
        <v>0</v>
      </c>
      <c r="AN106" s="70"/>
      <c r="AO106" s="68"/>
      <c r="AP106" s="71"/>
      <c r="AQ106" s="41">
        <f t="shared" si="43"/>
        <v>0</v>
      </c>
      <c r="AR106" s="70"/>
      <c r="AS106" s="68"/>
      <c r="AT106" s="71"/>
      <c r="AU106" s="41">
        <f t="shared" si="44"/>
        <v>0</v>
      </c>
      <c r="AV106" s="70"/>
      <c r="AW106" s="68"/>
      <c r="AX106" s="71"/>
      <c r="AY106" s="41">
        <f t="shared" si="45"/>
        <v>0</v>
      </c>
      <c r="AZ106" s="70"/>
      <c r="BA106" s="68"/>
      <c r="BB106" s="71"/>
      <c r="BC106" s="41">
        <f t="shared" si="46"/>
        <v>0</v>
      </c>
      <c r="BD106" s="70"/>
      <c r="BE106" s="68"/>
      <c r="BF106" s="71"/>
      <c r="BG106" s="41">
        <f t="shared" si="47"/>
        <v>0</v>
      </c>
      <c r="BH106" s="70"/>
      <c r="BI106" s="68"/>
      <c r="BJ106" s="71"/>
      <c r="BK106" s="41">
        <f t="shared" si="48"/>
        <v>0</v>
      </c>
      <c r="BL106" s="70"/>
      <c r="BM106" s="68"/>
      <c r="BN106" s="71"/>
      <c r="BO106" s="41">
        <f t="shared" si="49"/>
        <v>0</v>
      </c>
      <c r="BP106" s="70"/>
      <c r="BQ106" s="68"/>
      <c r="BR106" s="71"/>
      <c r="BS106" s="41">
        <f t="shared" si="50"/>
        <v>0</v>
      </c>
    </row>
    <row r="107" spans="1:71" ht="15.75" customHeight="1" x14ac:dyDescent="0.25">
      <c r="A107" s="30"/>
      <c r="B107" s="31"/>
      <c r="C107" s="31"/>
      <c r="D107" s="37">
        <v>76</v>
      </c>
      <c r="E107" s="60"/>
      <c r="F107" s="31"/>
      <c r="G107" s="38" t="str">
        <f t="shared" si="31"/>
        <v/>
      </c>
      <c r="H107" s="39" t="str">
        <f t="array" ref="H107">IF(I107="","",IFERROR(INDEX(Lid!$F:$F,MATCH($E107,Lid!$A:$A,0)),""))</f>
        <v/>
      </c>
      <c r="I107" s="84" t="str">
        <f t="shared" si="32"/>
        <v/>
      </c>
      <c r="J107" s="38" t="str">
        <f t="shared" si="33"/>
        <v/>
      </c>
      <c r="K107" s="39" t="str">
        <f>IF(I107="","",IFERROR($D$3 &amp; " " &amp;LEFT(INDEX(Lid!$B:$B,MATCH($E107,Lid!$A:$A,0)), 1)&amp;MID(INDEX(Lid!$B:$B,MATCH($E107,Lid!$A:$A,0)),FIND(" ", INDEX(Lid!$B:$B,MATCH($E107,Lid!$A:$A,0))),256),""))</f>
        <v/>
      </c>
      <c r="L107" s="41" t="str">
        <f t="shared" si="34"/>
        <v/>
      </c>
      <c r="M107" s="41" t="str">
        <f t="shared" si="35"/>
        <v/>
      </c>
      <c r="N107" s="41" t="str">
        <f t="shared" si="36"/>
        <v/>
      </c>
      <c r="O107" s="31"/>
      <c r="P107" s="67"/>
      <c r="Q107" s="68"/>
      <c r="R107" s="69"/>
      <c r="S107" s="41">
        <f t="shared" si="37"/>
        <v>0</v>
      </c>
      <c r="T107" s="70"/>
      <c r="U107" s="68"/>
      <c r="V107" s="71"/>
      <c r="W107" s="41">
        <f t="shared" si="38"/>
        <v>0</v>
      </c>
      <c r="X107" s="70"/>
      <c r="Y107" s="68"/>
      <c r="Z107" s="71"/>
      <c r="AA107" s="41">
        <f t="shared" si="39"/>
        <v>0</v>
      </c>
      <c r="AB107" s="70"/>
      <c r="AC107" s="68"/>
      <c r="AD107" s="71"/>
      <c r="AE107" s="41">
        <f t="shared" si="40"/>
        <v>0</v>
      </c>
      <c r="AF107" s="70"/>
      <c r="AG107" s="68"/>
      <c r="AH107" s="71"/>
      <c r="AI107" s="41">
        <f t="shared" si="41"/>
        <v>0</v>
      </c>
      <c r="AJ107" s="70"/>
      <c r="AK107" s="68"/>
      <c r="AL107" s="71"/>
      <c r="AM107" s="41">
        <f t="shared" si="42"/>
        <v>0</v>
      </c>
      <c r="AN107" s="70"/>
      <c r="AO107" s="68"/>
      <c r="AP107" s="71"/>
      <c r="AQ107" s="41">
        <f t="shared" si="43"/>
        <v>0</v>
      </c>
      <c r="AR107" s="70"/>
      <c r="AS107" s="68"/>
      <c r="AT107" s="71"/>
      <c r="AU107" s="41">
        <f t="shared" si="44"/>
        <v>0</v>
      </c>
      <c r="AV107" s="70"/>
      <c r="AW107" s="68"/>
      <c r="AX107" s="71"/>
      <c r="AY107" s="41">
        <f t="shared" si="45"/>
        <v>0</v>
      </c>
      <c r="AZ107" s="70"/>
      <c r="BA107" s="68"/>
      <c r="BB107" s="71"/>
      <c r="BC107" s="41">
        <f t="shared" si="46"/>
        <v>0</v>
      </c>
      <c r="BD107" s="70"/>
      <c r="BE107" s="68"/>
      <c r="BF107" s="71"/>
      <c r="BG107" s="41">
        <f t="shared" si="47"/>
        <v>0</v>
      </c>
      <c r="BH107" s="70"/>
      <c r="BI107" s="68"/>
      <c r="BJ107" s="71"/>
      <c r="BK107" s="41">
        <f t="shared" si="48"/>
        <v>0</v>
      </c>
      <c r="BL107" s="70"/>
      <c r="BM107" s="68"/>
      <c r="BN107" s="71"/>
      <c r="BO107" s="41">
        <f t="shared" si="49"/>
        <v>0</v>
      </c>
      <c r="BP107" s="70"/>
      <c r="BQ107" s="68"/>
      <c r="BR107" s="71"/>
      <c r="BS107" s="41">
        <f t="shared" si="50"/>
        <v>0</v>
      </c>
    </row>
    <row r="108" spans="1:71" ht="15.75" customHeight="1" x14ac:dyDescent="0.25">
      <c r="A108" s="30"/>
      <c r="B108" s="31"/>
      <c r="C108" s="31"/>
      <c r="D108" s="37">
        <v>77</v>
      </c>
      <c r="E108" s="60"/>
      <c r="F108" s="31"/>
      <c r="G108" s="38" t="str">
        <f t="shared" si="31"/>
        <v/>
      </c>
      <c r="H108" s="39" t="str">
        <f t="array" ref="H108">IF(I108="","",IFERROR(INDEX(Lid!$F:$F,MATCH($E108,Lid!$A:$A,0)),""))</f>
        <v/>
      </c>
      <c r="I108" s="84" t="str">
        <f t="shared" si="32"/>
        <v/>
      </c>
      <c r="J108" s="38" t="str">
        <f t="shared" si="33"/>
        <v/>
      </c>
      <c r="K108" s="39" t="str">
        <f>IF(I108="","",IFERROR($D$3 &amp; " " &amp;LEFT(INDEX(Lid!$B:$B,MATCH($E108,Lid!$A:$A,0)), 1)&amp;MID(INDEX(Lid!$B:$B,MATCH($E108,Lid!$A:$A,0)),FIND(" ", INDEX(Lid!$B:$B,MATCH($E108,Lid!$A:$A,0))),256),""))</f>
        <v/>
      </c>
      <c r="L108" s="41" t="str">
        <f t="shared" si="34"/>
        <v/>
      </c>
      <c r="M108" s="41" t="str">
        <f t="shared" si="35"/>
        <v/>
      </c>
      <c r="N108" s="41" t="str">
        <f t="shared" si="36"/>
        <v/>
      </c>
      <c r="O108" s="31"/>
      <c r="P108" s="67"/>
      <c r="Q108" s="68"/>
      <c r="R108" s="69"/>
      <c r="S108" s="41">
        <f t="shared" si="37"/>
        <v>0</v>
      </c>
      <c r="T108" s="70"/>
      <c r="U108" s="68"/>
      <c r="V108" s="71"/>
      <c r="W108" s="41">
        <f t="shared" si="38"/>
        <v>0</v>
      </c>
      <c r="X108" s="70"/>
      <c r="Y108" s="68"/>
      <c r="Z108" s="71"/>
      <c r="AA108" s="41">
        <f t="shared" si="39"/>
        <v>0</v>
      </c>
      <c r="AB108" s="70"/>
      <c r="AC108" s="68"/>
      <c r="AD108" s="71"/>
      <c r="AE108" s="41">
        <f t="shared" si="40"/>
        <v>0</v>
      </c>
      <c r="AF108" s="70"/>
      <c r="AG108" s="68"/>
      <c r="AH108" s="71"/>
      <c r="AI108" s="41">
        <f t="shared" si="41"/>
        <v>0</v>
      </c>
      <c r="AJ108" s="70"/>
      <c r="AK108" s="68"/>
      <c r="AL108" s="71"/>
      <c r="AM108" s="41">
        <f t="shared" si="42"/>
        <v>0</v>
      </c>
      <c r="AN108" s="70"/>
      <c r="AO108" s="68"/>
      <c r="AP108" s="71"/>
      <c r="AQ108" s="41">
        <f t="shared" si="43"/>
        <v>0</v>
      </c>
      <c r="AR108" s="70"/>
      <c r="AS108" s="68"/>
      <c r="AT108" s="71"/>
      <c r="AU108" s="41">
        <f t="shared" si="44"/>
        <v>0</v>
      </c>
      <c r="AV108" s="70"/>
      <c r="AW108" s="68"/>
      <c r="AX108" s="71"/>
      <c r="AY108" s="41">
        <f t="shared" si="45"/>
        <v>0</v>
      </c>
      <c r="AZ108" s="70"/>
      <c r="BA108" s="68"/>
      <c r="BB108" s="71"/>
      <c r="BC108" s="41">
        <f t="shared" si="46"/>
        <v>0</v>
      </c>
      <c r="BD108" s="70"/>
      <c r="BE108" s="68"/>
      <c r="BF108" s="71"/>
      <c r="BG108" s="41">
        <f t="shared" si="47"/>
        <v>0</v>
      </c>
      <c r="BH108" s="70"/>
      <c r="BI108" s="68"/>
      <c r="BJ108" s="71"/>
      <c r="BK108" s="41">
        <f t="shared" si="48"/>
        <v>0</v>
      </c>
      <c r="BL108" s="70"/>
      <c r="BM108" s="68"/>
      <c r="BN108" s="71"/>
      <c r="BO108" s="41">
        <f t="shared" si="49"/>
        <v>0</v>
      </c>
      <c r="BP108" s="70"/>
      <c r="BQ108" s="68"/>
      <c r="BR108" s="71"/>
      <c r="BS108" s="41">
        <f t="shared" si="50"/>
        <v>0</v>
      </c>
    </row>
    <row r="109" spans="1:71" ht="15.75" customHeight="1" x14ac:dyDescent="0.25">
      <c r="A109" s="30"/>
      <c r="B109" s="31"/>
      <c r="C109" s="31"/>
      <c r="D109" s="37">
        <v>78</v>
      </c>
      <c r="E109" s="60"/>
      <c r="F109" s="31"/>
      <c r="G109" s="38" t="str">
        <f t="shared" si="31"/>
        <v/>
      </c>
      <c r="H109" s="39" t="str">
        <f t="array" ref="H109">IF(I109="","",IFERROR(INDEX(Lid!$F:$F,MATCH($E109,Lid!$A:$A,0)),""))</f>
        <v/>
      </c>
      <c r="I109" s="84" t="str">
        <f t="shared" si="32"/>
        <v/>
      </c>
      <c r="J109" s="38" t="str">
        <f t="shared" si="33"/>
        <v/>
      </c>
      <c r="K109" s="39" t="str">
        <f>IF(I109="","",IFERROR($D$3 &amp; " " &amp;LEFT(INDEX(Lid!$B:$B,MATCH($E109,Lid!$A:$A,0)), 1)&amp;MID(INDEX(Lid!$B:$B,MATCH($E109,Lid!$A:$A,0)),FIND(" ", INDEX(Lid!$B:$B,MATCH($E109,Lid!$A:$A,0))),256),""))</f>
        <v/>
      </c>
      <c r="L109" s="41" t="str">
        <f t="shared" si="34"/>
        <v/>
      </c>
      <c r="M109" s="41" t="str">
        <f t="shared" si="35"/>
        <v/>
      </c>
      <c r="N109" s="41" t="str">
        <f t="shared" si="36"/>
        <v/>
      </c>
      <c r="O109" s="31"/>
      <c r="P109" s="67"/>
      <c r="Q109" s="68"/>
      <c r="R109" s="69"/>
      <c r="S109" s="41">
        <f t="shared" si="37"/>
        <v>0</v>
      </c>
      <c r="T109" s="70"/>
      <c r="U109" s="68"/>
      <c r="V109" s="71"/>
      <c r="W109" s="41">
        <f t="shared" si="38"/>
        <v>0</v>
      </c>
      <c r="X109" s="70"/>
      <c r="Y109" s="68"/>
      <c r="Z109" s="71"/>
      <c r="AA109" s="41">
        <f t="shared" si="39"/>
        <v>0</v>
      </c>
      <c r="AB109" s="70"/>
      <c r="AC109" s="68"/>
      <c r="AD109" s="71"/>
      <c r="AE109" s="41">
        <f t="shared" si="40"/>
        <v>0</v>
      </c>
      <c r="AF109" s="70"/>
      <c r="AG109" s="68"/>
      <c r="AH109" s="71"/>
      <c r="AI109" s="41">
        <f t="shared" si="41"/>
        <v>0</v>
      </c>
      <c r="AJ109" s="70"/>
      <c r="AK109" s="68"/>
      <c r="AL109" s="71"/>
      <c r="AM109" s="41">
        <f t="shared" si="42"/>
        <v>0</v>
      </c>
      <c r="AN109" s="70"/>
      <c r="AO109" s="68"/>
      <c r="AP109" s="71"/>
      <c r="AQ109" s="41">
        <f t="shared" si="43"/>
        <v>0</v>
      </c>
      <c r="AR109" s="70"/>
      <c r="AS109" s="68"/>
      <c r="AT109" s="71"/>
      <c r="AU109" s="41">
        <f t="shared" si="44"/>
        <v>0</v>
      </c>
      <c r="AV109" s="70"/>
      <c r="AW109" s="68"/>
      <c r="AX109" s="71"/>
      <c r="AY109" s="41">
        <f t="shared" si="45"/>
        <v>0</v>
      </c>
      <c r="AZ109" s="70"/>
      <c r="BA109" s="68"/>
      <c r="BB109" s="71"/>
      <c r="BC109" s="41">
        <f t="shared" si="46"/>
        <v>0</v>
      </c>
      <c r="BD109" s="70"/>
      <c r="BE109" s="68"/>
      <c r="BF109" s="71"/>
      <c r="BG109" s="41">
        <f t="shared" si="47"/>
        <v>0</v>
      </c>
      <c r="BH109" s="70"/>
      <c r="BI109" s="68"/>
      <c r="BJ109" s="71"/>
      <c r="BK109" s="41">
        <f t="shared" si="48"/>
        <v>0</v>
      </c>
      <c r="BL109" s="70"/>
      <c r="BM109" s="68"/>
      <c r="BN109" s="71"/>
      <c r="BO109" s="41">
        <f t="shared" si="49"/>
        <v>0</v>
      </c>
      <c r="BP109" s="70"/>
      <c r="BQ109" s="68"/>
      <c r="BR109" s="71"/>
      <c r="BS109" s="41">
        <f t="shared" si="50"/>
        <v>0</v>
      </c>
    </row>
    <row r="110" spans="1:71" ht="15.75" customHeight="1" x14ac:dyDescent="0.25">
      <c r="A110" s="30"/>
      <c r="B110" s="31"/>
      <c r="C110" s="31"/>
      <c r="D110" s="37">
        <v>79</v>
      </c>
      <c r="E110" s="60"/>
      <c r="F110" s="31"/>
      <c r="G110" s="38" t="str">
        <f t="shared" si="31"/>
        <v/>
      </c>
      <c r="H110" s="39" t="str">
        <f t="array" ref="H110">IF(I110="","",IFERROR(INDEX(Lid!$F:$F,MATCH($E110,Lid!$A:$A,0)),""))</f>
        <v/>
      </c>
      <c r="I110" s="84" t="str">
        <f t="shared" si="32"/>
        <v/>
      </c>
      <c r="J110" s="38" t="str">
        <f t="shared" si="33"/>
        <v/>
      </c>
      <c r="K110" s="39" t="str">
        <f>IF(I110="","",IFERROR($D$3 &amp; " " &amp;LEFT(INDEX(Lid!$B:$B,MATCH($E110,Lid!$A:$A,0)), 1)&amp;MID(INDEX(Lid!$B:$B,MATCH($E110,Lid!$A:$A,0)),FIND(" ", INDEX(Lid!$B:$B,MATCH($E110,Lid!$A:$A,0))),256),""))</f>
        <v/>
      </c>
      <c r="L110" s="41" t="str">
        <f t="shared" si="34"/>
        <v/>
      </c>
      <c r="M110" s="41" t="str">
        <f t="shared" si="35"/>
        <v/>
      </c>
      <c r="N110" s="41" t="str">
        <f t="shared" si="36"/>
        <v/>
      </c>
      <c r="O110" s="31"/>
      <c r="P110" s="67"/>
      <c r="Q110" s="68"/>
      <c r="R110" s="69"/>
      <c r="S110" s="41">
        <f t="shared" si="37"/>
        <v>0</v>
      </c>
      <c r="T110" s="70"/>
      <c r="U110" s="68"/>
      <c r="V110" s="71"/>
      <c r="W110" s="41">
        <f t="shared" si="38"/>
        <v>0</v>
      </c>
      <c r="X110" s="70"/>
      <c r="Y110" s="68"/>
      <c r="Z110" s="71"/>
      <c r="AA110" s="41">
        <f t="shared" si="39"/>
        <v>0</v>
      </c>
      <c r="AB110" s="70"/>
      <c r="AC110" s="68"/>
      <c r="AD110" s="71"/>
      <c r="AE110" s="41">
        <f t="shared" si="40"/>
        <v>0</v>
      </c>
      <c r="AF110" s="70"/>
      <c r="AG110" s="68"/>
      <c r="AH110" s="71"/>
      <c r="AI110" s="41">
        <f t="shared" si="41"/>
        <v>0</v>
      </c>
      <c r="AJ110" s="70"/>
      <c r="AK110" s="68"/>
      <c r="AL110" s="71"/>
      <c r="AM110" s="41">
        <f t="shared" si="42"/>
        <v>0</v>
      </c>
      <c r="AN110" s="70"/>
      <c r="AO110" s="68"/>
      <c r="AP110" s="71"/>
      <c r="AQ110" s="41">
        <f t="shared" si="43"/>
        <v>0</v>
      </c>
      <c r="AR110" s="70"/>
      <c r="AS110" s="68"/>
      <c r="AT110" s="71"/>
      <c r="AU110" s="41">
        <f t="shared" si="44"/>
        <v>0</v>
      </c>
      <c r="AV110" s="70"/>
      <c r="AW110" s="68"/>
      <c r="AX110" s="71"/>
      <c r="AY110" s="41">
        <f t="shared" si="45"/>
        <v>0</v>
      </c>
      <c r="AZ110" s="70"/>
      <c r="BA110" s="68"/>
      <c r="BB110" s="71"/>
      <c r="BC110" s="41">
        <f t="shared" si="46"/>
        <v>0</v>
      </c>
      <c r="BD110" s="70"/>
      <c r="BE110" s="68"/>
      <c r="BF110" s="71"/>
      <c r="BG110" s="41">
        <f t="shared" si="47"/>
        <v>0</v>
      </c>
      <c r="BH110" s="70"/>
      <c r="BI110" s="68"/>
      <c r="BJ110" s="71"/>
      <c r="BK110" s="41">
        <f t="shared" si="48"/>
        <v>0</v>
      </c>
      <c r="BL110" s="70"/>
      <c r="BM110" s="68"/>
      <c r="BN110" s="71"/>
      <c r="BO110" s="41">
        <f t="shared" si="49"/>
        <v>0</v>
      </c>
      <c r="BP110" s="70"/>
      <c r="BQ110" s="68"/>
      <c r="BR110" s="71"/>
      <c r="BS110" s="41">
        <f t="shared" si="50"/>
        <v>0</v>
      </c>
    </row>
    <row r="111" spans="1:71" ht="15.75" customHeight="1" x14ac:dyDescent="0.25">
      <c r="A111" s="30"/>
      <c r="B111" s="31"/>
      <c r="C111" s="31"/>
      <c r="D111" s="37">
        <v>80</v>
      </c>
      <c r="E111" s="60"/>
      <c r="F111" s="31"/>
      <c r="G111" s="38" t="str">
        <f t="shared" si="31"/>
        <v/>
      </c>
      <c r="H111" s="39" t="str">
        <f t="array" ref="H111">IF(I111="","",IFERROR(INDEX(Lid!$F:$F,MATCH($E111,Lid!$A:$A,0)),""))</f>
        <v/>
      </c>
      <c r="I111" s="84" t="str">
        <f t="shared" si="32"/>
        <v/>
      </c>
      <c r="J111" s="38" t="str">
        <f t="shared" si="33"/>
        <v/>
      </c>
      <c r="K111" s="39" t="str">
        <f>IF(I111="","",IFERROR($D$3 &amp; " " &amp;LEFT(INDEX(Lid!$B:$B,MATCH($E111,Lid!$A:$A,0)), 1)&amp;MID(INDEX(Lid!$B:$B,MATCH($E111,Lid!$A:$A,0)),FIND(" ", INDEX(Lid!$B:$B,MATCH($E111,Lid!$A:$A,0))),256),""))</f>
        <v/>
      </c>
      <c r="L111" s="41" t="str">
        <f t="shared" si="34"/>
        <v/>
      </c>
      <c r="M111" s="41" t="str">
        <f t="shared" si="35"/>
        <v/>
      </c>
      <c r="N111" s="41" t="str">
        <f t="shared" si="36"/>
        <v/>
      </c>
      <c r="O111" s="31"/>
      <c r="P111" s="67"/>
      <c r="Q111" s="68"/>
      <c r="R111" s="69"/>
      <c r="S111" s="41">
        <f t="shared" si="37"/>
        <v>0</v>
      </c>
      <c r="T111" s="70"/>
      <c r="U111" s="68"/>
      <c r="V111" s="71"/>
      <c r="W111" s="41">
        <f t="shared" si="38"/>
        <v>0</v>
      </c>
      <c r="X111" s="70"/>
      <c r="Y111" s="68"/>
      <c r="Z111" s="71"/>
      <c r="AA111" s="41">
        <f t="shared" si="39"/>
        <v>0</v>
      </c>
      <c r="AB111" s="70"/>
      <c r="AC111" s="68"/>
      <c r="AD111" s="71"/>
      <c r="AE111" s="41">
        <f t="shared" si="40"/>
        <v>0</v>
      </c>
      <c r="AF111" s="70"/>
      <c r="AG111" s="68"/>
      <c r="AH111" s="71"/>
      <c r="AI111" s="41">
        <f t="shared" si="41"/>
        <v>0</v>
      </c>
      <c r="AJ111" s="70"/>
      <c r="AK111" s="68"/>
      <c r="AL111" s="71"/>
      <c r="AM111" s="41">
        <f t="shared" si="42"/>
        <v>0</v>
      </c>
      <c r="AN111" s="70"/>
      <c r="AO111" s="68"/>
      <c r="AP111" s="71"/>
      <c r="AQ111" s="41">
        <f t="shared" si="43"/>
        <v>0</v>
      </c>
      <c r="AR111" s="70"/>
      <c r="AS111" s="68"/>
      <c r="AT111" s="71"/>
      <c r="AU111" s="41">
        <f t="shared" si="44"/>
        <v>0</v>
      </c>
      <c r="AV111" s="70"/>
      <c r="AW111" s="68"/>
      <c r="AX111" s="71"/>
      <c r="AY111" s="41">
        <f t="shared" si="45"/>
        <v>0</v>
      </c>
      <c r="AZ111" s="70"/>
      <c r="BA111" s="68"/>
      <c r="BB111" s="71"/>
      <c r="BC111" s="41">
        <f t="shared" si="46"/>
        <v>0</v>
      </c>
      <c r="BD111" s="70"/>
      <c r="BE111" s="68"/>
      <c r="BF111" s="71"/>
      <c r="BG111" s="41">
        <f t="shared" si="47"/>
        <v>0</v>
      </c>
      <c r="BH111" s="70"/>
      <c r="BI111" s="68"/>
      <c r="BJ111" s="71"/>
      <c r="BK111" s="41">
        <f t="shared" si="48"/>
        <v>0</v>
      </c>
      <c r="BL111" s="70"/>
      <c r="BM111" s="68"/>
      <c r="BN111" s="71"/>
      <c r="BO111" s="41">
        <f t="shared" si="49"/>
        <v>0</v>
      </c>
      <c r="BP111" s="70"/>
      <c r="BQ111" s="68"/>
      <c r="BR111" s="71"/>
      <c r="BS111" s="41">
        <f t="shared" si="50"/>
        <v>0</v>
      </c>
    </row>
    <row r="112" spans="1:71" ht="15.75" customHeight="1" x14ac:dyDescent="0.25">
      <c r="A112" s="30"/>
      <c r="B112" s="31"/>
      <c r="C112" s="31"/>
      <c r="D112" s="37">
        <v>81</v>
      </c>
      <c r="E112" s="60"/>
      <c r="F112" s="31"/>
      <c r="G112" s="38" t="str">
        <f t="shared" si="31"/>
        <v/>
      </c>
      <c r="H112" s="39" t="str">
        <f t="array" ref="H112">IF(I112="","",IFERROR(INDEX(Lid!$F:$F,MATCH($E112,Lid!$A:$A,0)),""))</f>
        <v/>
      </c>
      <c r="I112" s="84" t="str">
        <f t="shared" si="32"/>
        <v/>
      </c>
      <c r="J112" s="38" t="str">
        <f t="shared" si="33"/>
        <v/>
      </c>
      <c r="K112" s="39" t="str">
        <f>IF(I112="","",IFERROR($D$3 &amp; " " &amp;LEFT(INDEX(Lid!$B:$B,MATCH($E112,Lid!$A:$A,0)), 1)&amp;MID(INDEX(Lid!$B:$B,MATCH($E112,Lid!$A:$A,0)),FIND(" ", INDEX(Lid!$B:$B,MATCH($E112,Lid!$A:$A,0))),256),""))</f>
        <v/>
      </c>
      <c r="L112" s="41" t="str">
        <f t="shared" si="34"/>
        <v/>
      </c>
      <c r="M112" s="41" t="str">
        <f t="shared" si="35"/>
        <v/>
      </c>
      <c r="N112" s="41" t="str">
        <f t="shared" si="36"/>
        <v/>
      </c>
      <c r="O112" s="31"/>
      <c r="P112" s="67"/>
      <c r="Q112" s="68"/>
      <c r="R112" s="69"/>
      <c r="S112" s="41">
        <f t="shared" si="37"/>
        <v>0</v>
      </c>
      <c r="T112" s="70"/>
      <c r="U112" s="68"/>
      <c r="V112" s="71"/>
      <c r="W112" s="41">
        <f t="shared" si="38"/>
        <v>0</v>
      </c>
      <c r="X112" s="70"/>
      <c r="Y112" s="68"/>
      <c r="Z112" s="71"/>
      <c r="AA112" s="41">
        <f t="shared" si="39"/>
        <v>0</v>
      </c>
      <c r="AB112" s="70"/>
      <c r="AC112" s="68"/>
      <c r="AD112" s="71"/>
      <c r="AE112" s="41">
        <f t="shared" si="40"/>
        <v>0</v>
      </c>
      <c r="AF112" s="70"/>
      <c r="AG112" s="68"/>
      <c r="AH112" s="71"/>
      <c r="AI112" s="41">
        <f t="shared" si="41"/>
        <v>0</v>
      </c>
      <c r="AJ112" s="70"/>
      <c r="AK112" s="68"/>
      <c r="AL112" s="71"/>
      <c r="AM112" s="41">
        <f t="shared" si="42"/>
        <v>0</v>
      </c>
      <c r="AN112" s="70"/>
      <c r="AO112" s="68"/>
      <c r="AP112" s="71"/>
      <c r="AQ112" s="41">
        <f t="shared" si="43"/>
        <v>0</v>
      </c>
      <c r="AR112" s="70"/>
      <c r="AS112" s="68"/>
      <c r="AT112" s="71"/>
      <c r="AU112" s="41">
        <f t="shared" si="44"/>
        <v>0</v>
      </c>
      <c r="AV112" s="70"/>
      <c r="AW112" s="68"/>
      <c r="AX112" s="71"/>
      <c r="AY112" s="41">
        <f t="shared" si="45"/>
        <v>0</v>
      </c>
      <c r="AZ112" s="70"/>
      <c r="BA112" s="68"/>
      <c r="BB112" s="71"/>
      <c r="BC112" s="41">
        <f t="shared" si="46"/>
        <v>0</v>
      </c>
      <c r="BD112" s="70"/>
      <c r="BE112" s="68"/>
      <c r="BF112" s="71"/>
      <c r="BG112" s="41">
        <f t="shared" si="47"/>
        <v>0</v>
      </c>
      <c r="BH112" s="70"/>
      <c r="BI112" s="68"/>
      <c r="BJ112" s="71"/>
      <c r="BK112" s="41">
        <f t="shared" si="48"/>
        <v>0</v>
      </c>
      <c r="BL112" s="70"/>
      <c r="BM112" s="68"/>
      <c r="BN112" s="71"/>
      <c r="BO112" s="41">
        <f t="shared" si="49"/>
        <v>0</v>
      </c>
      <c r="BP112" s="70"/>
      <c r="BQ112" s="68"/>
      <c r="BR112" s="71"/>
      <c r="BS112" s="41">
        <f t="shared" si="50"/>
        <v>0</v>
      </c>
    </row>
    <row r="113" spans="1:71" ht="15.75" customHeight="1" x14ac:dyDescent="0.25">
      <c r="A113" s="30"/>
      <c r="B113" s="31"/>
      <c r="C113" s="31"/>
      <c r="D113" s="37">
        <v>82</v>
      </c>
      <c r="E113" s="60"/>
      <c r="F113" s="31"/>
      <c r="G113" s="38" t="str">
        <f t="shared" si="31"/>
        <v/>
      </c>
      <c r="H113" s="39" t="str">
        <f t="array" ref="H113">IF(I113="","",IFERROR(INDEX(Lid!$F:$F,MATCH($E113,Lid!$A:$A,0)),""))</f>
        <v/>
      </c>
      <c r="I113" s="84" t="str">
        <f t="shared" si="32"/>
        <v/>
      </c>
      <c r="J113" s="38" t="str">
        <f t="shared" si="33"/>
        <v/>
      </c>
      <c r="K113" s="39" t="str">
        <f>IF(I113="","",IFERROR($D$3 &amp; " " &amp;LEFT(INDEX(Lid!$B:$B,MATCH($E113,Lid!$A:$A,0)), 1)&amp;MID(INDEX(Lid!$B:$B,MATCH($E113,Lid!$A:$A,0)),FIND(" ", INDEX(Lid!$B:$B,MATCH($E113,Lid!$A:$A,0))),256),""))</f>
        <v/>
      </c>
      <c r="L113" s="41" t="str">
        <f t="shared" si="34"/>
        <v/>
      </c>
      <c r="M113" s="41" t="str">
        <f t="shared" si="35"/>
        <v/>
      </c>
      <c r="N113" s="41" t="str">
        <f t="shared" si="36"/>
        <v/>
      </c>
      <c r="O113" s="31"/>
      <c r="P113" s="67"/>
      <c r="Q113" s="68"/>
      <c r="R113" s="69"/>
      <c r="S113" s="41">
        <f t="shared" si="37"/>
        <v>0</v>
      </c>
      <c r="T113" s="70"/>
      <c r="U113" s="68"/>
      <c r="V113" s="71"/>
      <c r="W113" s="41">
        <f t="shared" si="38"/>
        <v>0</v>
      </c>
      <c r="X113" s="70"/>
      <c r="Y113" s="68"/>
      <c r="Z113" s="71"/>
      <c r="AA113" s="41">
        <f t="shared" si="39"/>
        <v>0</v>
      </c>
      <c r="AB113" s="70"/>
      <c r="AC113" s="68"/>
      <c r="AD113" s="71"/>
      <c r="AE113" s="41">
        <f t="shared" si="40"/>
        <v>0</v>
      </c>
      <c r="AF113" s="70"/>
      <c r="AG113" s="68"/>
      <c r="AH113" s="71"/>
      <c r="AI113" s="41">
        <f t="shared" si="41"/>
        <v>0</v>
      </c>
      <c r="AJ113" s="70"/>
      <c r="AK113" s="68"/>
      <c r="AL113" s="71"/>
      <c r="AM113" s="41">
        <f t="shared" si="42"/>
        <v>0</v>
      </c>
      <c r="AN113" s="70"/>
      <c r="AO113" s="68"/>
      <c r="AP113" s="71"/>
      <c r="AQ113" s="41">
        <f t="shared" si="43"/>
        <v>0</v>
      </c>
      <c r="AR113" s="70"/>
      <c r="AS113" s="68"/>
      <c r="AT113" s="71"/>
      <c r="AU113" s="41">
        <f t="shared" si="44"/>
        <v>0</v>
      </c>
      <c r="AV113" s="70"/>
      <c r="AW113" s="68"/>
      <c r="AX113" s="71"/>
      <c r="AY113" s="41">
        <f t="shared" si="45"/>
        <v>0</v>
      </c>
      <c r="AZ113" s="70"/>
      <c r="BA113" s="68"/>
      <c r="BB113" s="71"/>
      <c r="BC113" s="41">
        <f t="shared" si="46"/>
        <v>0</v>
      </c>
      <c r="BD113" s="70"/>
      <c r="BE113" s="68"/>
      <c r="BF113" s="71"/>
      <c r="BG113" s="41">
        <f t="shared" si="47"/>
        <v>0</v>
      </c>
      <c r="BH113" s="70"/>
      <c r="BI113" s="68"/>
      <c r="BJ113" s="71"/>
      <c r="BK113" s="41">
        <f t="shared" si="48"/>
        <v>0</v>
      </c>
      <c r="BL113" s="70"/>
      <c r="BM113" s="68"/>
      <c r="BN113" s="71"/>
      <c r="BO113" s="41">
        <f t="shared" si="49"/>
        <v>0</v>
      </c>
      <c r="BP113" s="70"/>
      <c r="BQ113" s="68"/>
      <c r="BR113" s="71"/>
      <c r="BS113" s="41">
        <f t="shared" si="50"/>
        <v>0</v>
      </c>
    </row>
    <row r="114" spans="1:71" ht="15.75" customHeight="1" x14ac:dyDescent="0.25">
      <c r="A114" s="30"/>
      <c r="B114" s="31"/>
      <c r="C114" s="31"/>
      <c r="D114" s="37">
        <v>83</v>
      </c>
      <c r="E114" s="60"/>
      <c r="F114" s="31"/>
      <c r="G114" s="38" t="str">
        <f t="shared" si="31"/>
        <v/>
      </c>
      <c r="H114" s="39" t="str">
        <f t="array" ref="H114">IF(I114="","",IFERROR(INDEX(Lid!$F:$F,MATCH($E114,Lid!$A:$A,0)),""))</f>
        <v/>
      </c>
      <c r="I114" s="84" t="str">
        <f t="shared" si="32"/>
        <v/>
      </c>
      <c r="J114" s="38" t="str">
        <f t="shared" si="33"/>
        <v/>
      </c>
      <c r="K114" s="39" t="str">
        <f>IF(I114="","",IFERROR($D$3 &amp; " " &amp;LEFT(INDEX(Lid!$B:$B,MATCH($E114,Lid!$A:$A,0)), 1)&amp;MID(INDEX(Lid!$B:$B,MATCH($E114,Lid!$A:$A,0)),FIND(" ", INDEX(Lid!$B:$B,MATCH($E114,Lid!$A:$A,0))),256),""))</f>
        <v/>
      </c>
      <c r="L114" s="41" t="str">
        <f t="shared" si="34"/>
        <v/>
      </c>
      <c r="M114" s="41" t="str">
        <f t="shared" si="35"/>
        <v/>
      </c>
      <c r="N114" s="41" t="str">
        <f t="shared" si="36"/>
        <v/>
      </c>
      <c r="O114" s="31"/>
      <c r="P114" s="67"/>
      <c r="Q114" s="68"/>
      <c r="R114" s="69"/>
      <c r="S114" s="41">
        <f t="shared" si="37"/>
        <v>0</v>
      </c>
      <c r="T114" s="70"/>
      <c r="U114" s="68"/>
      <c r="V114" s="71"/>
      <c r="W114" s="41">
        <f t="shared" si="38"/>
        <v>0</v>
      </c>
      <c r="X114" s="70"/>
      <c r="Y114" s="68"/>
      <c r="Z114" s="71"/>
      <c r="AA114" s="41">
        <f t="shared" si="39"/>
        <v>0</v>
      </c>
      <c r="AB114" s="70"/>
      <c r="AC114" s="68"/>
      <c r="AD114" s="71"/>
      <c r="AE114" s="41">
        <f t="shared" si="40"/>
        <v>0</v>
      </c>
      <c r="AF114" s="70"/>
      <c r="AG114" s="68"/>
      <c r="AH114" s="71"/>
      <c r="AI114" s="41">
        <f t="shared" si="41"/>
        <v>0</v>
      </c>
      <c r="AJ114" s="70"/>
      <c r="AK114" s="68"/>
      <c r="AL114" s="71"/>
      <c r="AM114" s="41">
        <f t="shared" si="42"/>
        <v>0</v>
      </c>
      <c r="AN114" s="70"/>
      <c r="AO114" s="68"/>
      <c r="AP114" s="71"/>
      <c r="AQ114" s="41">
        <f t="shared" si="43"/>
        <v>0</v>
      </c>
      <c r="AR114" s="70"/>
      <c r="AS114" s="68"/>
      <c r="AT114" s="71"/>
      <c r="AU114" s="41">
        <f t="shared" si="44"/>
        <v>0</v>
      </c>
      <c r="AV114" s="70"/>
      <c r="AW114" s="68"/>
      <c r="AX114" s="71"/>
      <c r="AY114" s="41">
        <f t="shared" si="45"/>
        <v>0</v>
      </c>
      <c r="AZ114" s="70"/>
      <c r="BA114" s="68"/>
      <c r="BB114" s="71"/>
      <c r="BC114" s="41">
        <f t="shared" si="46"/>
        <v>0</v>
      </c>
      <c r="BD114" s="70"/>
      <c r="BE114" s="68"/>
      <c r="BF114" s="71"/>
      <c r="BG114" s="41">
        <f t="shared" si="47"/>
        <v>0</v>
      </c>
      <c r="BH114" s="70"/>
      <c r="BI114" s="68"/>
      <c r="BJ114" s="71"/>
      <c r="BK114" s="41">
        <f t="shared" si="48"/>
        <v>0</v>
      </c>
      <c r="BL114" s="70"/>
      <c r="BM114" s="68"/>
      <c r="BN114" s="71"/>
      <c r="BO114" s="41">
        <f t="shared" si="49"/>
        <v>0</v>
      </c>
      <c r="BP114" s="70"/>
      <c r="BQ114" s="68"/>
      <c r="BR114" s="71"/>
      <c r="BS114" s="41">
        <f t="shared" si="50"/>
        <v>0</v>
      </c>
    </row>
    <row r="115" spans="1:71" ht="15.75" customHeight="1" x14ac:dyDescent="0.25">
      <c r="A115" s="30"/>
      <c r="B115" s="31"/>
      <c r="C115" s="31"/>
      <c r="D115" s="37">
        <v>84</v>
      </c>
      <c r="E115" s="60"/>
      <c r="F115" s="31"/>
      <c r="G115" s="38" t="str">
        <f t="shared" si="31"/>
        <v/>
      </c>
      <c r="H115" s="39" t="str">
        <f t="array" ref="H115">IF(I115="","",IFERROR(INDEX(Lid!$F:$F,MATCH($E115,Lid!$A:$A,0)),""))</f>
        <v/>
      </c>
      <c r="I115" s="84" t="str">
        <f t="shared" si="32"/>
        <v/>
      </c>
      <c r="J115" s="38" t="str">
        <f t="shared" si="33"/>
        <v/>
      </c>
      <c r="K115" s="39" t="str">
        <f>IF(I115="","",IFERROR($D$3 &amp; " " &amp;LEFT(INDEX(Lid!$B:$B,MATCH($E115,Lid!$A:$A,0)), 1)&amp;MID(INDEX(Lid!$B:$B,MATCH($E115,Lid!$A:$A,0)),FIND(" ", INDEX(Lid!$B:$B,MATCH($E115,Lid!$A:$A,0))),256),""))</f>
        <v/>
      </c>
      <c r="L115" s="41" t="str">
        <f t="shared" si="34"/>
        <v/>
      </c>
      <c r="M115" s="41" t="str">
        <f t="shared" si="35"/>
        <v/>
      </c>
      <c r="N115" s="41" t="str">
        <f t="shared" si="36"/>
        <v/>
      </c>
      <c r="O115" s="31"/>
      <c r="P115" s="67"/>
      <c r="Q115" s="68"/>
      <c r="R115" s="69"/>
      <c r="S115" s="41">
        <f t="shared" si="37"/>
        <v>0</v>
      </c>
      <c r="T115" s="70"/>
      <c r="U115" s="68"/>
      <c r="V115" s="71"/>
      <c r="W115" s="41">
        <f t="shared" si="38"/>
        <v>0</v>
      </c>
      <c r="X115" s="70"/>
      <c r="Y115" s="68"/>
      <c r="Z115" s="71"/>
      <c r="AA115" s="41">
        <f t="shared" si="39"/>
        <v>0</v>
      </c>
      <c r="AB115" s="70"/>
      <c r="AC115" s="68"/>
      <c r="AD115" s="71"/>
      <c r="AE115" s="41">
        <f t="shared" si="40"/>
        <v>0</v>
      </c>
      <c r="AF115" s="70"/>
      <c r="AG115" s="68"/>
      <c r="AH115" s="71"/>
      <c r="AI115" s="41">
        <f t="shared" si="41"/>
        <v>0</v>
      </c>
      <c r="AJ115" s="70"/>
      <c r="AK115" s="68"/>
      <c r="AL115" s="71"/>
      <c r="AM115" s="41">
        <f t="shared" si="42"/>
        <v>0</v>
      </c>
      <c r="AN115" s="70"/>
      <c r="AO115" s="68"/>
      <c r="AP115" s="71"/>
      <c r="AQ115" s="41">
        <f t="shared" si="43"/>
        <v>0</v>
      </c>
      <c r="AR115" s="70"/>
      <c r="AS115" s="68"/>
      <c r="AT115" s="71"/>
      <c r="AU115" s="41">
        <f t="shared" si="44"/>
        <v>0</v>
      </c>
      <c r="AV115" s="70"/>
      <c r="AW115" s="68"/>
      <c r="AX115" s="71"/>
      <c r="AY115" s="41">
        <f t="shared" si="45"/>
        <v>0</v>
      </c>
      <c r="AZ115" s="70"/>
      <c r="BA115" s="68"/>
      <c r="BB115" s="71"/>
      <c r="BC115" s="41">
        <f t="shared" si="46"/>
        <v>0</v>
      </c>
      <c r="BD115" s="70"/>
      <c r="BE115" s="68"/>
      <c r="BF115" s="71"/>
      <c r="BG115" s="41">
        <f t="shared" si="47"/>
        <v>0</v>
      </c>
      <c r="BH115" s="70"/>
      <c r="BI115" s="68"/>
      <c r="BJ115" s="71"/>
      <c r="BK115" s="41">
        <f t="shared" si="48"/>
        <v>0</v>
      </c>
      <c r="BL115" s="70"/>
      <c r="BM115" s="68"/>
      <c r="BN115" s="71"/>
      <c r="BO115" s="41">
        <f t="shared" si="49"/>
        <v>0</v>
      </c>
      <c r="BP115" s="70"/>
      <c r="BQ115" s="68"/>
      <c r="BR115" s="71"/>
      <c r="BS115" s="41">
        <f t="shared" si="50"/>
        <v>0</v>
      </c>
    </row>
    <row r="116" spans="1:71" ht="15.75" customHeight="1" x14ac:dyDescent="0.25">
      <c r="A116" s="30"/>
      <c r="B116" s="31"/>
      <c r="C116" s="31"/>
      <c r="D116" s="37">
        <v>85</v>
      </c>
      <c r="E116" s="60"/>
      <c r="F116" s="31"/>
      <c r="G116" s="38" t="str">
        <f t="shared" si="31"/>
        <v/>
      </c>
      <c r="H116" s="39" t="str">
        <f t="array" ref="H116">IF(I116="","",IFERROR(INDEX(Lid!$F:$F,MATCH($E116,Lid!$A:$A,0)),""))</f>
        <v/>
      </c>
      <c r="I116" s="84" t="str">
        <f t="shared" si="32"/>
        <v/>
      </c>
      <c r="J116" s="38" t="str">
        <f t="shared" si="33"/>
        <v/>
      </c>
      <c r="K116" s="39" t="str">
        <f>IF(I116="","",IFERROR($D$3 &amp; " " &amp;LEFT(INDEX(Lid!$B:$B,MATCH($E116,Lid!$A:$A,0)), 1)&amp;MID(INDEX(Lid!$B:$B,MATCH($E116,Lid!$A:$A,0)),FIND(" ", INDEX(Lid!$B:$B,MATCH($E116,Lid!$A:$A,0))),256),""))</f>
        <v/>
      </c>
      <c r="L116" s="41" t="str">
        <f t="shared" si="34"/>
        <v/>
      </c>
      <c r="M116" s="41" t="str">
        <f t="shared" si="35"/>
        <v/>
      </c>
      <c r="N116" s="41" t="str">
        <f t="shared" si="36"/>
        <v/>
      </c>
      <c r="O116" s="31"/>
      <c r="P116" s="67"/>
      <c r="Q116" s="68"/>
      <c r="R116" s="69"/>
      <c r="S116" s="41">
        <f t="shared" si="37"/>
        <v>0</v>
      </c>
      <c r="T116" s="70"/>
      <c r="U116" s="68"/>
      <c r="V116" s="71"/>
      <c r="W116" s="41">
        <f t="shared" si="38"/>
        <v>0</v>
      </c>
      <c r="X116" s="70"/>
      <c r="Y116" s="68"/>
      <c r="Z116" s="71"/>
      <c r="AA116" s="41">
        <f t="shared" si="39"/>
        <v>0</v>
      </c>
      <c r="AB116" s="70"/>
      <c r="AC116" s="68"/>
      <c r="AD116" s="71"/>
      <c r="AE116" s="41">
        <f t="shared" si="40"/>
        <v>0</v>
      </c>
      <c r="AF116" s="70"/>
      <c r="AG116" s="68"/>
      <c r="AH116" s="71"/>
      <c r="AI116" s="41">
        <f t="shared" si="41"/>
        <v>0</v>
      </c>
      <c r="AJ116" s="70"/>
      <c r="AK116" s="68"/>
      <c r="AL116" s="71"/>
      <c r="AM116" s="41">
        <f t="shared" si="42"/>
        <v>0</v>
      </c>
      <c r="AN116" s="70"/>
      <c r="AO116" s="68"/>
      <c r="AP116" s="71"/>
      <c r="AQ116" s="41">
        <f t="shared" si="43"/>
        <v>0</v>
      </c>
      <c r="AR116" s="70"/>
      <c r="AS116" s="68"/>
      <c r="AT116" s="71"/>
      <c r="AU116" s="41">
        <f t="shared" si="44"/>
        <v>0</v>
      </c>
      <c r="AV116" s="70"/>
      <c r="AW116" s="68"/>
      <c r="AX116" s="71"/>
      <c r="AY116" s="41">
        <f t="shared" si="45"/>
        <v>0</v>
      </c>
      <c r="AZ116" s="70"/>
      <c r="BA116" s="68"/>
      <c r="BB116" s="71"/>
      <c r="BC116" s="41">
        <f t="shared" si="46"/>
        <v>0</v>
      </c>
      <c r="BD116" s="70"/>
      <c r="BE116" s="68"/>
      <c r="BF116" s="71"/>
      <c r="BG116" s="41">
        <f t="shared" si="47"/>
        <v>0</v>
      </c>
      <c r="BH116" s="70"/>
      <c r="BI116" s="68"/>
      <c r="BJ116" s="71"/>
      <c r="BK116" s="41">
        <f t="shared" si="48"/>
        <v>0</v>
      </c>
      <c r="BL116" s="70"/>
      <c r="BM116" s="68"/>
      <c r="BN116" s="71"/>
      <c r="BO116" s="41">
        <f t="shared" si="49"/>
        <v>0</v>
      </c>
      <c r="BP116" s="70"/>
      <c r="BQ116" s="68"/>
      <c r="BR116" s="71"/>
      <c r="BS116" s="41">
        <f t="shared" si="50"/>
        <v>0</v>
      </c>
    </row>
    <row r="117" spans="1:71" ht="15.75" customHeight="1" x14ac:dyDescent="0.25">
      <c r="A117" s="30"/>
      <c r="B117" s="31"/>
      <c r="C117" s="31"/>
      <c r="D117" s="37">
        <v>86</v>
      </c>
      <c r="E117" s="60"/>
      <c r="F117" s="31"/>
      <c r="G117" s="38" t="str">
        <f t="shared" si="31"/>
        <v/>
      </c>
      <c r="H117" s="39" t="str">
        <f t="array" ref="H117">IF(I117="","",IFERROR(INDEX(Lid!$F:$F,MATCH($E117,Lid!$A:$A,0)),""))</f>
        <v/>
      </c>
      <c r="I117" s="84" t="str">
        <f t="shared" si="32"/>
        <v/>
      </c>
      <c r="J117" s="38" t="str">
        <f t="shared" si="33"/>
        <v/>
      </c>
      <c r="K117" s="39" t="str">
        <f>IF(I117="","",IFERROR($D$3 &amp; " " &amp;LEFT(INDEX(Lid!$B:$B,MATCH($E117,Lid!$A:$A,0)), 1)&amp;MID(INDEX(Lid!$B:$B,MATCH($E117,Lid!$A:$A,0)),FIND(" ", INDEX(Lid!$B:$B,MATCH($E117,Lid!$A:$A,0))),256),""))</f>
        <v/>
      </c>
      <c r="L117" s="41" t="str">
        <f t="shared" si="34"/>
        <v/>
      </c>
      <c r="M117" s="41" t="str">
        <f t="shared" si="35"/>
        <v/>
      </c>
      <c r="N117" s="41" t="str">
        <f t="shared" si="36"/>
        <v/>
      </c>
      <c r="O117" s="31"/>
      <c r="P117" s="67"/>
      <c r="Q117" s="68"/>
      <c r="R117" s="69"/>
      <c r="S117" s="41">
        <f t="shared" si="37"/>
        <v>0</v>
      </c>
      <c r="T117" s="70"/>
      <c r="U117" s="68"/>
      <c r="V117" s="71"/>
      <c r="W117" s="41">
        <f t="shared" si="38"/>
        <v>0</v>
      </c>
      <c r="X117" s="70"/>
      <c r="Y117" s="68"/>
      <c r="Z117" s="71"/>
      <c r="AA117" s="41">
        <f t="shared" si="39"/>
        <v>0</v>
      </c>
      <c r="AB117" s="70"/>
      <c r="AC117" s="68"/>
      <c r="AD117" s="71"/>
      <c r="AE117" s="41">
        <f t="shared" si="40"/>
        <v>0</v>
      </c>
      <c r="AF117" s="70"/>
      <c r="AG117" s="68"/>
      <c r="AH117" s="71"/>
      <c r="AI117" s="41">
        <f t="shared" si="41"/>
        <v>0</v>
      </c>
      <c r="AJ117" s="70"/>
      <c r="AK117" s="68"/>
      <c r="AL117" s="71"/>
      <c r="AM117" s="41">
        <f t="shared" si="42"/>
        <v>0</v>
      </c>
      <c r="AN117" s="70"/>
      <c r="AO117" s="68"/>
      <c r="AP117" s="71"/>
      <c r="AQ117" s="41">
        <f t="shared" si="43"/>
        <v>0</v>
      </c>
      <c r="AR117" s="70"/>
      <c r="AS117" s="68"/>
      <c r="AT117" s="71"/>
      <c r="AU117" s="41">
        <f t="shared" si="44"/>
        <v>0</v>
      </c>
      <c r="AV117" s="70"/>
      <c r="AW117" s="68"/>
      <c r="AX117" s="71"/>
      <c r="AY117" s="41">
        <f t="shared" si="45"/>
        <v>0</v>
      </c>
      <c r="AZ117" s="70"/>
      <c r="BA117" s="68"/>
      <c r="BB117" s="71"/>
      <c r="BC117" s="41">
        <f t="shared" si="46"/>
        <v>0</v>
      </c>
      <c r="BD117" s="70"/>
      <c r="BE117" s="68"/>
      <c r="BF117" s="71"/>
      <c r="BG117" s="41">
        <f t="shared" si="47"/>
        <v>0</v>
      </c>
      <c r="BH117" s="70"/>
      <c r="BI117" s="68"/>
      <c r="BJ117" s="71"/>
      <c r="BK117" s="41">
        <f t="shared" si="48"/>
        <v>0</v>
      </c>
      <c r="BL117" s="70"/>
      <c r="BM117" s="68"/>
      <c r="BN117" s="71"/>
      <c r="BO117" s="41">
        <f t="shared" si="49"/>
        <v>0</v>
      </c>
      <c r="BP117" s="70"/>
      <c r="BQ117" s="68"/>
      <c r="BR117" s="71"/>
      <c r="BS117" s="41">
        <f t="shared" si="50"/>
        <v>0</v>
      </c>
    </row>
    <row r="118" spans="1:71" ht="15.75" customHeight="1" x14ac:dyDescent="0.25">
      <c r="A118" s="30"/>
      <c r="B118" s="31"/>
      <c r="C118" s="31"/>
      <c r="D118" s="37">
        <v>87</v>
      </c>
      <c r="E118" s="60"/>
      <c r="F118" s="31"/>
      <c r="G118" s="38" t="str">
        <f t="shared" si="31"/>
        <v/>
      </c>
      <c r="H118" s="39" t="str">
        <f t="array" ref="H118">IF(I118="","",IFERROR(INDEX(Lid!$F:$F,MATCH($E118,Lid!$A:$A,0)),""))</f>
        <v/>
      </c>
      <c r="I118" s="84" t="str">
        <f t="shared" si="32"/>
        <v/>
      </c>
      <c r="J118" s="38" t="str">
        <f t="shared" si="33"/>
        <v/>
      </c>
      <c r="K118" s="39" t="str">
        <f>IF(I118="","",IFERROR($D$3 &amp; " " &amp;LEFT(INDEX(Lid!$B:$B,MATCH($E118,Lid!$A:$A,0)), 1)&amp;MID(INDEX(Lid!$B:$B,MATCH($E118,Lid!$A:$A,0)),FIND(" ", INDEX(Lid!$B:$B,MATCH($E118,Lid!$A:$A,0))),256),""))</f>
        <v/>
      </c>
      <c r="L118" s="41" t="str">
        <f t="shared" si="34"/>
        <v/>
      </c>
      <c r="M118" s="41" t="str">
        <f t="shared" si="35"/>
        <v/>
      </c>
      <c r="N118" s="41" t="str">
        <f t="shared" si="36"/>
        <v/>
      </c>
      <c r="O118" s="31"/>
      <c r="P118" s="67"/>
      <c r="Q118" s="68"/>
      <c r="R118" s="69"/>
      <c r="S118" s="41">
        <f t="shared" si="37"/>
        <v>0</v>
      </c>
      <c r="T118" s="70"/>
      <c r="U118" s="68"/>
      <c r="V118" s="71"/>
      <c r="W118" s="41">
        <f t="shared" si="38"/>
        <v>0</v>
      </c>
      <c r="X118" s="70"/>
      <c r="Y118" s="68"/>
      <c r="Z118" s="71"/>
      <c r="AA118" s="41">
        <f t="shared" si="39"/>
        <v>0</v>
      </c>
      <c r="AB118" s="70"/>
      <c r="AC118" s="68"/>
      <c r="AD118" s="71"/>
      <c r="AE118" s="41">
        <f t="shared" si="40"/>
        <v>0</v>
      </c>
      <c r="AF118" s="70"/>
      <c r="AG118" s="68"/>
      <c r="AH118" s="71"/>
      <c r="AI118" s="41">
        <f t="shared" si="41"/>
        <v>0</v>
      </c>
      <c r="AJ118" s="70"/>
      <c r="AK118" s="68"/>
      <c r="AL118" s="71"/>
      <c r="AM118" s="41">
        <f t="shared" si="42"/>
        <v>0</v>
      </c>
      <c r="AN118" s="70"/>
      <c r="AO118" s="68"/>
      <c r="AP118" s="71"/>
      <c r="AQ118" s="41">
        <f t="shared" si="43"/>
        <v>0</v>
      </c>
      <c r="AR118" s="70"/>
      <c r="AS118" s="68"/>
      <c r="AT118" s="71"/>
      <c r="AU118" s="41">
        <f t="shared" si="44"/>
        <v>0</v>
      </c>
      <c r="AV118" s="70"/>
      <c r="AW118" s="68"/>
      <c r="AX118" s="71"/>
      <c r="AY118" s="41">
        <f t="shared" si="45"/>
        <v>0</v>
      </c>
      <c r="AZ118" s="70"/>
      <c r="BA118" s="68"/>
      <c r="BB118" s="71"/>
      <c r="BC118" s="41">
        <f t="shared" si="46"/>
        <v>0</v>
      </c>
      <c r="BD118" s="70"/>
      <c r="BE118" s="68"/>
      <c r="BF118" s="71"/>
      <c r="BG118" s="41">
        <f t="shared" si="47"/>
        <v>0</v>
      </c>
      <c r="BH118" s="70"/>
      <c r="BI118" s="68"/>
      <c r="BJ118" s="71"/>
      <c r="BK118" s="41">
        <f t="shared" si="48"/>
        <v>0</v>
      </c>
      <c r="BL118" s="70"/>
      <c r="BM118" s="68"/>
      <c r="BN118" s="71"/>
      <c r="BO118" s="41">
        <f t="shared" si="49"/>
        <v>0</v>
      </c>
      <c r="BP118" s="70"/>
      <c r="BQ118" s="68"/>
      <c r="BR118" s="71"/>
      <c r="BS118" s="41">
        <f t="shared" si="50"/>
        <v>0</v>
      </c>
    </row>
    <row r="119" spans="1:71" ht="15.75" customHeight="1" x14ac:dyDescent="0.25">
      <c r="A119" s="30"/>
      <c r="B119" s="31"/>
      <c r="C119" s="31"/>
      <c r="D119" s="37">
        <v>88</v>
      </c>
      <c r="E119" s="60"/>
      <c r="F119" s="31"/>
      <c r="G119" s="38" t="str">
        <f t="shared" si="31"/>
        <v/>
      </c>
      <c r="H119" s="39" t="str">
        <f t="array" ref="H119">IF(I119="","",IFERROR(INDEX(Lid!$F:$F,MATCH($E119,Lid!$A:$A,0)),""))</f>
        <v/>
      </c>
      <c r="I119" s="84" t="str">
        <f t="shared" si="32"/>
        <v/>
      </c>
      <c r="J119" s="38" t="str">
        <f t="shared" si="33"/>
        <v/>
      </c>
      <c r="K119" s="39" t="str">
        <f>IF(I119="","",IFERROR($D$3 &amp; " " &amp;LEFT(INDEX(Lid!$B:$B,MATCH($E119,Lid!$A:$A,0)), 1)&amp;MID(INDEX(Lid!$B:$B,MATCH($E119,Lid!$A:$A,0)),FIND(" ", INDEX(Lid!$B:$B,MATCH($E119,Lid!$A:$A,0))),256),""))</f>
        <v/>
      </c>
      <c r="L119" s="41" t="str">
        <f t="shared" si="34"/>
        <v/>
      </c>
      <c r="M119" s="41" t="str">
        <f t="shared" si="35"/>
        <v/>
      </c>
      <c r="N119" s="41" t="str">
        <f t="shared" si="36"/>
        <v/>
      </c>
      <c r="O119" s="31"/>
      <c r="P119" s="67"/>
      <c r="Q119" s="68"/>
      <c r="R119" s="69"/>
      <c r="S119" s="41">
        <f t="shared" si="37"/>
        <v>0</v>
      </c>
      <c r="T119" s="70"/>
      <c r="U119" s="68"/>
      <c r="V119" s="71"/>
      <c r="W119" s="41">
        <f t="shared" si="38"/>
        <v>0</v>
      </c>
      <c r="X119" s="70"/>
      <c r="Y119" s="68"/>
      <c r="Z119" s="71"/>
      <c r="AA119" s="41">
        <f t="shared" si="39"/>
        <v>0</v>
      </c>
      <c r="AB119" s="70"/>
      <c r="AC119" s="68"/>
      <c r="AD119" s="71"/>
      <c r="AE119" s="41">
        <f t="shared" si="40"/>
        <v>0</v>
      </c>
      <c r="AF119" s="70"/>
      <c r="AG119" s="68"/>
      <c r="AH119" s="71"/>
      <c r="AI119" s="41">
        <f t="shared" si="41"/>
        <v>0</v>
      </c>
      <c r="AJ119" s="70"/>
      <c r="AK119" s="68"/>
      <c r="AL119" s="71"/>
      <c r="AM119" s="41">
        <f t="shared" si="42"/>
        <v>0</v>
      </c>
      <c r="AN119" s="70"/>
      <c r="AO119" s="68"/>
      <c r="AP119" s="71"/>
      <c r="AQ119" s="41">
        <f t="shared" si="43"/>
        <v>0</v>
      </c>
      <c r="AR119" s="70"/>
      <c r="AS119" s="68"/>
      <c r="AT119" s="71"/>
      <c r="AU119" s="41">
        <f t="shared" si="44"/>
        <v>0</v>
      </c>
      <c r="AV119" s="70"/>
      <c r="AW119" s="68"/>
      <c r="AX119" s="71"/>
      <c r="AY119" s="41">
        <f t="shared" si="45"/>
        <v>0</v>
      </c>
      <c r="AZ119" s="70"/>
      <c r="BA119" s="68"/>
      <c r="BB119" s="71"/>
      <c r="BC119" s="41">
        <f t="shared" si="46"/>
        <v>0</v>
      </c>
      <c r="BD119" s="70"/>
      <c r="BE119" s="68"/>
      <c r="BF119" s="71"/>
      <c r="BG119" s="41">
        <f t="shared" si="47"/>
        <v>0</v>
      </c>
      <c r="BH119" s="70"/>
      <c r="BI119" s="68"/>
      <c r="BJ119" s="71"/>
      <c r="BK119" s="41">
        <f t="shared" si="48"/>
        <v>0</v>
      </c>
      <c r="BL119" s="70"/>
      <c r="BM119" s="68"/>
      <c r="BN119" s="71"/>
      <c r="BO119" s="41">
        <f t="shared" si="49"/>
        <v>0</v>
      </c>
      <c r="BP119" s="70"/>
      <c r="BQ119" s="68"/>
      <c r="BR119" s="71"/>
      <c r="BS119" s="41">
        <f t="shared" si="50"/>
        <v>0</v>
      </c>
    </row>
    <row r="120" spans="1:71" ht="15.75" customHeight="1" x14ac:dyDescent="0.25">
      <c r="A120" s="30"/>
      <c r="B120" s="31"/>
      <c r="C120" s="31"/>
      <c r="D120" s="37">
        <v>89</v>
      </c>
      <c r="E120" s="60"/>
      <c r="F120" s="31"/>
      <c r="G120" s="38" t="str">
        <f t="shared" si="31"/>
        <v/>
      </c>
      <c r="H120" s="39" t="str">
        <f t="array" ref="H120">IF(I120="","",IFERROR(INDEX(Lid!$F:$F,MATCH($E120,Lid!$A:$A,0)),""))</f>
        <v/>
      </c>
      <c r="I120" s="84" t="str">
        <f t="shared" si="32"/>
        <v/>
      </c>
      <c r="J120" s="38" t="str">
        <f t="shared" si="33"/>
        <v/>
      </c>
      <c r="K120" s="39" t="str">
        <f>IF(I120="","",IFERROR($D$3 &amp; " " &amp;LEFT(INDEX(Lid!$B:$B,MATCH($E120,Lid!$A:$A,0)), 1)&amp;MID(INDEX(Lid!$B:$B,MATCH($E120,Lid!$A:$A,0)),FIND(" ", INDEX(Lid!$B:$B,MATCH($E120,Lid!$A:$A,0))),256),""))</f>
        <v/>
      </c>
      <c r="L120" s="41" t="str">
        <f t="shared" si="34"/>
        <v/>
      </c>
      <c r="M120" s="41" t="str">
        <f t="shared" si="35"/>
        <v/>
      </c>
      <c r="N120" s="41" t="str">
        <f t="shared" si="36"/>
        <v/>
      </c>
      <c r="O120" s="31"/>
      <c r="P120" s="67"/>
      <c r="Q120" s="68"/>
      <c r="R120" s="69"/>
      <c r="S120" s="41">
        <f t="shared" si="37"/>
        <v>0</v>
      </c>
      <c r="T120" s="70"/>
      <c r="U120" s="68"/>
      <c r="V120" s="71"/>
      <c r="W120" s="41">
        <f t="shared" si="38"/>
        <v>0</v>
      </c>
      <c r="X120" s="70"/>
      <c r="Y120" s="68"/>
      <c r="Z120" s="71"/>
      <c r="AA120" s="41">
        <f t="shared" si="39"/>
        <v>0</v>
      </c>
      <c r="AB120" s="70"/>
      <c r="AC120" s="68"/>
      <c r="AD120" s="71"/>
      <c r="AE120" s="41">
        <f t="shared" si="40"/>
        <v>0</v>
      </c>
      <c r="AF120" s="70"/>
      <c r="AG120" s="68"/>
      <c r="AH120" s="71"/>
      <c r="AI120" s="41">
        <f t="shared" si="41"/>
        <v>0</v>
      </c>
      <c r="AJ120" s="70"/>
      <c r="AK120" s="68"/>
      <c r="AL120" s="71"/>
      <c r="AM120" s="41">
        <f t="shared" si="42"/>
        <v>0</v>
      </c>
      <c r="AN120" s="70"/>
      <c r="AO120" s="68"/>
      <c r="AP120" s="71"/>
      <c r="AQ120" s="41">
        <f t="shared" si="43"/>
        <v>0</v>
      </c>
      <c r="AR120" s="70"/>
      <c r="AS120" s="68"/>
      <c r="AT120" s="71"/>
      <c r="AU120" s="41">
        <f t="shared" si="44"/>
        <v>0</v>
      </c>
      <c r="AV120" s="70"/>
      <c r="AW120" s="68"/>
      <c r="AX120" s="71"/>
      <c r="AY120" s="41">
        <f t="shared" si="45"/>
        <v>0</v>
      </c>
      <c r="AZ120" s="70"/>
      <c r="BA120" s="68"/>
      <c r="BB120" s="71"/>
      <c r="BC120" s="41">
        <f t="shared" si="46"/>
        <v>0</v>
      </c>
      <c r="BD120" s="70"/>
      <c r="BE120" s="68"/>
      <c r="BF120" s="71"/>
      <c r="BG120" s="41">
        <f t="shared" si="47"/>
        <v>0</v>
      </c>
      <c r="BH120" s="70"/>
      <c r="BI120" s="68"/>
      <c r="BJ120" s="71"/>
      <c r="BK120" s="41">
        <f t="shared" si="48"/>
        <v>0</v>
      </c>
      <c r="BL120" s="70"/>
      <c r="BM120" s="68"/>
      <c r="BN120" s="71"/>
      <c r="BO120" s="41">
        <f t="shared" si="49"/>
        <v>0</v>
      </c>
      <c r="BP120" s="70"/>
      <c r="BQ120" s="68"/>
      <c r="BR120" s="71"/>
      <c r="BS120" s="41">
        <f t="shared" si="50"/>
        <v>0</v>
      </c>
    </row>
    <row r="121" spans="1:71" ht="15.75" customHeight="1" x14ac:dyDescent="0.25">
      <c r="A121" s="30"/>
      <c r="B121" s="31"/>
      <c r="C121" s="31"/>
      <c r="D121" s="37">
        <v>90</v>
      </c>
      <c r="E121" s="60"/>
      <c r="F121" s="31"/>
      <c r="G121" s="38" t="str">
        <f t="shared" si="31"/>
        <v/>
      </c>
      <c r="H121" s="39" t="str">
        <f t="array" ref="H121">IF(I121="","",IFERROR(INDEX(Lid!$F:$F,MATCH($E121,Lid!$A:$A,0)),""))</f>
        <v/>
      </c>
      <c r="I121" s="84" t="str">
        <f t="shared" si="32"/>
        <v/>
      </c>
      <c r="J121" s="38" t="str">
        <f t="shared" si="33"/>
        <v/>
      </c>
      <c r="K121" s="39" t="str">
        <f>IF(I121="","",IFERROR($D$3 &amp; " " &amp;LEFT(INDEX(Lid!$B:$B,MATCH($E121,Lid!$A:$A,0)), 1)&amp;MID(INDEX(Lid!$B:$B,MATCH($E121,Lid!$A:$A,0)),FIND(" ", INDEX(Lid!$B:$B,MATCH($E121,Lid!$A:$A,0))),256),""))</f>
        <v/>
      </c>
      <c r="L121" s="41" t="str">
        <f t="shared" si="34"/>
        <v/>
      </c>
      <c r="M121" s="41" t="str">
        <f t="shared" si="35"/>
        <v/>
      </c>
      <c r="N121" s="41" t="str">
        <f t="shared" si="36"/>
        <v/>
      </c>
      <c r="O121" s="31"/>
      <c r="P121" s="67"/>
      <c r="Q121" s="68"/>
      <c r="R121" s="69"/>
      <c r="S121" s="41">
        <f t="shared" si="37"/>
        <v>0</v>
      </c>
      <c r="T121" s="70"/>
      <c r="U121" s="68"/>
      <c r="V121" s="71"/>
      <c r="W121" s="41">
        <f t="shared" si="38"/>
        <v>0</v>
      </c>
      <c r="X121" s="70"/>
      <c r="Y121" s="68"/>
      <c r="Z121" s="71"/>
      <c r="AA121" s="41">
        <f t="shared" si="39"/>
        <v>0</v>
      </c>
      <c r="AB121" s="70"/>
      <c r="AC121" s="68"/>
      <c r="AD121" s="71"/>
      <c r="AE121" s="41">
        <f t="shared" si="40"/>
        <v>0</v>
      </c>
      <c r="AF121" s="70"/>
      <c r="AG121" s="68"/>
      <c r="AH121" s="71"/>
      <c r="AI121" s="41">
        <f t="shared" si="41"/>
        <v>0</v>
      </c>
      <c r="AJ121" s="70"/>
      <c r="AK121" s="68"/>
      <c r="AL121" s="71"/>
      <c r="AM121" s="41">
        <f t="shared" si="42"/>
        <v>0</v>
      </c>
      <c r="AN121" s="70"/>
      <c r="AO121" s="68"/>
      <c r="AP121" s="71"/>
      <c r="AQ121" s="41">
        <f t="shared" si="43"/>
        <v>0</v>
      </c>
      <c r="AR121" s="70"/>
      <c r="AS121" s="68"/>
      <c r="AT121" s="71"/>
      <c r="AU121" s="41">
        <f t="shared" si="44"/>
        <v>0</v>
      </c>
      <c r="AV121" s="70"/>
      <c r="AW121" s="68"/>
      <c r="AX121" s="71"/>
      <c r="AY121" s="41">
        <f t="shared" si="45"/>
        <v>0</v>
      </c>
      <c r="AZ121" s="70"/>
      <c r="BA121" s="68"/>
      <c r="BB121" s="71"/>
      <c r="BC121" s="41">
        <f t="shared" si="46"/>
        <v>0</v>
      </c>
      <c r="BD121" s="70"/>
      <c r="BE121" s="68"/>
      <c r="BF121" s="71"/>
      <c r="BG121" s="41">
        <f t="shared" si="47"/>
        <v>0</v>
      </c>
      <c r="BH121" s="70"/>
      <c r="BI121" s="68"/>
      <c r="BJ121" s="71"/>
      <c r="BK121" s="41">
        <f t="shared" si="48"/>
        <v>0</v>
      </c>
      <c r="BL121" s="70"/>
      <c r="BM121" s="68"/>
      <c r="BN121" s="71"/>
      <c r="BO121" s="41">
        <f t="shared" si="49"/>
        <v>0</v>
      </c>
      <c r="BP121" s="70"/>
      <c r="BQ121" s="68"/>
      <c r="BR121" s="71"/>
      <c r="BS121" s="41">
        <f t="shared" si="50"/>
        <v>0</v>
      </c>
    </row>
    <row r="122" spans="1:71" ht="15.75" customHeight="1" x14ac:dyDescent="0.25">
      <c r="A122" s="30"/>
      <c r="B122" s="31"/>
      <c r="C122" s="31"/>
      <c r="D122" s="37">
        <v>91</v>
      </c>
      <c r="E122" s="60"/>
      <c r="F122" s="31"/>
      <c r="G122" s="38" t="str">
        <f t="shared" si="31"/>
        <v/>
      </c>
      <c r="H122" s="39" t="str">
        <f t="array" ref="H122">IF(I122="","",IFERROR(INDEX(Lid!$F:$F,MATCH($E122,Lid!$A:$A,0)),""))</f>
        <v/>
      </c>
      <c r="I122" s="84" t="str">
        <f t="shared" si="32"/>
        <v/>
      </c>
      <c r="J122" s="38" t="str">
        <f t="shared" si="33"/>
        <v/>
      </c>
      <c r="K122" s="39" t="str">
        <f>IF(I122="","",IFERROR($D$3 &amp; " " &amp;LEFT(INDEX(Lid!$B:$B,MATCH($E122,Lid!$A:$A,0)), 1)&amp;MID(INDEX(Lid!$B:$B,MATCH($E122,Lid!$A:$A,0)),FIND(" ", INDEX(Lid!$B:$B,MATCH($E122,Lid!$A:$A,0))),256),""))</f>
        <v/>
      </c>
      <c r="L122" s="41" t="str">
        <f t="shared" si="34"/>
        <v/>
      </c>
      <c r="M122" s="41" t="str">
        <f t="shared" si="35"/>
        <v/>
      </c>
      <c r="N122" s="41" t="str">
        <f t="shared" si="36"/>
        <v/>
      </c>
      <c r="O122" s="31"/>
      <c r="P122" s="67"/>
      <c r="Q122" s="68"/>
      <c r="R122" s="69"/>
      <c r="S122" s="41">
        <f t="shared" si="37"/>
        <v>0</v>
      </c>
      <c r="T122" s="70"/>
      <c r="U122" s="68"/>
      <c r="V122" s="71"/>
      <c r="W122" s="41">
        <f t="shared" si="38"/>
        <v>0</v>
      </c>
      <c r="X122" s="70"/>
      <c r="Y122" s="68"/>
      <c r="Z122" s="71"/>
      <c r="AA122" s="41">
        <f t="shared" si="39"/>
        <v>0</v>
      </c>
      <c r="AB122" s="70"/>
      <c r="AC122" s="68"/>
      <c r="AD122" s="71"/>
      <c r="AE122" s="41">
        <f t="shared" si="40"/>
        <v>0</v>
      </c>
      <c r="AF122" s="70"/>
      <c r="AG122" s="68"/>
      <c r="AH122" s="71"/>
      <c r="AI122" s="41">
        <f t="shared" si="41"/>
        <v>0</v>
      </c>
      <c r="AJ122" s="70"/>
      <c r="AK122" s="68"/>
      <c r="AL122" s="71"/>
      <c r="AM122" s="41">
        <f t="shared" si="42"/>
        <v>0</v>
      </c>
      <c r="AN122" s="70"/>
      <c r="AO122" s="68"/>
      <c r="AP122" s="71"/>
      <c r="AQ122" s="41">
        <f t="shared" si="43"/>
        <v>0</v>
      </c>
      <c r="AR122" s="70"/>
      <c r="AS122" s="68"/>
      <c r="AT122" s="71"/>
      <c r="AU122" s="41">
        <f t="shared" si="44"/>
        <v>0</v>
      </c>
      <c r="AV122" s="70"/>
      <c r="AW122" s="68"/>
      <c r="AX122" s="71"/>
      <c r="AY122" s="41">
        <f t="shared" si="45"/>
        <v>0</v>
      </c>
      <c r="AZ122" s="70"/>
      <c r="BA122" s="68"/>
      <c r="BB122" s="71"/>
      <c r="BC122" s="41">
        <f t="shared" si="46"/>
        <v>0</v>
      </c>
      <c r="BD122" s="70"/>
      <c r="BE122" s="68"/>
      <c r="BF122" s="71"/>
      <c r="BG122" s="41">
        <f t="shared" si="47"/>
        <v>0</v>
      </c>
      <c r="BH122" s="70"/>
      <c r="BI122" s="68"/>
      <c r="BJ122" s="71"/>
      <c r="BK122" s="41">
        <f t="shared" si="48"/>
        <v>0</v>
      </c>
      <c r="BL122" s="70"/>
      <c r="BM122" s="68"/>
      <c r="BN122" s="71"/>
      <c r="BO122" s="41">
        <f t="shared" si="49"/>
        <v>0</v>
      </c>
      <c r="BP122" s="70"/>
      <c r="BQ122" s="68"/>
      <c r="BR122" s="71"/>
      <c r="BS122" s="41">
        <f t="shared" si="50"/>
        <v>0</v>
      </c>
    </row>
    <row r="123" spans="1:71" ht="15.75" customHeight="1" x14ac:dyDescent="0.25">
      <c r="A123" s="30"/>
      <c r="B123" s="31"/>
      <c r="C123" s="31"/>
      <c r="D123" s="37">
        <v>92</v>
      </c>
      <c r="E123" s="60"/>
      <c r="F123" s="31"/>
      <c r="G123" s="38" t="str">
        <f t="shared" si="31"/>
        <v/>
      </c>
      <c r="H123" s="39" t="str">
        <f t="array" ref="H123">IF(I123="","",IFERROR(INDEX(Lid!$F:$F,MATCH($E123,Lid!$A:$A,0)),""))</f>
        <v/>
      </c>
      <c r="I123" s="84" t="str">
        <f t="shared" si="32"/>
        <v/>
      </c>
      <c r="J123" s="38" t="str">
        <f t="shared" si="33"/>
        <v/>
      </c>
      <c r="K123" s="39" t="str">
        <f>IF(I123="","",IFERROR($D$3 &amp; " " &amp;LEFT(INDEX(Lid!$B:$B,MATCH($E123,Lid!$A:$A,0)), 1)&amp;MID(INDEX(Lid!$B:$B,MATCH($E123,Lid!$A:$A,0)),FIND(" ", INDEX(Lid!$B:$B,MATCH($E123,Lid!$A:$A,0))),256),""))</f>
        <v/>
      </c>
      <c r="L123" s="41" t="str">
        <f t="shared" si="34"/>
        <v/>
      </c>
      <c r="M123" s="41" t="str">
        <f t="shared" si="35"/>
        <v/>
      </c>
      <c r="N123" s="41" t="str">
        <f t="shared" si="36"/>
        <v/>
      </c>
      <c r="O123" s="31"/>
      <c r="P123" s="67"/>
      <c r="Q123" s="68"/>
      <c r="R123" s="69"/>
      <c r="S123" s="41">
        <f t="shared" si="37"/>
        <v>0</v>
      </c>
      <c r="T123" s="70"/>
      <c r="U123" s="68"/>
      <c r="V123" s="71"/>
      <c r="W123" s="41">
        <f t="shared" si="38"/>
        <v>0</v>
      </c>
      <c r="X123" s="70"/>
      <c r="Y123" s="68"/>
      <c r="Z123" s="71"/>
      <c r="AA123" s="41">
        <f t="shared" si="39"/>
        <v>0</v>
      </c>
      <c r="AB123" s="70"/>
      <c r="AC123" s="68"/>
      <c r="AD123" s="71"/>
      <c r="AE123" s="41">
        <f t="shared" si="40"/>
        <v>0</v>
      </c>
      <c r="AF123" s="70"/>
      <c r="AG123" s="68"/>
      <c r="AH123" s="71"/>
      <c r="AI123" s="41">
        <f t="shared" si="41"/>
        <v>0</v>
      </c>
      <c r="AJ123" s="70"/>
      <c r="AK123" s="68"/>
      <c r="AL123" s="71"/>
      <c r="AM123" s="41">
        <f t="shared" si="42"/>
        <v>0</v>
      </c>
      <c r="AN123" s="70"/>
      <c r="AO123" s="68"/>
      <c r="AP123" s="71"/>
      <c r="AQ123" s="41">
        <f t="shared" si="43"/>
        <v>0</v>
      </c>
      <c r="AR123" s="70"/>
      <c r="AS123" s="68"/>
      <c r="AT123" s="71"/>
      <c r="AU123" s="41">
        <f t="shared" si="44"/>
        <v>0</v>
      </c>
      <c r="AV123" s="70"/>
      <c r="AW123" s="68"/>
      <c r="AX123" s="71"/>
      <c r="AY123" s="41">
        <f t="shared" si="45"/>
        <v>0</v>
      </c>
      <c r="AZ123" s="70"/>
      <c r="BA123" s="68"/>
      <c r="BB123" s="71"/>
      <c r="BC123" s="41">
        <f t="shared" si="46"/>
        <v>0</v>
      </c>
      <c r="BD123" s="70"/>
      <c r="BE123" s="68"/>
      <c r="BF123" s="71"/>
      <c r="BG123" s="41">
        <f t="shared" si="47"/>
        <v>0</v>
      </c>
      <c r="BH123" s="70"/>
      <c r="BI123" s="68"/>
      <c r="BJ123" s="71"/>
      <c r="BK123" s="41">
        <f t="shared" si="48"/>
        <v>0</v>
      </c>
      <c r="BL123" s="70"/>
      <c r="BM123" s="68"/>
      <c r="BN123" s="71"/>
      <c r="BO123" s="41">
        <f t="shared" si="49"/>
        <v>0</v>
      </c>
      <c r="BP123" s="70"/>
      <c r="BQ123" s="68"/>
      <c r="BR123" s="71"/>
      <c r="BS123" s="41">
        <f t="shared" si="50"/>
        <v>0</v>
      </c>
    </row>
    <row r="124" spans="1:71" ht="15.75" customHeight="1" x14ac:dyDescent="0.25">
      <c r="A124" s="30"/>
      <c r="B124" s="31"/>
      <c r="C124" s="31"/>
      <c r="D124" s="37">
        <v>93</v>
      </c>
      <c r="E124" s="60"/>
      <c r="F124" s="31"/>
      <c r="G124" s="38" t="str">
        <f t="shared" si="31"/>
        <v/>
      </c>
      <c r="H124" s="39" t="str">
        <f t="array" ref="H124">IF(I124="","",IFERROR(INDEX(Lid!$F:$F,MATCH($E124,Lid!$A:$A,0)),""))</f>
        <v/>
      </c>
      <c r="I124" s="84" t="str">
        <f t="shared" si="32"/>
        <v/>
      </c>
      <c r="J124" s="38" t="str">
        <f t="shared" si="33"/>
        <v/>
      </c>
      <c r="K124" s="39" t="str">
        <f>IF(I124="","",IFERROR($D$3 &amp; " " &amp;LEFT(INDEX(Lid!$B:$B,MATCH($E124,Lid!$A:$A,0)), 1)&amp;MID(INDEX(Lid!$B:$B,MATCH($E124,Lid!$A:$A,0)),FIND(" ", INDEX(Lid!$B:$B,MATCH($E124,Lid!$A:$A,0))),256),""))</f>
        <v/>
      </c>
      <c r="L124" s="41" t="str">
        <f t="shared" si="34"/>
        <v/>
      </c>
      <c r="M124" s="41" t="str">
        <f t="shared" si="35"/>
        <v/>
      </c>
      <c r="N124" s="41" t="str">
        <f t="shared" si="36"/>
        <v/>
      </c>
      <c r="O124" s="31"/>
      <c r="P124" s="67"/>
      <c r="Q124" s="68"/>
      <c r="R124" s="69"/>
      <c r="S124" s="41">
        <f t="shared" si="37"/>
        <v>0</v>
      </c>
      <c r="T124" s="70"/>
      <c r="U124" s="68"/>
      <c r="V124" s="71"/>
      <c r="W124" s="41">
        <f t="shared" si="38"/>
        <v>0</v>
      </c>
      <c r="X124" s="70"/>
      <c r="Y124" s="68"/>
      <c r="Z124" s="71"/>
      <c r="AA124" s="41">
        <f t="shared" si="39"/>
        <v>0</v>
      </c>
      <c r="AB124" s="70"/>
      <c r="AC124" s="68"/>
      <c r="AD124" s="71"/>
      <c r="AE124" s="41">
        <f t="shared" si="40"/>
        <v>0</v>
      </c>
      <c r="AF124" s="70"/>
      <c r="AG124" s="68"/>
      <c r="AH124" s="71"/>
      <c r="AI124" s="41">
        <f t="shared" si="41"/>
        <v>0</v>
      </c>
      <c r="AJ124" s="70"/>
      <c r="AK124" s="68"/>
      <c r="AL124" s="71"/>
      <c r="AM124" s="41">
        <f t="shared" si="42"/>
        <v>0</v>
      </c>
      <c r="AN124" s="70"/>
      <c r="AO124" s="68"/>
      <c r="AP124" s="71"/>
      <c r="AQ124" s="41">
        <f t="shared" si="43"/>
        <v>0</v>
      </c>
      <c r="AR124" s="70"/>
      <c r="AS124" s="68"/>
      <c r="AT124" s="71"/>
      <c r="AU124" s="41">
        <f t="shared" si="44"/>
        <v>0</v>
      </c>
      <c r="AV124" s="70"/>
      <c r="AW124" s="68"/>
      <c r="AX124" s="71"/>
      <c r="AY124" s="41">
        <f t="shared" si="45"/>
        <v>0</v>
      </c>
      <c r="AZ124" s="70"/>
      <c r="BA124" s="68"/>
      <c r="BB124" s="71"/>
      <c r="BC124" s="41">
        <f t="shared" si="46"/>
        <v>0</v>
      </c>
      <c r="BD124" s="70"/>
      <c r="BE124" s="68"/>
      <c r="BF124" s="71"/>
      <c r="BG124" s="41">
        <f t="shared" si="47"/>
        <v>0</v>
      </c>
      <c r="BH124" s="70"/>
      <c r="BI124" s="68"/>
      <c r="BJ124" s="71"/>
      <c r="BK124" s="41">
        <f t="shared" si="48"/>
        <v>0</v>
      </c>
      <c r="BL124" s="70"/>
      <c r="BM124" s="68"/>
      <c r="BN124" s="71"/>
      <c r="BO124" s="41">
        <f t="shared" si="49"/>
        <v>0</v>
      </c>
      <c r="BP124" s="70"/>
      <c r="BQ124" s="68"/>
      <c r="BR124" s="71"/>
      <c r="BS124" s="41">
        <f t="shared" si="50"/>
        <v>0</v>
      </c>
    </row>
    <row r="125" spans="1:71" ht="15.75" customHeight="1" x14ac:dyDescent="0.25">
      <c r="A125" s="30"/>
      <c r="B125" s="31"/>
      <c r="C125" s="31"/>
      <c r="D125" s="37">
        <v>94</v>
      </c>
      <c r="E125" s="60"/>
      <c r="F125" s="31"/>
      <c r="G125" s="38" t="str">
        <f t="shared" si="31"/>
        <v/>
      </c>
      <c r="H125" s="39" t="str">
        <f t="array" ref="H125">IF(I125="","",IFERROR(INDEX(Lid!$F:$F,MATCH($E125,Lid!$A:$A,0)),""))</f>
        <v/>
      </c>
      <c r="I125" s="84" t="str">
        <f t="shared" si="32"/>
        <v/>
      </c>
      <c r="J125" s="38" t="str">
        <f t="shared" si="33"/>
        <v/>
      </c>
      <c r="K125" s="39" t="str">
        <f>IF(I125="","",IFERROR($D$3 &amp; " " &amp;LEFT(INDEX(Lid!$B:$B,MATCH($E125,Lid!$A:$A,0)), 1)&amp;MID(INDEX(Lid!$B:$B,MATCH($E125,Lid!$A:$A,0)),FIND(" ", INDEX(Lid!$B:$B,MATCH($E125,Lid!$A:$A,0))),256),""))</f>
        <v/>
      </c>
      <c r="L125" s="41" t="str">
        <f t="shared" si="34"/>
        <v/>
      </c>
      <c r="M125" s="41" t="str">
        <f t="shared" si="35"/>
        <v/>
      </c>
      <c r="N125" s="41" t="str">
        <f t="shared" si="36"/>
        <v/>
      </c>
      <c r="O125" s="31"/>
      <c r="P125" s="67"/>
      <c r="Q125" s="68"/>
      <c r="R125" s="69"/>
      <c r="S125" s="41">
        <f t="shared" si="37"/>
        <v>0</v>
      </c>
      <c r="T125" s="70"/>
      <c r="U125" s="68"/>
      <c r="V125" s="71"/>
      <c r="W125" s="41">
        <f t="shared" si="38"/>
        <v>0</v>
      </c>
      <c r="X125" s="70"/>
      <c r="Y125" s="68"/>
      <c r="Z125" s="71"/>
      <c r="AA125" s="41">
        <f t="shared" si="39"/>
        <v>0</v>
      </c>
      <c r="AB125" s="70"/>
      <c r="AC125" s="68"/>
      <c r="AD125" s="71"/>
      <c r="AE125" s="41">
        <f t="shared" si="40"/>
        <v>0</v>
      </c>
      <c r="AF125" s="70"/>
      <c r="AG125" s="68"/>
      <c r="AH125" s="71"/>
      <c r="AI125" s="41">
        <f t="shared" si="41"/>
        <v>0</v>
      </c>
      <c r="AJ125" s="70"/>
      <c r="AK125" s="68"/>
      <c r="AL125" s="71"/>
      <c r="AM125" s="41">
        <f t="shared" si="42"/>
        <v>0</v>
      </c>
      <c r="AN125" s="70"/>
      <c r="AO125" s="68"/>
      <c r="AP125" s="71"/>
      <c r="AQ125" s="41">
        <f t="shared" si="43"/>
        <v>0</v>
      </c>
      <c r="AR125" s="70"/>
      <c r="AS125" s="68"/>
      <c r="AT125" s="71"/>
      <c r="AU125" s="41">
        <f t="shared" si="44"/>
        <v>0</v>
      </c>
      <c r="AV125" s="70"/>
      <c r="AW125" s="68"/>
      <c r="AX125" s="71"/>
      <c r="AY125" s="41">
        <f t="shared" si="45"/>
        <v>0</v>
      </c>
      <c r="AZ125" s="70"/>
      <c r="BA125" s="68"/>
      <c r="BB125" s="71"/>
      <c r="BC125" s="41">
        <f t="shared" si="46"/>
        <v>0</v>
      </c>
      <c r="BD125" s="70"/>
      <c r="BE125" s="68"/>
      <c r="BF125" s="71"/>
      <c r="BG125" s="41">
        <f t="shared" si="47"/>
        <v>0</v>
      </c>
      <c r="BH125" s="70"/>
      <c r="BI125" s="68"/>
      <c r="BJ125" s="71"/>
      <c r="BK125" s="41">
        <f t="shared" si="48"/>
        <v>0</v>
      </c>
      <c r="BL125" s="70"/>
      <c r="BM125" s="68"/>
      <c r="BN125" s="71"/>
      <c r="BO125" s="41">
        <f t="shared" si="49"/>
        <v>0</v>
      </c>
      <c r="BP125" s="70"/>
      <c r="BQ125" s="68"/>
      <c r="BR125" s="71"/>
      <c r="BS125" s="41">
        <f t="shared" si="50"/>
        <v>0</v>
      </c>
    </row>
    <row r="126" spans="1:71" ht="15.75" customHeight="1" x14ac:dyDescent="0.25">
      <c r="A126" s="30"/>
      <c r="B126" s="31"/>
      <c r="C126" s="31"/>
      <c r="D126" s="37">
        <v>95</v>
      </c>
      <c r="E126" s="60"/>
      <c r="F126" s="31"/>
      <c r="G126" s="38" t="str">
        <f t="shared" si="31"/>
        <v/>
      </c>
      <c r="H126" s="39" t="str">
        <f t="array" ref="H126">IF(I126="","",IFERROR(INDEX(Lid!$F:$F,MATCH($E126,Lid!$A:$A,0)),""))</f>
        <v/>
      </c>
      <c r="I126" s="84" t="str">
        <f t="shared" si="32"/>
        <v/>
      </c>
      <c r="J126" s="38" t="str">
        <f t="shared" si="33"/>
        <v/>
      </c>
      <c r="K126" s="39" t="str">
        <f>IF(I126="","",IFERROR($D$3 &amp; " " &amp;LEFT(INDEX(Lid!$B:$B,MATCH($E126,Lid!$A:$A,0)), 1)&amp;MID(INDEX(Lid!$B:$B,MATCH($E126,Lid!$A:$A,0)),FIND(" ", INDEX(Lid!$B:$B,MATCH($E126,Lid!$A:$A,0))),256),""))</f>
        <v/>
      </c>
      <c r="L126" s="41" t="str">
        <f t="shared" si="34"/>
        <v/>
      </c>
      <c r="M126" s="41" t="str">
        <f t="shared" si="35"/>
        <v/>
      </c>
      <c r="N126" s="41" t="str">
        <f t="shared" si="36"/>
        <v/>
      </c>
      <c r="O126" s="31"/>
      <c r="P126" s="67"/>
      <c r="Q126" s="68"/>
      <c r="R126" s="69"/>
      <c r="S126" s="41">
        <f t="shared" si="37"/>
        <v>0</v>
      </c>
      <c r="T126" s="70"/>
      <c r="U126" s="68"/>
      <c r="V126" s="71"/>
      <c r="W126" s="41">
        <f t="shared" si="38"/>
        <v>0</v>
      </c>
      <c r="X126" s="70"/>
      <c r="Y126" s="68"/>
      <c r="Z126" s="71"/>
      <c r="AA126" s="41">
        <f t="shared" si="39"/>
        <v>0</v>
      </c>
      <c r="AB126" s="70"/>
      <c r="AC126" s="68"/>
      <c r="AD126" s="71"/>
      <c r="AE126" s="41">
        <f t="shared" si="40"/>
        <v>0</v>
      </c>
      <c r="AF126" s="70"/>
      <c r="AG126" s="68"/>
      <c r="AH126" s="71"/>
      <c r="AI126" s="41">
        <f t="shared" si="41"/>
        <v>0</v>
      </c>
      <c r="AJ126" s="70"/>
      <c r="AK126" s="68"/>
      <c r="AL126" s="71"/>
      <c r="AM126" s="41">
        <f t="shared" si="42"/>
        <v>0</v>
      </c>
      <c r="AN126" s="70"/>
      <c r="AO126" s="68"/>
      <c r="AP126" s="71"/>
      <c r="AQ126" s="41">
        <f t="shared" si="43"/>
        <v>0</v>
      </c>
      <c r="AR126" s="70"/>
      <c r="AS126" s="68"/>
      <c r="AT126" s="71"/>
      <c r="AU126" s="41">
        <f t="shared" si="44"/>
        <v>0</v>
      </c>
      <c r="AV126" s="70"/>
      <c r="AW126" s="68"/>
      <c r="AX126" s="71"/>
      <c r="AY126" s="41">
        <f t="shared" si="45"/>
        <v>0</v>
      </c>
      <c r="AZ126" s="70"/>
      <c r="BA126" s="68"/>
      <c r="BB126" s="71"/>
      <c r="BC126" s="41">
        <f t="shared" si="46"/>
        <v>0</v>
      </c>
      <c r="BD126" s="70"/>
      <c r="BE126" s="68"/>
      <c r="BF126" s="71"/>
      <c r="BG126" s="41">
        <f t="shared" si="47"/>
        <v>0</v>
      </c>
      <c r="BH126" s="70"/>
      <c r="BI126" s="68"/>
      <c r="BJ126" s="71"/>
      <c r="BK126" s="41">
        <f t="shared" si="48"/>
        <v>0</v>
      </c>
      <c r="BL126" s="70"/>
      <c r="BM126" s="68"/>
      <c r="BN126" s="71"/>
      <c r="BO126" s="41">
        <f t="shared" si="49"/>
        <v>0</v>
      </c>
      <c r="BP126" s="70"/>
      <c r="BQ126" s="68"/>
      <c r="BR126" s="71"/>
      <c r="BS126" s="41">
        <f t="shared" si="50"/>
        <v>0</v>
      </c>
    </row>
    <row r="127" spans="1:71" ht="15.75" customHeight="1" x14ac:dyDescent="0.25">
      <c r="A127" s="30"/>
      <c r="B127" s="31"/>
      <c r="C127" s="31"/>
      <c r="D127" s="37">
        <v>96</v>
      </c>
      <c r="E127" s="60"/>
      <c r="F127" s="31"/>
      <c r="G127" s="38" t="str">
        <f t="shared" si="31"/>
        <v/>
      </c>
      <c r="H127" s="39" t="str">
        <f t="array" ref="H127">IF(I127="","",IFERROR(INDEX(Lid!$F:$F,MATCH($E127,Lid!$A:$A,0)),""))</f>
        <v/>
      </c>
      <c r="I127" s="84" t="str">
        <f t="shared" si="32"/>
        <v/>
      </c>
      <c r="J127" s="38" t="str">
        <f t="shared" si="33"/>
        <v/>
      </c>
      <c r="K127" s="39" t="str">
        <f>IF(I127="","",IFERROR($D$3 &amp; " " &amp;LEFT(INDEX(Lid!$B:$B,MATCH($E127,Lid!$A:$A,0)), 1)&amp;MID(INDEX(Lid!$B:$B,MATCH($E127,Lid!$A:$A,0)),FIND(" ", INDEX(Lid!$B:$B,MATCH($E127,Lid!$A:$A,0))),256),""))</f>
        <v/>
      </c>
      <c r="L127" s="41" t="str">
        <f t="shared" si="34"/>
        <v/>
      </c>
      <c r="M127" s="41" t="str">
        <f t="shared" si="35"/>
        <v/>
      </c>
      <c r="N127" s="41" t="str">
        <f t="shared" si="36"/>
        <v/>
      </c>
      <c r="O127" s="31"/>
      <c r="P127" s="67"/>
      <c r="Q127" s="68"/>
      <c r="R127" s="69"/>
      <c r="S127" s="41">
        <f t="shared" si="37"/>
        <v>0</v>
      </c>
      <c r="T127" s="70"/>
      <c r="U127" s="68"/>
      <c r="V127" s="71"/>
      <c r="W127" s="41">
        <f t="shared" si="38"/>
        <v>0</v>
      </c>
      <c r="X127" s="70"/>
      <c r="Y127" s="68"/>
      <c r="Z127" s="71"/>
      <c r="AA127" s="41">
        <f t="shared" si="39"/>
        <v>0</v>
      </c>
      <c r="AB127" s="70"/>
      <c r="AC127" s="68"/>
      <c r="AD127" s="71"/>
      <c r="AE127" s="41">
        <f t="shared" si="40"/>
        <v>0</v>
      </c>
      <c r="AF127" s="70"/>
      <c r="AG127" s="68"/>
      <c r="AH127" s="71"/>
      <c r="AI127" s="41">
        <f t="shared" si="41"/>
        <v>0</v>
      </c>
      <c r="AJ127" s="70"/>
      <c r="AK127" s="68"/>
      <c r="AL127" s="71"/>
      <c r="AM127" s="41">
        <f t="shared" si="42"/>
        <v>0</v>
      </c>
      <c r="AN127" s="70"/>
      <c r="AO127" s="68"/>
      <c r="AP127" s="71"/>
      <c r="AQ127" s="41">
        <f t="shared" si="43"/>
        <v>0</v>
      </c>
      <c r="AR127" s="70"/>
      <c r="AS127" s="68"/>
      <c r="AT127" s="71"/>
      <c r="AU127" s="41">
        <f t="shared" si="44"/>
        <v>0</v>
      </c>
      <c r="AV127" s="70"/>
      <c r="AW127" s="68"/>
      <c r="AX127" s="71"/>
      <c r="AY127" s="41">
        <f t="shared" si="45"/>
        <v>0</v>
      </c>
      <c r="AZ127" s="70"/>
      <c r="BA127" s="68"/>
      <c r="BB127" s="71"/>
      <c r="BC127" s="41">
        <f t="shared" si="46"/>
        <v>0</v>
      </c>
      <c r="BD127" s="70"/>
      <c r="BE127" s="68"/>
      <c r="BF127" s="71"/>
      <c r="BG127" s="41">
        <f t="shared" si="47"/>
        <v>0</v>
      </c>
      <c r="BH127" s="70"/>
      <c r="BI127" s="68"/>
      <c r="BJ127" s="71"/>
      <c r="BK127" s="41">
        <f t="shared" si="48"/>
        <v>0</v>
      </c>
      <c r="BL127" s="70"/>
      <c r="BM127" s="68"/>
      <c r="BN127" s="71"/>
      <c r="BO127" s="41">
        <f t="shared" si="49"/>
        <v>0</v>
      </c>
      <c r="BP127" s="70"/>
      <c r="BQ127" s="68"/>
      <c r="BR127" s="71"/>
      <c r="BS127" s="41">
        <f t="shared" si="50"/>
        <v>0</v>
      </c>
    </row>
    <row r="128" spans="1:71" ht="15.75" customHeight="1" x14ac:dyDescent="0.25">
      <c r="A128" s="30"/>
      <c r="B128" s="31"/>
      <c r="C128" s="31"/>
      <c r="D128" s="37">
        <v>97</v>
      </c>
      <c r="E128" s="60"/>
      <c r="F128" s="31"/>
      <c r="G128" s="38" t="str">
        <f t="shared" si="31"/>
        <v/>
      </c>
      <c r="H128" s="39" t="str">
        <f t="array" ref="H128">IF(I128="","",IFERROR(INDEX(Lid!$F:$F,MATCH($E128,Lid!$A:$A,0)),""))</f>
        <v/>
      </c>
      <c r="I128" s="84" t="str">
        <f t="shared" si="32"/>
        <v/>
      </c>
      <c r="J128" s="38" t="str">
        <f t="shared" si="33"/>
        <v/>
      </c>
      <c r="K128" s="39" t="str">
        <f>IF(I128="","",IFERROR($D$3 &amp; " " &amp;LEFT(INDEX(Lid!$B:$B,MATCH($E128,Lid!$A:$A,0)), 1)&amp;MID(INDEX(Lid!$B:$B,MATCH($E128,Lid!$A:$A,0)),FIND(" ", INDEX(Lid!$B:$B,MATCH($E128,Lid!$A:$A,0))),256),""))</f>
        <v/>
      </c>
      <c r="L128" s="41" t="str">
        <f t="shared" si="34"/>
        <v/>
      </c>
      <c r="M128" s="41" t="str">
        <f t="shared" si="35"/>
        <v/>
      </c>
      <c r="N128" s="41" t="str">
        <f t="shared" si="36"/>
        <v/>
      </c>
      <c r="O128" s="31"/>
      <c r="P128" s="67"/>
      <c r="Q128" s="68"/>
      <c r="R128" s="69"/>
      <c r="S128" s="41">
        <f t="shared" si="37"/>
        <v>0</v>
      </c>
      <c r="T128" s="70"/>
      <c r="U128" s="68"/>
      <c r="V128" s="71"/>
      <c r="W128" s="41">
        <f t="shared" si="38"/>
        <v>0</v>
      </c>
      <c r="X128" s="70"/>
      <c r="Y128" s="68"/>
      <c r="Z128" s="71"/>
      <c r="AA128" s="41">
        <f t="shared" si="39"/>
        <v>0</v>
      </c>
      <c r="AB128" s="70"/>
      <c r="AC128" s="68"/>
      <c r="AD128" s="71"/>
      <c r="AE128" s="41">
        <f t="shared" si="40"/>
        <v>0</v>
      </c>
      <c r="AF128" s="70"/>
      <c r="AG128" s="68"/>
      <c r="AH128" s="71"/>
      <c r="AI128" s="41">
        <f t="shared" si="41"/>
        <v>0</v>
      </c>
      <c r="AJ128" s="70"/>
      <c r="AK128" s="68"/>
      <c r="AL128" s="71"/>
      <c r="AM128" s="41">
        <f t="shared" si="42"/>
        <v>0</v>
      </c>
      <c r="AN128" s="70"/>
      <c r="AO128" s="68"/>
      <c r="AP128" s="71"/>
      <c r="AQ128" s="41">
        <f t="shared" si="43"/>
        <v>0</v>
      </c>
      <c r="AR128" s="70"/>
      <c r="AS128" s="68"/>
      <c r="AT128" s="71"/>
      <c r="AU128" s="41">
        <f t="shared" si="44"/>
        <v>0</v>
      </c>
      <c r="AV128" s="70"/>
      <c r="AW128" s="68"/>
      <c r="AX128" s="71"/>
      <c r="AY128" s="41">
        <f t="shared" si="45"/>
        <v>0</v>
      </c>
      <c r="AZ128" s="70"/>
      <c r="BA128" s="68"/>
      <c r="BB128" s="71"/>
      <c r="BC128" s="41">
        <f t="shared" si="46"/>
        <v>0</v>
      </c>
      <c r="BD128" s="70"/>
      <c r="BE128" s="68"/>
      <c r="BF128" s="71"/>
      <c r="BG128" s="41">
        <f t="shared" si="47"/>
        <v>0</v>
      </c>
      <c r="BH128" s="70"/>
      <c r="BI128" s="68"/>
      <c r="BJ128" s="71"/>
      <c r="BK128" s="41">
        <f t="shared" si="48"/>
        <v>0</v>
      </c>
      <c r="BL128" s="70"/>
      <c r="BM128" s="68"/>
      <c r="BN128" s="71"/>
      <c r="BO128" s="41">
        <f t="shared" si="49"/>
        <v>0</v>
      </c>
      <c r="BP128" s="70"/>
      <c r="BQ128" s="68"/>
      <c r="BR128" s="71"/>
      <c r="BS128" s="41">
        <f t="shared" si="50"/>
        <v>0</v>
      </c>
    </row>
    <row r="129" spans="1:71" ht="15.75" customHeight="1" x14ac:dyDescent="0.25">
      <c r="A129" s="30"/>
      <c r="B129" s="31"/>
      <c r="C129" s="31"/>
      <c r="D129" s="37">
        <v>98</v>
      </c>
      <c r="E129" s="60"/>
      <c r="F129" s="31"/>
      <c r="G129" s="38" t="str">
        <f t="shared" si="31"/>
        <v/>
      </c>
      <c r="H129" s="39" t="str">
        <f t="array" ref="H129">IF(I129="","",IFERROR(INDEX(Lid!$F:$F,MATCH($E129,Lid!$A:$A,0)),""))</f>
        <v/>
      </c>
      <c r="I129" s="84" t="str">
        <f t="shared" si="32"/>
        <v/>
      </c>
      <c r="J129" s="38" t="str">
        <f t="shared" si="33"/>
        <v/>
      </c>
      <c r="K129" s="39" t="str">
        <f>IF(I129="","",IFERROR($D$3 &amp; " " &amp;LEFT(INDEX(Lid!$B:$B,MATCH($E129,Lid!$A:$A,0)), 1)&amp;MID(INDEX(Lid!$B:$B,MATCH($E129,Lid!$A:$A,0)),FIND(" ", INDEX(Lid!$B:$B,MATCH($E129,Lid!$A:$A,0))),256),""))</f>
        <v/>
      </c>
      <c r="L129" s="41" t="str">
        <f t="shared" si="34"/>
        <v/>
      </c>
      <c r="M129" s="41" t="str">
        <f t="shared" si="35"/>
        <v/>
      </c>
      <c r="N129" s="41" t="str">
        <f t="shared" si="36"/>
        <v/>
      </c>
      <c r="O129" s="31"/>
      <c r="P129" s="67"/>
      <c r="Q129" s="68"/>
      <c r="R129" s="69"/>
      <c r="S129" s="41">
        <f t="shared" si="37"/>
        <v>0</v>
      </c>
      <c r="T129" s="70"/>
      <c r="U129" s="68"/>
      <c r="V129" s="71"/>
      <c r="W129" s="41">
        <f t="shared" si="38"/>
        <v>0</v>
      </c>
      <c r="X129" s="70"/>
      <c r="Y129" s="68"/>
      <c r="Z129" s="71"/>
      <c r="AA129" s="41">
        <f t="shared" si="39"/>
        <v>0</v>
      </c>
      <c r="AB129" s="70"/>
      <c r="AC129" s="68"/>
      <c r="AD129" s="71"/>
      <c r="AE129" s="41">
        <f t="shared" si="40"/>
        <v>0</v>
      </c>
      <c r="AF129" s="70"/>
      <c r="AG129" s="68"/>
      <c r="AH129" s="71"/>
      <c r="AI129" s="41">
        <f t="shared" si="41"/>
        <v>0</v>
      </c>
      <c r="AJ129" s="70"/>
      <c r="AK129" s="68"/>
      <c r="AL129" s="71"/>
      <c r="AM129" s="41">
        <f t="shared" si="42"/>
        <v>0</v>
      </c>
      <c r="AN129" s="70"/>
      <c r="AO129" s="68"/>
      <c r="AP129" s="71"/>
      <c r="AQ129" s="41">
        <f t="shared" si="43"/>
        <v>0</v>
      </c>
      <c r="AR129" s="70"/>
      <c r="AS129" s="68"/>
      <c r="AT129" s="71"/>
      <c r="AU129" s="41">
        <f t="shared" si="44"/>
        <v>0</v>
      </c>
      <c r="AV129" s="70"/>
      <c r="AW129" s="68"/>
      <c r="AX129" s="71"/>
      <c r="AY129" s="41">
        <f t="shared" si="45"/>
        <v>0</v>
      </c>
      <c r="AZ129" s="70"/>
      <c r="BA129" s="68"/>
      <c r="BB129" s="71"/>
      <c r="BC129" s="41">
        <f t="shared" si="46"/>
        <v>0</v>
      </c>
      <c r="BD129" s="70"/>
      <c r="BE129" s="68"/>
      <c r="BF129" s="71"/>
      <c r="BG129" s="41">
        <f t="shared" si="47"/>
        <v>0</v>
      </c>
      <c r="BH129" s="70"/>
      <c r="BI129" s="68"/>
      <c r="BJ129" s="71"/>
      <c r="BK129" s="41">
        <f t="shared" si="48"/>
        <v>0</v>
      </c>
      <c r="BL129" s="70"/>
      <c r="BM129" s="68"/>
      <c r="BN129" s="71"/>
      <c r="BO129" s="41">
        <f t="shared" si="49"/>
        <v>0</v>
      </c>
      <c r="BP129" s="70"/>
      <c r="BQ129" s="68"/>
      <c r="BR129" s="71"/>
      <c r="BS129" s="41">
        <f t="shared" si="50"/>
        <v>0</v>
      </c>
    </row>
    <row r="130" spans="1:71" ht="15.75" customHeight="1" x14ac:dyDescent="0.25">
      <c r="A130" s="30"/>
      <c r="B130" s="31"/>
      <c r="C130" s="31"/>
      <c r="D130" s="37">
        <v>99</v>
      </c>
      <c r="E130" s="60"/>
      <c r="F130" s="31"/>
      <c r="G130" s="38" t="str">
        <f t="shared" si="31"/>
        <v/>
      </c>
      <c r="H130" s="39" t="str">
        <f t="array" ref="H130">IF(I130="","",IFERROR(INDEX(Lid!$F:$F,MATCH($E130,Lid!$A:$A,0)),""))</f>
        <v/>
      </c>
      <c r="I130" s="84" t="str">
        <f t="shared" si="32"/>
        <v/>
      </c>
      <c r="J130" s="38" t="str">
        <f t="shared" si="33"/>
        <v/>
      </c>
      <c r="K130" s="39" t="str">
        <f>IF(I130="","",IFERROR($D$3 &amp; " " &amp;LEFT(INDEX(Lid!$B:$B,MATCH($E130,Lid!$A:$A,0)), 1)&amp;MID(INDEX(Lid!$B:$B,MATCH($E130,Lid!$A:$A,0)),FIND(" ", INDEX(Lid!$B:$B,MATCH($E130,Lid!$A:$A,0))),256),""))</f>
        <v/>
      </c>
      <c r="L130" s="41" t="str">
        <f t="shared" si="34"/>
        <v/>
      </c>
      <c r="M130" s="41" t="str">
        <f t="shared" si="35"/>
        <v/>
      </c>
      <c r="N130" s="41" t="str">
        <f t="shared" si="36"/>
        <v/>
      </c>
      <c r="O130" s="31"/>
      <c r="P130" s="67"/>
      <c r="Q130" s="68"/>
      <c r="R130" s="69"/>
      <c r="S130" s="41">
        <f t="shared" si="37"/>
        <v>0</v>
      </c>
      <c r="T130" s="70"/>
      <c r="U130" s="68"/>
      <c r="V130" s="71"/>
      <c r="W130" s="41">
        <f t="shared" si="38"/>
        <v>0</v>
      </c>
      <c r="X130" s="70"/>
      <c r="Y130" s="68"/>
      <c r="Z130" s="71"/>
      <c r="AA130" s="41">
        <f t="shared" si="39"/>
        <v>0</v>
      </c>
      <c r="AB130" s="70"/>
      <c r="AC130" s="68"/>
      <c r="AD130" s="71"/>
      <c r="AE130" s="41">
        <f t="shared" si="40"/>
        <v>0</v>
      </c>
      <c r="AF130" s="70"/>
      <c r="AG130" s="68"/>
      <c r="AH130" s="71"/>
      <c r="AI130" s="41">
        <f t="shared" si="41"/>
        <v>0</v>
      </c>
      <c r="AJ130" s="70"/>
      <c r="AK130" s="68"/>
      <c r="AL130" s="71"/>
      <c r="AM130" s="41">
        <f t="shared" si="42"/>
        <v>0</v>
      </c>
      <c r="AN130" s="70"/>
      <c r="AO130" s="68"/>
      <c r="AP130" s="71"/>
      <c r="AQ130" s="41">
        <f t="shared" si="43"/>
        <v>0</v>
      </c>
      <c r="AR130" s="70"/>
      <c r="AS130" s="68"/>
      <c r="AT130" s="71"/>
      <c r="AU130" s="41">
        <f t="shared" si="44"/>
        <v>0</v>
      </c>
      <c r="AV130" s="70"/>
      <c r="AW130" s="68"/>
      <c r="AX130" s="71"/>
      <c r="AY130" s="41">
        <f t="shared" si="45"/>
        <v>0</v>
      </c>
      <c r="AZ130" s="70"/>
      <c r="BA130" s="68"/>
      <c r="BB130" s="71"/>
      <c r="BC130" s="41">
        <f t="shared" si="46"/>
        <v>0</v>
      </c>
      <c r="BD130" s="70"/>
      <c r="BE130" s="68"/>
      <c r="BF130" s="71"/>
      <c r="BG130" s="41">
        <f t="shared" si="47"/>
        <v>0</v>
      </c>
      <c r="BH130" s="70"/>
      <c r="BI130" s="68"/>
      <c r="BJ130" s="71"/>
      <c r="BK130" s="41">
        <f t="shared" si="48"/>
        <v>0</v>
      </c>
      <c r="BL130" s="70"/>
      <c r="BM130" s="68"/>
      <c r="BN130" s="71"/>
      <c r="BO130" s="41">
        <f t="shared" si="49"/>
        <v>0</v>
      </c>
      <c r="BP130" s="70"/>
      <c r="BQ130" s="68"/>
      <c r="BR130" s="71"/>
      <c r="BS130" s="41">
        <f t="shared" si="50"/>
        <v>0</v>
      </c>
    </row>
    <row r="131" spans="1:71" ht="15.75" customHeight="1" x14ac:dyDescent="0.25">
      <c r="A131" s="30"/>
      <c r="B131" s="31"/>
      <c r="C131" s="31"/>
      <c r="D131" s="37">
        <v>100</v>
      </c>
      <c r="E131" s="60"/>
      <c r="F131" s="31"/>
      <c r="G131" s="38" t="str">
        <f t="shared" si="31"/>
        <v/>
      </c>
      <c r="H131" s="39" t="str">
        <f t="array" ref="H131">IF(I131="","",IFERROR(INDEX(Lid!$F:$F,MATCH($E131,Lid!$A:$A,0)),""))</f>
        <v/>
      </c>
      <c r="I131" s="84" t="str">
        <f t="shared" si="32"/>
        <v/>
      </c>
      <c r="J131" s="38" t="str">
        <f t="shared" si="33"/>
        <v/>
      </c>
      <c r="K131" s="39" t="str">
        <f>IF(I131="","",IFERROR($D$3 &amp; " " &amp;LEFT(INDEX(Lid!$B:$B,MATCH($E131,Lid!$A:$A,0)), 1)&amp;MID(INDEX(Lid!$B:$B,MATCH($E131,Lid!$A:$A,0)),FIND(" ", INDEX(Lid!$B:$B,MATCH($E131,Lid!$A:$A,0))),256),""))</f>
        <v/>
      </c>
      <c r="L131" s="41" t="str">
        <f t="shared" si="34"/>
        <v/>
      </c>
      <c r="M131" s="41" t="str">
        <f t="shared" si="35"/>
        <v/>
      </c>
      <c r="N131" s="41" t="str">
        <f t="shared" si="36"/>
        <v/>
      </c>
      <c r="O131" s="31"/>
      <c r="P131" s="67"/>
      <c r="Q131" s="68"/>
      <c r="R131" s="69"/>
      <c r="S131" s="41">
        <f t="shared" si="37"/>
        <v>0</v>
      </c>
      <c r="T131" s="70"/>
      <c r="U131" s="68"/>
      <c r="V131" s="71"/>
      <c r="W131" s="41">
        <f t="shared" si="38"/>
        <v>0</v>
      </c>
      <c r="X131" s="70"/>
      <c r="Y131" s="68"/>
      <c r="Z131" s="71"/>
      <c r="AA131" s="41">
        <f t="shared" si="39"/>
        <v>0</v>
      </c>
      <c r="AB131" s="70"/>
      <c r="AC131" s="68"/>
      <c r="AD131" s="71"/>
      <c r="AE131" s="41">
        <f t="shared" si="40"/>
        <v>0</v>
      </c>
      <c r="AF131" s="70"/>
      <c r="AG131" s="68"/>
      <c r="AH131" s="71"/>
      <c r="AI131" s="41">
        <f t="shared" si="41"/>
        <v>0</v>
      </c>
      <c r="AJ131" s="70"/>
      <c r="AK131" s="68"/>
      <c r="AL131" s="71"/>
      <c r="AM131" s="41">
        <f t="shared" si="42"/>
        <v>0</v>
      </c>
      <c r="AN131" s="70"/>
      <c r="AO131" s="68"/>
      <c r="AP131" s="71"/>
      <c r="AQ131" s="41">
        <f t="shared" si="43"/>
        <v>0</v>
      </c>
      <c r="AR131" s="70"/>
      <c r="AS131" s="68"/>
      <c r="AT131" s="71"/>
      <c r="AU131" s="41">
        <f t="shared" si="44"/>
        <v>0</v>
      </c>
      <c r="AV131" s="70"/>
      <c r="AW131" s="68"/>
      <c r="AX131" s="71"/>
      <c r="AY131" s="41">
        <f t="shared" si="45"/>
        <v>0</v>
      </c>
      <c r="AZ131" s="70"/>
      <c r="BA131" s="68"/>
      <c r="BB131" s="71"/>
      <c r="BC131" s="41">
        <f t="shared" si="46"/>
        <v>0</v>
      </c>
      <c r="BD131" s="70"/>
      <c r="BE131" s="68"/>
      <c r="BF131" s="71"/>
      <c r="BG131" s="41">
        <f t="shared" si="47"/>
        <v>0</v>
      </c>
      <c r="BH131" s="70"/>
      <c r="BI131" s="68"/>
      <c r="BJ131" s="71"/>
      <c r="BK131" s="41">
        <f t="shared" si="48"/>
        <v>0</v>
      </c>
      <c r="BL131" s="70"/>
      <c r="BM131" s="68"/>
      <c r="BN131" s="71"/>
      <c r="BO131" s="41">
        <f t="shared" si="49"/>
        <v>0</v>
      </c>
      <c r="BP131" s="70"/>
      <c r="BQ131" s="68"/>
      <c r="BR131" s="71"/>
      <c r="BS131" s="41">
        <f t="shared" si="50"/>
        <v>0</v>
      </c>
    </row>
    <row r="132" spans="1:71" ht="15.75" customHeight="1" x14ac:dyDescent="0.25">
      <c r="A132" s="30"/>
      <c r="B132" s="31"/>
      <c r="C132" s="31"/>
      <c r="D132" s="37">
        <v>101</v>
      </c>
      <c r="E132" s="60"/>
      <c r="F132" s="31"/>
      <c r="G132" s="38" t="str">
        <f t="shared" si="31"/>
        <v/>
      </c>
      <c r="H132" s="39" t="str">
        <f t="array" ref="H132">IF(I132="","",IFERROR(INDEX(Lid!$F:$F,MATCH($E132,Lid!$A:$A,0)),""))</f>
        <v/>
      </c>
      <c r="I132" s="84" t="str">
        <f t="shared" si="32"/>
        <v/>
      </c>
      <c r="J132" s="38" t="str">
        <f t="shared" si="33"/>
        <v/>
      </c>
      <c r="K132" s="39" t="str">
        <f>IF(I132="","",IFERROR($D$3 &amp; " " &amp;LEFT(INDEX(Lid!$B:$B,MATCH($E132,Lid!$A:$A,0)), 1)&amp;MID(INDEX(Lid!$B:$B,MATCH($E132,Lid!$A:$A,0)),FIND(" ", INDEX(Lid!$B:$B,MATCH($E132,Lid!$A:$A,0))),256),""))</f>
        <v/>
      </c>
      <c r="L132" s="41" t="str">
        <f t="shared" si="34"/>
        <v/>
      </c>
      <c r="M132" s="41" t="str">
        <f t="shared" si="35"/>
        <v/>
      </c>
      <c r="N132" s="41" t="str">
        <f t="shared" si="36"/>
        <v/>
      </c>
      <c r="O132" s="31"/>
      <c r="P132" s="67"/>
      <c r="Q132" s="68"/>
      <c r="R132" s="69"/>
      <c r="S132" s="41">
        <f t="shared" si="37"/>
        <v>0</v>
      </c>
      <c r="T132" s="70"/>
      <c r="U132" s="68"/>
      <c r="V132" s="71"/>
      <c r="W132" s="41">
        <f t="shared" si="38"/>
        <v>0</v>
      </c>
      <c r="X132" s="70"/>
      <c r="Y132" s="68"/>
      <c r="Z132" s="71"/>
      <c r="AA132" s="41">
        <f t="shared" si="39"/>
        <v>0</v>
      </c>
      <c r="AB132" s="70"/>
      <c r="AC132" s="68"/>
      <c r="AD132" s="71"/>
      <c r="AE132" s="41">
        <f t="shared" si="40"/>
        <v>0</v>
      </c>
      <c r="AF132" s="70"/>
      <c r="AG132" s="68"/>
      <c r="AH132" s="71"/>
      <c r="AI132" s="41">
        <f t="shared" si="41"/>
        <v>0</v>
      </c>
      <c r="AJ132" s="70"/>
      <c r="AK132" s="68"/>
      <c r="AL132" s="71"/>
      <c r="AM132" s="41">
        <f t="shared" si="42"/>
        <v>0</v>
      </c>
      <c r="AN132" s="70"/>
      <c r="AO132" s="68"/>
      <c r="AP132" s="71"/>
      <c r="AQ132" s="41">
        <f t="shared" si="43"/>
        <v>0</v>
      </c>
      <c r="AR132" s="70"/>
      <c r="AS132" s="68"/>
      <c r="AT132" s="71"/>
      <c r="AU132" s="41">
        <f t="shared" si="44"/>
        <v>0</v>
      </c>
      <c r="AV132" s="70"/>
      <c r="AW132" s="68"/>
      <c r="AX132" s="71"/>
      <c r="AY132" s="41">
        <f t="shared" si="45"/>
        <v>0</v>
      </c>
      <c r="AZ132" s="70"/>
      <c r="BA132" s="68"/>
      <c r="BB132" s="71"/>
      <c r="BC132" s="41">
        <f t="shared" si="46"/>
        <v>0</v>
      </c>
      <c r="BD132" s="70"/>
      <c r="BE132" s="68"/>
      <c r="BF132" s="71"/>
      <c r="BG132" s="41">
        <f t="shared" si="47"/>
        <v>0</v>
      </c>
      <c r="BH132" s="70"/>
      <c r="BI132" s="68"/>
      <c r="BJ132" s="71"/>
      <c r="BK132" s="41">
        <f t="shared" si="48"/>
        <v>0</v>
      </c>
      <c r="BL132" s="70"/>
      <c r="BM132" s="68"/>
      <c r="BN132" s="71"/>
      <c r="BO132" s="41">
        <f t="shared" si="49"/>
        <v>0</v>
      </c>
      <c r="BP132" s="70"/>
      <c r="BQ132" s="68"/>
      <c r="BR132" s="71"/>
      <c r="BS132" s="41">
        <f t="shared" si="50"/>
        <v>0</v>
      </c>
    </row>
    <row r="133" spans="1:71" ht="15.75" customHeight="1" x14ac:dyDescent="0.25">
      <c r="A133" s="30"/>
      <c r="B133" s="31"/>
      <c r="C133" s="31"/>
      <c r="D133" s="37">
        <v>102</v>
      </c>
      <c r="E133" s="60"/>
      <c r="F133" s="31"/>
      <c r="G133" s="38" t="str">
        <f t="shared" si="31"/>
        <v/>
      </c>
      <c r="H133" s="39" t="str">
        <f t="array" ref="H133">IF(I133="","",IFERROR(INDEX(Lid!$F:$F,MATCH($E133,Lid!$A:$A,0)),""))</f>
        <v/>
      </c>
      <c r="I133" s="84" t="str">
        <f t="shared" si="32"/>
        <v/>
      </c>
      <c r="J133" s="38" t="str">
        <f t="shared" si="33"/>
        <v/>
      </c>
      <c r="K133" s="39" t="str">
        <f>IF(I133="","",IFERROR($D$3 &amp; " " &amp;LEFT(INDEX(Lid!$B:$B,MATCH($E133,Lid!$A:$A,0)), 1)&amp;MID(INDEX(Lid!$B:$B,MATCH($E133,Lid!$A:$A,0)),FIND(" ", INDEX(Lid!$B:$B,MATCH($E133,Lid!$A:$A,0))),256),""))</f>
        <v/>
      </c>
      <c r="L133" s="41" t="str">
        <f t="shared" si="34"/>
        <v/>
      </c>
      <c r="M133" s="41" t="str">
        <f t="shared" si="35"/>
        <v/>
      </c>
      <c r="N133" s="41" t="str">
        <f t="shared" si="36"/>
        <v/>
      </c>
      <c r="O133" s="31"/>
      <c r="P133" s="67"/>
      <c r="Q133" s="68"/>
      <c r="R133" s="69"/>
      <c r="S133" s="41">
        <f t="shared" si="37"/>
        <v>0</v>
      </c>
      <c r="T133" s="70"/>
      <c r="U133" s="68"/>
      <c r="V133" s="71"/>
      <c r="W133" s="41">
        <f t="shared" si="38"/>
        <v>0</v>
      </c>
      <c r="X133" s="70"/>
      <c r="Y133" s="68"/>
      <c r="Z133" s="71"/>
      <c r="AA133" s="41">
        <f t="shared" si="39"/>
        <v>0</v>
      </c>
      <c r="AB133" s="70"/>
      <c r="AC133" s="68"/>
      <c r="AD133" s="71"/>
      <c r="AE133" s="41">
        <f t="shared" si="40"/>
        <v>0</v>
      </c>
      <c r="AF133" s="70"/>
      <c r="AG133" s="68"/>
      <c r="AH133" s="71"/>
      <c r="AI133" s="41">
        <f t="shared" si="41"/>
        <v>0</v>
      </c>
      <c r="AJ133" s="70"/>
      <c r="AK133" s="68"/>
      <c r="AL133" s="71"/>
      <c r="AM133" s="41">
        <f t="shared" si="42"/>
        <v>0</v>
      </c>
      <c r="AN133" s="70"/>
      <c r="AO133" s="68"/>
      <c r="AP133" s="71"/>
      <c r="AQ133" s="41">
        <f t="shared" si="43"/>
        <v>0</v>
      </c>
      <c r="AR133" s="70"/>
      <c r="AS133" s="68"/>
      <c r="AT133" s="71"/>
      <c r="AU133" s="41">
        <f t="shared" si="44"/>
        <v>0</v>
      </c>
      <c r="AV133" s="70"/>
      <c r="AW133" s="68"/>
      <c r="AX133" s="71"/>
      <c r="AY133" s="41">
        <f t="shared" si="45"/>
        <v>0</v>
      </c>
      <c r="AZ133" s="70"/>
      <c r="BA133" s="68"/>
      <c r="BB133" s="71"/>
      <c r="BC133" s="41">
        <f t="shared" si="46"/>
        <v>0</v>
      </c>
      <c r="BD133" s="70"/>
      <c r="BE133" s="68"/>
      <c r="BF133" s="71"/>
      <c r="BG133" s="41">
        <f t="shared" si="47"/>
        <v>0</v>
      </c>
      <c r="BH133" s="70"/>
      <c r="BI133" s="68"/>
      <c r="BJ133" s="71"/>
      <c r="BK133" s="41">
        <f t="shared" si="48"/>
        <v>0</v>
      </c>
      <c r="BL133" s="70"/>
      <c r="BM133" s="68"/>
      <c r="BN133" s="71"/>
      <c r="BO133" s="41">
        <f t="shared" si="49"/>
        <v>0</v>
      </c>
      <c r="BP133" s="70"/>
      <c r="BQ133" s="68"/>
      <c r="BR133" s="71"/>
      <c r="BS133" s="41">
        <f t="shared" si="50"/>
        <v>0</v>
      </c>
    </row>
    <row r="134" spans="1:71" ht="15.75" customHeight="1" x14ac:dyDescent="0.25">
      <c r="A134" s="30"/>
      <c r="B134" s="31"/>
      <c r="C134" s="31"/>
      <c r="D134" s="37">
        <v>103</v>
      </c>
      <c r="E134" s="60"/>
      <c r="F134" s="31"/>
      <c r="G134" s="38" t="str">
        <f t="shared" si="31"/>
        <v/>
      </c>
      <c r="H134" s="39" t="str">
        <f t="array" ref="H134">IF(I134="","",IFERROR(INDEX(Lid!$F:$F,MATCH($E134,Lid!$A:$A,0)),""))</f>
        <v/>
      </c>
      <c r="I134" s="84" t="str">
        <f t="shared" si="32"/>
        <v/>
      </c>
      <c r="J134" s="38" t="str">
        <f t="shared" si="33"/>
        <v/>
      </c>
      <c r="K134" s="39" t="str">
        <f>IF(I134="","",IFERROR($D$3 &amp; " " &amp;LEFT(INDEX(Lid!$B:$B,MATCH($E134,Lid!$A:$A,0)), 1)&amp;MID(INDEX(Lid!$B:$B,MATCH($E134,Lid!$A:$A,0)),FIND(" ", INDEX(Lid!$B:$B,MATCH($E134,Lid!$A:$A,0))),256),""))</f>
        <v/>
      </c>
      <c r="L134" s="41" t="str">
        <f t="shared" si="34"/>
        <v/>
      </c>
      <c r="M134" s="41" t="str">
        <f t="shared" si="35"/>
        <v/>
      </c>
      <c r="N134" s="41" t="str">
        <f t="shared" si="36"/>
        <v/>
      </c>
      <c r="O134" s="31"/>
      <c r="P134" s="67"/>
      <c r="Q134" s="68"/>
      <c r="R134" s="69"/>
      <c r="S134" s="41">
        <f t="shared" si="37"/>
        <v>0</v>
      </c>
      <c r="T134" s="70"/>
      <c r="U134" s="68"/>
      <c r="V134" s="71"/>
      <c r="W134" s="41">
        <f t="shared" si="38"/>
        <v>0</v>
      </c>
      <c r="X134" s="70"/>
      <c r="Y134" s="68"/>
      <c r="Z134" s="71"/>
      <c r="AA134" s="41">
        <f t="shared" si="39"/>
        <v>0</v>
      </c>
      <c r="AB134" s="70"/>
      <c r="AC134" s="68"/>
      <c r="AD134" s="71"/>
      <c r="AE134" s="41">
        <f t="shared" si="40"/>
        <v>0</v>
      </c>
      <c r="AF134" s="70"/>
      <c r="AG134" s="68"/>
      <c r="AH134" s="71"/>
      <c r="AI134" s="41">
        <f t="shared" si="41"/>
        <v>0</v>
      </c>
      <c r="AJ134" s="70"/>
      <c r="AK134" s="68"/>
      <c r="AL134" s="71"/>
      <c r="AM134" s="41">
        <f t="shared" si="42"/>
        <v>0</v>
      </c>
      <c r="AN134" s="70"/>
      <c r="AO134" s="68"/>
      <c r="AP134" s="71"/>
      <c r="AQ134" s="41">
        <f t="shared" si="43"/>
        <v>0</v>
      </c>
      <c r="AR134" s="70"/>
      <c r="AS134" s="68"/>
      <c r="AT134" s="71"/>
      <c r="AU134" s="41">
        <f t="shared" si="44"/>
        <v>0</v>
      </c>
      <c r="AV134" s="70"/>
      <c r="AW134" s="68"/>
      <c r="AX134" s="71"/>
      <c r="AY134" s="41">
        <f t="shared" si="45"/>
        <v>0</v>
      </c>
      <c r="AZ134" s="70"/>
      <c r="BA134" s="68"/>
      <c r="BB134" s="71"/>
      <c r="BC134" s="41">
        <f t="shared" si="46"/>
        <v>0</v>
      </c>
      <c r="BD134" s="70"/>
      <c r="BE134" s="68"/>
      <c r="BF134" s="71"/>
      <c r="BG134" s="41">
        <f t="shared" si="47"/>
        <v>0</v>
      </c>
      <c r="BH134" s="70"/>
      <c r="BI134" s="68"/>
      <c r="BJ134" s="71"/>
      <c r="BK134" s="41">
        <f t="shared" si="48"/>
        <v>0</v>
      </c>
      <c r="BL134" s="70"/>
      <c r="BM134" s="68"/>
      <c r="BN134" s="71"/>
      <c r="BO134" s="41">
        <f t="shared" si="49"/>
        <v>0</v>
      </c>
      <c r="BP134" s="70"/>
      <c r="BQ134" s="68"/>
      <c r="BR134" s="71"/>
      <c r="BS134" s="41">
        <f t="shared" si="50"/>
        <v>0</v>
      </c>
    </row>
    <row r="135" spans="1:71" ht="15.75" customHeight="1" x14ac:dyDescent="0.25">
      <c r="A135" s="30"/>
      <c r="B135" s="31"/>
      <c r="C135" s="31"/>
      <c r="D135" s="37">
        <v>104</v>
      </c>
      <c r="E135" s="60"/>
      <c r="F135" s="31"/>
      <c r="G135" s="38" t="str">
        <f t="shared" si="31"/>
        <v/>
      </c>
      <c r="H135" s="39" t="str">
        <f t="array" ref="H135">IF(I135="","",IFERROR(INDEX(Lid!$F:$F,MATCH($E135,Lid!$A:$A,0)),""))</f>
        <v/>
      </c>
      <c r="I135" s="84" t="str">
        <f t="shared" si="32"/>
        <v/>
      </c>
      <c r="J135" s="38" t="str">
        <f t="shared" si="33"/>
        <v/>
      </c>
      <c r="K135" s="39" t="str">
        <f>IF(I135="","",IFERROR($D$3 &amp; " " &amp;LEFT(INDEX(Lid!$B:$B,MATCH($E135,Lid!$A:$A,0)), 1)&amp;MID(INDEX(Lid!$B:$B,MATCH($E135,Lid!$A:$A,0)),FIND(" ", INDEX(Lid!$B:$B,MATCH($E135,Lid!$A:$A,0))),256),""))</f>
        <v/>
      </c>
      <c r="L135" s="41" t="str">
        <f t="shared" si="34"/>
        <v/>
      </c>
      <c r="M135" s="41" t="str">
        <f t="shared" si="35"/>
        <v/>
      </c>
      <c r="N135" s="41" t="str">
        <f t="shared" si="36"/>
        <v/>
      </c>
      <c r="O135" s="31"/>
      <c r="P135" s="67"/>
      <c r="Q135" s="68"/>
      <c r="R135" s="69"/>
      <c r="S135" s="41">
        <f t="shared" si="37"/>
        <v>0</v>
      </c>
      <c r="T135" s="70"/>
      <c r="U135" s="68"/>
      <c r="V135" s="71"/>
      <c r="W135" s="41">
        <f t="shared" si="38"/>
        <v>0</v>
      </c>
      <c r="X135" s="70"/>
      <c r="Y135" s="68"/>
      <c r="Z135" s="71"/>
      <c r="AA135" s="41">
        <f t="shared" si="39"/>
        <v>0</v>
      </c>
      <c r="AB135" s="70"/>
      <c r="AC135" s="68"/>
      <c r="AD135" s="71"/>
      <c r="AE135" s="41">
        <f t="shared" si="40"/>
        <v>0</v>
      </c>
      <c r="AF135" s="70"/>
      <c r="AG135" s="68"/>
      <c r="AH135" s="71"/>
      <c r="AI135" s="41">
        <f t="shared" si="41"/>
        <v>0</v>
      </c>
      <c r="AJ135" s="70"/>
      <c r="AK135" s="68"/>
      <c r="AL135" s="71"/>
      <c r="AM135" s="41">
        <f t="shared" si="42"/>
        <v>0</v>
      </c>
      <c r="AN135" s="70"/>
      <c r="AO135" s="68"/>
      <c r="AP135" s="71"/>
      <c r="AQ135" s="41">
        <f t="shared" si="43"/>
        <v>0</v>
      </c>
      <c r="AR135" s="70"/>
      <c r="AS135" s="68"/>
      <c r="AT135" s="71"/>
      <c r="AU135" s="41">
        <f t="shared" si="44"/>
        <v>0</v>
      </c>
      <c r="AV135" s="70"/>
      <c r="AW135" s="68"/>
      <c r="AX135" s="71"/>
      <c r="AY135" s="41">
        <f t="shared" si="45"/>
        <v>0</v>
      </c>
      <c r="AZ135" s="70"/>
      <c r="BA135" s="68"/>
      <c r="BB135" s="71"/>
      <c r="BC135" s="41">
        <f t="shared" si="46"/>
        <v>0</v>
      </c>
      <c r="BD135" s="70"/>
      <c r="BE135" s="68"/>
      <c r="BF135" s="71"/>
      <c r="BG135" s="41">
        <f t="shared" si="47"/>
        <v>0</v>
      </c>
      <c r="BH135" s="70"/>
      <c r="BI135" s="68"/>
      <c r="BJ135" s="71"/>
      <c r="BK135" s="41">
        <f t="shared" si="48"/>
        <v>0</v>
      </c>
      <c r="BL135" s="70"/>
      <c r="BM135" s="68"/>
      <c r="BN135" s="71"/>
      <c r="BO135" s="41">
        <f t="shared" si="49"/>
        <v>0</v>
      </c>
      <c r="BP135" s="70"/>
      <c r="BQ135" s="68"/>
      <c r="BR135" s="71"/>
      <c r="BS135" s="41">
        <f t="shared" si="50"/>
        <v>0</v>
      </c>
    </row>
    <row r="136" spans="1:71" ht="15.75" customHeight="1" x14ac:dyDescent="0.25">
      <c r="A136" s="30"/>
      <c r="B136" s="31"/>
      <c r="C136" s="31"/>
      <c r="D136" s="37">
        <v>105</v>
      </c>
      <c r="E136" s="60"/>
      <c r="F136" s="31"/>
      <c r="G136" s="38" t="str">
        <f t="shared" si="31"/>
        <v/>
      </c>
      <c r="H136" s="39" t="str">
        <f t="array" ref="H136">IF(I136="","",IFERROR(INDEX(Lid!$F:$F,MATCH($E136,Lid!$A:$A,0)),""))</f>
        <v/>
      </c>
      <c r="I136" s="84" t="str">
        <f t="shared" si="32"/>
        <v/>
      </c>
      <c r="J136" s="38" t="str">
        <f t="shared" si="33"/>
        <v/>
      </c>
      <c r="K136" s="39" t="str">
        <f>IF(I136="","",IFERROR($D$3 &amp; " " &amp;LEFT(INDEX(Lid!$B:$B,MATCH($E136,Lid!$A:$A,0)), 1)&amp;MID(INDEX(Lid!$B:$B,MATCH($E136,Lid!$A:$A,0)),FIND(" ", INDEX(Lid!$B:$B,MATCH($E136,Lid!$A:$A,0))),256),""))</f>
        <v/>
      </c>
      <c r="L136" s="41" t="str">
        <f t="shared" si="34"/>
        <v/>
      </c>
      <c r="M136" s="41" t="str">
        <f t="shared" si="35"/>
        <v/>
      </c>
      <c r="N136" s="41" t="str">
        <f t="shared" si="36"/>
        <v/>
      </c>
      <c r="O136" s="31"/>
      <c r="P136" s="67"/>
      <c r="Q136" s="68"/>
      <c r="R136" s="69"/>
      <c r="S136" s="41">
        <f t="shared" si="37"/>
        <v>0</v>
      </c>
      <c r="T136" s="70"/>
      <c r="U136" s="68"/>
      <c r="V136" s="71"/>
      <c r="W136" s="41">
        <f t="shared" si="38"/>
        <v>0</v>
      </c>
      <c r="X136" s="70"/>
      <c r="Y136" s="68"/>
      <c r="Z136" s="71"/>
      <c r="AA136" s="41">
        <f t="shared" si="39"/>
        <v>0</v>
      </c>
      <c r="AB136" s="70"/>
      <c r="AC136" s="68"/>
      <c r="AD136" s="71"/>
      <c r="AE136" s="41">
        <f t="shared" si="40"/>
        <v>0</v>
      </c>
      <c r="AF136" s="70"/>
      <c r="AG136" s="68"/>
      <c r="AH136" s="71"/>
      <c r="AI136" s="41">
        <f t="shared" si="41"/>
        <v>0</v>
      </c>
      <c r="AJ136" s="70"/>
      <c r="AK136" s="68"/>
      <c r="AL136" s="71"/>
      <c r="AM136" s="41">
        <f t="shared" si="42"/>
        <v>0</v>
      </c>
      <c r="AN136" s="70"/>
      <c r="AO136" s="68"/>
      <c r="AP136" s="71"/>
      <c r="AQ136" s="41">
        <f t="shared" si="43"/>
        <v>0</v>
      </c>
      <c r="AR136" s="70"/>
      <c r="AS136" s="68"/>
      <c r="AT136" s="71"/>
      <c r="AU136" s="41">
        <f t="shared" si="44"/>
        <v>0</v>
      </c>
      <c r="AV136" s="70"/>
      <c r="AW136" s="68"/>
      <c r="AX136" s="71"/>
      <c r="AY136" s="41">
        <f t="shared" si="45"/>
        <v>0</v>
      </c>
      <c r="AZ136" s="70"/>
      <c r="BA136" s="68"/>
      <c r="BB136" s="71"/>
      <c r="BC136" s="41">
        <f t="shared" si="46"/>
        <v>0</v>
      </c>
      <c r="BD136" s="70"/>
      <c r="BE136" s="68"/>
      <c r="BF136" s="71"/>
      <c r="BG136" s="41">
        <f t="shared" si="47"/>
        <v>0</v>
      </c>
      <c r="BH136" s="70"/>
      <c r="BI136" s="68"/>
      <c r="BJ136" s="71"/>
      <c r="BK136" s="41">
        <f t="shared" si="48"/>
        <v>0</v>
      </c>
      <c r="BL136" s="70"/>
      <c r="BM136" s="68"/>
      <c r="BN136" s="71"/>
      <c r="BO136" s="41">
        <f t="shared" si="49"/>
        <v>0</v>
      </c>
      <c r="BP136" s="70"/>
      <c r="BQ136" s="68"/>
      <c r="BR136" s="71"/>
      <c r="BS136" s="41">
        <f t="shared" si="50"/>
        <v>0</v>
      </c>
    </row>
    <row r="137" spans="1:71" ht="15.75" customHeight="1" x14ac:dyDescent="0.25">
      <c r="A137" s="30"/>
      <c r="B137" s="31"/>
      <c r="C137" s="31"/>
      <c r="D137" s="37">
        <v>106</v>
      </c>
      <c r="E137" s="60"/>
      <c r="F137" s="31"/>
      <c r="G137" s="38" t="str">
        <f t="shared" si="31"/>
        <v/>
      </c>
      <c r="H137" s="39" t="str">
        <f t="array" ref="H137">IF(I137="","",IFERROR(INDEX(Lid!$F:$F,MATCH($E137,Lid!$A:$A,0)),""))</f>
        <v/>
      </c>
      <c r="I137" s="84" t="str">
        <f t="shared" si="32"/>
        <v/>
      </c>
      <c r="J137" s="38" t="str">
        <f t="shared" si="33"/>
        <v/>
      </c>
      <c r="K137" s="39" t="str">
        <f>IF(I137="","",IFERROR($D$3 &amp; " " &amp;LEFT(INDEX(Lid!$B:$B,MATCH($E137,Lid!$A:$A,0)), 1)&amp;MID(INDEX(Lid!$B:$B,MATCH($E137,Lid!$A:$A,0)),FIND(" ", INDEX(Lid!$B:$B,MATCH($E137,Lid!$A:$A,0))),256),""))</f>
        <v/>
      </c>
      <c r="L137" s="41" t="str">
        <f t="shared" si="34"/>
        <v/>
      </c>
      <c r="M137" s="41" t="str">
        <f t="shared" si="35"/>
        <v/>
      </c>
      <c r="N137" s="41" t="str">
        <f t="shared" si="36"/>
        <v/>
      </c>
      <c r="O137" s="31"/>
      <c r="P137" s="67"/>
      <c r="Q137" s="68"/>
      <c r="R137" s="69"/>
      <c r="S137" s="41">
        <f t="shared" si="37"/>
        <v>0</v>
      </c>
      <c r="T137" s="70"/>
      <c r="U137" s="68"/>
      <c r="V137" s="71"/>
      <c r="W137" s="41">
        <f t="shared" si="38"/>
        <v>0</v>
      </c>
      <c r="X137" s="70"/>
      <c r="Y137" s="68"/>
      <c r="Z137" s="71"/>
      <c r="AA137" s="41">
        <f t="shared" si="39"/>
        <v>0</v>
      </c>
      <c r="AB137" s="70"/>
      <c r="AC137" s="68"/>
      <c r="AD137" s="71"/>
      <c r="AE137" s="41">
        <f t="shared" si="40"/>
        <v>0</v>
      </c>
      <c r="AF137" s="70"/>
      <c r="AG137" s="68"/>
      <c r="AH137" s="71"/>
      <c r="AI137" s="41">
        <f t="shared" si="41"/>
        <v>0</v>
      </c>
      <c r="AJ137" s="70"/>
      <c r="AK137" s="68"/>
      <c r="AL137" s="71"/>
      <c r="AM137" s="41">
        <f t="shared" si="42"/>
        <v>0</v>
      </c>
      <c r="AN137" s="70"/>
      <c r="AO137" s="68"/>
      <c r="AP137" s="71"/>
      <c r="AQ137" s="41">
        <f t="shared" si="43"/>
        <v>0</v>
      </c>
      <c r="AR137" s="70"/>
      <c r="AS137" s="68"/>
      <c r="AT137" s="71"/>
      <c r="AU137" s="41">
        <f t="shared" si="44"/>
        <v>0</v>
      </c>
      <c r="AV137" s="70"/>
      <c r="AW137" s="68"/>
      <c r="AX137" s="71"/>
      <c r="AY137" s="41">
        <f t="shared" si="45"/>
        <v>0</v>
      </c>
      <c r="AZ137" s="70"/>
      <c r="BA137" s="68"/>
      <c r="BB137" s="71"/>
      <c r="BC137" s="41">
        <f t="shared" si="46"/>
        <v>0</v>
      </c>
      <c r="BD137" s="70"/>
      <c r="BE137" s="68"/>
      <c r="BF137" s="71"/>
      <c r="BG137" s="41">
        <f t="shared" si="47"/>
        <v>0</v>
      </c>
      <c r="BH137" s="70"/>
      <c r="BI137" s="68"/>
      <c r="BJ137" s="71"/>
      <c r="BK137" s="41">
        <f t="shared" si="48"/>
        <v>0</v>
      </c>
      <c r="BL137" s="70"/>
      <c r="BM137" s="68"/>
      <c r="BN137" s="71"/>
      <c r="BO137" s="41">
        <f t="shared" si="49"/>
        <v>0</v>
      </c>
      <c r="BP137" s="70"/>
      <c r="BQ137" s="68"/>
      <c r="BR137" s="71"/>
      <c r="BS137" s="41">
        <f t="shared" si="50"/>
        <v>0</v>
      </c>
    </row>
    <row r="138" spans="1:71" ht="15.75" customHeight="1" x14ac:dyDescent="0.25">
      <c r="A138" s="30"/>
      <c r="B138" s="31"/>
      <c r="C138" s="31"/>
      <c r="D138" s="37">
        <v>107</v>
      </c>
      <c r="E138" s="60"/>
      <c r="F138" s="31"/>
      <c r="G138" s="38" t="str">
        <f t="shared" si="31"/>
        <v/>
      </c>
      <c r="H138" s="39" t="str">
        <f t="array" ref="H138">IF(I138="","",IFERROR(INDEX(Lid!$F:$F,MATCH($E138,Lid!$A:$A,0)),""))</f>
        <v/>
      </c>
      <c r="I138" s="84" t="str">
        <f t="shared" si="32"/>
        <v/>
      </c>
      <c r="J138" s="38" t="str">
        <f t="shared" si="33"/>
        <v/>
      </c>
      <c r="K138" s="39" t="str">
        <f>IF(I138="","",IFERROR($D$3 &amp; " " &amp;LEFT(INDEX(Lid!$B:$B,MATCH($E138,Lid!$A:$A,0)), 1)&amp;MID(INDEX(Lid!$B:$B,MATCH($E138,Lid!$A:$A,0)),FIND(" ", INDEX(Lid!$B:$B,MATCH($E138,Lid!$A:$A,0))),256),""))</f>
        <v/>
      </c>
      <c r="L138" s="41" t="str">
        <f t="shared" si="34"/>
        <v/>
      </c>
      <c r="M138" s="41" t="str">
        <f t="shared" si="35"/>
        <v/>
      </c>
      <c r="N138" s="41" t="str">
        <f t="shared" si="36"/>
        <v/>
      </c>
      <c r="O138" s="31"/>
      <c r="P138" s="67"/>
      <c r="Q138" s="68"/>
      <c r="R138" s="69"/>
      <c r="S138" s="41">
        <f t="shared" si="37"/>
        <v>0</v>
      </c>
      <c r="T138" s="70"/>
      <c r="U138" s="68"/>
      <c r="V138" s="71"/>
      <c r="W138" s="41">
        <f t="shared" si="38"/>
        <v>0</v>
      </c>
      <c r="X138" s="70"/>
      <c r="Y138" s="68"/>
      <c r="Z138" s="71"/>
      <c r="AA138" s="41">
        <f t="shared" si="39"/>
        <v>0</v>
      </c>
      <c r="AB138" s="70"/>
      <c r="AC138" s="68"/>
      <c r="AD138" s="71"/>
      <c r="AE138" s="41">
        <f t="shared" si="40"/>
        <v>0</v>
      </c>
      <c r="AF138" s="70"/>
      <c r="AG138" s="68"/>
      <c r="AH138" s="71"/>
      <c r="AI138" s="41">
        <f t="shared" si="41"/>
        <v>0</v>
      </c>
      <c r="AJ138" s="70"/>
      <c r="AK138" s="68"/>
      <c r="AL138" s="71"/>
      <c r="AM138" s="41">
        <f t="shared" si="42"/>
        <v>0</v>
      </c>
      <c r="AN138" s="70"/>
      <c r="AO138" s="68"/>
      <c r="AP138" s="71"/>
      <c r="AQ138" s="41">
        <f t="shared" si="43"/>
        <v>0</v>
      </c>
      <c r="AR138" s="70"/>
      <c r="AS138" s="68"/>
      <c r="AT138" s="71"/>
      <c r="AU138" s="41">
        <f t="shared" si="44"/>
        <v>0</v>
      </c>
      <c r="AV138" s="70"/>
      <c r="AW138" s="68"/>
      <c r="AX138" s="71"/>
      <c r="AY138" s="41">
        <f t="shared" si="45"/>
        <v>0</v>
      </c>
      <c r="AZ138" s="70"/>
      <c r="BA138" s="68"/>
      <c r="BB138" s="71"/>
      <c r="BC138" s="41">
        <f t="shared" si="46"/>
        <v>0</v>
      </c>
      <c r="BD138" s="70"/>
      <c r="BE138" s="68"/>
      <c r="BF138" s="71"/>
      <c r="BG138" s="41">
        <f t="shared" si="47"/>
        <v>0</v>
      </c>
      <c r="BH138" s="70"/>
      <c r="BI138" s="68"/>
      <c r="BJ138" s="71"/>
      <c r="BK138" s="41">
        <f t="shared" si="48"/>
        <v>0</v>
      </c>
      <c r="BL138" s="70"/>
      <c r="BM138" s="68"/>
      <c r="BN138" s="71"/>
      <c r="BO138" s="41">
        <f t="shared" si="49"/>
        <v>0</v>
      </c>
      <c r="BP138" s="70"/>
      <c r="BQ138" s="68"/>
      <c r="BR138" s="71"/>
      <c r="BS138" s="41">
        <f t="shared" si="50"/>
        <v>0</v>
      </c>
    </row>
    <row r="139" spans="1:71" ht="15.75" customHeight="1" x14ac:dyDescent="0.25">
      <c r="A139" s="30"/>
      <c r="B139" s="31"/>
      <c r="C139" s="31"/>
      <c r="D139" s="37">
        <v>108</v>
      </c>
      <c r="E139" s="60"/>
      <c r="F139" s="31"/>
      <c r="G139" s="38" t="str">
        <f t="shared" si="31"/>
        <v/>
      </c>
      <c r="H139" s="39" t="str">
        <f t="array" ref="H139">IF(I139="","",IFERROR(INDEX(Lid!$F:$F,MATCH($E139,Lid!$A:$A,0)),""))</f>
        <v/>
      </c>
      <c r="I139" s="84" t="str">
        <f t="shared" si="32"/>
        <v/>
      </c>
      <c r="J139" s="38" t="str">
        <f t="shared" si="33"/>
        <v/>
      </c>
      <c r="K139" s="39" t="str">
        <f>IF(I139="","",IFERROR($D$3 &amp; " " &amp;LEFT(INDEX(Lid!$B:$B,MATCH($E139,Lid!$A:$A,0)), 1)&amp;MID(INDEX(Lid!$B:$B,MATCH($E139,Lid!$A:$A,0)),FIND(" ", INDEX(Lid!$B:$B,MATCH($E139,Lid!$A:$A,0))),256),""))</f>
        <v/>
      </c>
      <c r="L139" s="41" t="str">
        <f t="shared" si="34"/>
        <v/>
      </c>
      <c r="M139" s="41" t="str">
        <f t="shared" si="35"/>
        <v/>
      </c>
      <c r="N139" s="41" t="str">
        <f t="shared" si="36"/>
        <v/>
      </c>
      <c r="O139" s="31"/>
      <c r="P139" s="67"/>
      <c r="Q139" s="68"/>
      <c r="R139" s="69"/>
      <c r="S139" s="41">
        <f t="shared" si="37"/>
        <v>0</v>
      </c>
      <c r="T139" s="70"/>
      <c r="U139" s="68"/>
      <c r="V139" s="71"/>
      <c r="W139" s="41">
        <f t="shared" si="38"/>
        <v>0</v>
      </c>
      <c r="X139" s="70"/>
      <c r="Y139" s="68"/>
      <c r="Z139" s="71"/>
      <c r="AA139" s="41">
        <f t="shared" si="39"/>
        <v>0</v>
      </c>
      <c r="AB139" s="70"/>
      <c r="AC139" s="68"/>
      <c r="AD139" s="71"/>
      <c r="AE139" s="41">
        <f t="shared" si="40"/>
        <v>0</v>
      </c>
      <c r="AF139" s="70"/>
      <c r="AG139" s="68"/>
      <c r="AH139" s="71"/>
      <c r="AI139" s="41">
        <f t="shared" si="41"/>
        <v>0</v>
      </c>
      <c r="AJ139" s="70"/>
      <c r="AK139" s="68"/>
      <c r="AL139" s="71"/>
      <c r="AM139" s="41">
        <f t="shared" si="42"/>
        <v>0</v>
      </c>
      <c r="AN139" s="70"/>
      <c r="AO139" s="68"/>
      <c r="AP139" s="71"/>
      <c r="AQ139" s="41">
        <f t="shared" si="43"/>
        <v>0</v>
      </c>
      <c r="AR139" s="70"/>
      <c r="AS139" s="68"/>
      <c r="AT139" s="71"/>
      <c r="AU139" s="41">
        <f t="shared" si="44"/>
        <v>0</v>
      </c>
      <c r="AV139" s="70"/>
      <c r="AW139" s="68"/>
      <c r="AX139" s="71"/>
      <c r="AY139" s="41">
        <f t="shared" si="45"/>
        <v>0</v>
      </c>
      <c r="AZ139" s="70"/>
      <c r="BA139" s="68"/>
      <c r="BB139" s="71"/>
      <c r="BC139" s="41">
        <f t="shared" si="46"/>
        <v>0</v>
      </c>
      <c r="BD139" s="70"/>
      <c r="BE139" s="68"/>
      <c r="BF139" s="71"/>
      <c r="BG139" s="41">
        <f t="shared" si="47"/>
        <v>0</v>
      </c>
      <c r="BH139" s="70"/>
      <c r="BI139" s="68"/>
      <c r="BJ139" s="71"/>
      <c r="BK139" s="41">
        <f t="shared" si="48"/>
        <v>0</v>
      </c>
      <c r="BL139" s="70"/>
      <c r="BM139" s="68"/>
      <c r="BN139" s="71"/>
      <c r="BO139" s="41">
        <f t="shared" si="49"/>
        <v>0</v>
      </c>
      <c r="BP139" s="70"/>
      <c r="BQ139" s="68"/>
      <c r="BR139" s="71"/>
      <c r="BS139" s="41">
        <f t="shared" si="50"/>
        <v>0</v>
      </c>
    </row>
    <row r="140" spans="1:71" ht="15.75" customHeight="1" x14ac:dyDescent="0.25">
      <c r="A140" s="30"/>
      <c r="B140" s="31"/>
      <c r="C140" s="31"/>
      <c r="D140" s="37">
        <v>109</v>
      </c>
      <c r="E140" s="60"/>
      <c r="F140" s="31"/>
      <c r="G140" s="38" t="str">
        <f t="shared" si="31"/>
        <v/>
      </c>
      <c r="H140" s="39" t="str">
        <f t="array" ref="H140">IF(I140="","",IFERROR(INDEX(Lid!$F:$F,MATCH($E140,Lid!$A:$A,0)),""))</f>
        <v/>
      </c>
      <c r="I140" s="84" t="str">
        <f t="shared" si="32"/>
        <v/>
      </c>
      <c r="J140" s="38" t="str">
        <f t="shared" si="33"/>
        <v/>
      </c>
      <c r="K140" s="39" t="str">
        <f>IF(I140="","",IFERROR($D$3 &amp; " " &amp;LEFT(INDEX(Lid!$B:$B,MATCH($E140,Lid!$A:$A,0)), 1)&amp;MID(INDEX(Lid!$B:$B,MATCH($E140,Lid!$A:$A,0)),FIND(" ", INDEX(Lid!$B:$B,MATCH($E140,Lid!$A:$A,0))),256),""))</f>
        <v/>
      </c>
      <c r="L140" s="41" t="str">
        <f t="shared" si="34"/>
        <v/>
      </c>
      <c r="M140" s="41" t="str">
        <f t="shared" si="35"/>
        <v/>
      </c>
      <c r="N140" s="41" t="str">
        <f t="shared" si="36"/>
        <v/>
      </c>
      <c r="O140" s="31"/>
      <c r="P140" s="67"/>
      <c r="Q140" s="68"/>
      <c r="R140" s="69"/>
      <c r="S140" s="41">
        <f t="shared" si="37"/>
        <v>0</v>
      </c>
      <c r="T140" s="70"/>
      <c r="U140" s="68"/>
      <c r="V140" s="71"/>
      <c r="W140" s="41">
        <f t="shared" si="38"/>
        <v>0</v>
      </c>
      <c r="X140" s="70"/>
      <c r="Y140" s="68"/>
      <c r="Z140" s="71"/>
      <c r="AA140" s="41">
        <f t="shared" si="39"/>
        <v>0</v>
      </c>
      <c r="AB140" s="70"/>
      <c r="AC140" s="68"/>
      <c r="AD140" s="71"/>
      <c r="AE140" s="41">
        <f t="shared" si="40"/>
        <v>0</v>
      </c>
      <c r="AF140" s="70"/>
      <c r="AG140" s="68"/>
      <c r="AH140" s="71"/>
      <c r="AI140" s="41">
        <f t="shared" si="41"/>
        <v>0</v>
      </c>
      <c r="AJ140" s="70"/>
      <c r="AK140" s="68"/>
      <c r="AL140" s="71"/>
      <c r="AM140" s="41">
        <f t="shared" si="42"/>
        <v>0</v>
      </c>
      <c r="AN140" s="70"/>
      <c r="AO140" s="68"/>
      <c r="AP140" s="71"/>
      <c r="AQ140" s="41">
        <f t="shared" si="43"/>
        <v>0</v>
      </c>
      <c r="AR140" s="70"/>
      <c r="AS140" s="68"/>
      <c r="AT140" s="71"/>
      <c r="AU140" s="41">
        <f t="shared" si="44"/>
        <v>0</v>
      </c>
      <c r="AV140" s="70"/>
      <c r="AW140" s="68"/>
      <c r="AX140" s="71"/>
      <c r="AY140" s="41">
        <f t="shared" si="45"/>
        <v>0</v>
      </c>
      <c r="AZ140" s="70"/>
      <c r="BA140" s="68"/>
      <c r="BB140" s="71"/>
      <c r="BC140" s="41">
        <f t="shared" si="46"/>
        <v>0</v>
      </c>
      <c r="BD140" s="70"/>
      <c r="BE140" s="68"/>
      <c r="BF140" s="71"/>
      <c r="BG140" s="41">
        <f t="shared" si="47"/>
        <v>0</v>
      </c>
      <c r="BH140" s="70"/>
      <c r="BI140" s="68"/>
      <c r="BJ140" s="71"/>
      <c r="BK140" s="41">
        <f t="shared" si="48"/>
        <v>0</v>
      </c>
      <c r="BL140" s="70"/>
      <c r="BM140" s="68"/>
      <c r="BN140" s="71"/>
      <c r="BO140" s="41">
        <f t="shared" si="49"/>
        <v>0</v>
      </c>
      <c r="BP140" s="70"/>
      <c r="BQ140" s="68"/>
      <c r="BR140" s="71"/>
      <c r="BS140" s="41">
        <f t="shared" si="50"/>
        <v>0</v>
      </c>
    </row>
    <row r="141" spans="1:71" ht="15.75" customHeight="1" x14ac:dyDescent="0.25">
      <c r="A141" s="30"/>
      <c r="B141" s="31"/>
      <c r="C141" s="31"/>
      <c r="D141" s="37">
        <v>110</v>
      </c>
      <c r="E141" s="60"/>
      <c r="F141" s="31"/>
      <c r="G141" s="38" t="str">
        <f t="shared" si="31"/>
        <v/>
      </c>
      <c r="H141" s="39" t="str">
        <f t="array" ref="H141">IF(I141="","",IFERROR(INDEX(Lid!$F:$F,MATCH($E141,Lid!$A:$A,0)),""))</f>
        <v/>
      </c>
      <c r="I141" s="84" t="str">
        <f t="shared" si="32"/>
        <v/>
      </c>
      <c r="J141" s="38" t="str">
        <f t="shared" si="33"/>
        <v/>
      </c>
      <c r="K141" s="39" t="str">
        <f>IF(I141="","",IFERROR($D$3 &amp; " " &amp;LEFT(INDEX(Lid!$B:$B,MATCH($E141,Lid!$A:$A,0)), 1)&amp;MID(INDEX(Lid!$B:$B,MATCH($E141,Lid!$A:$A,0)),FIND(" ", INDEX(Lid!$B:$B,MATCH($E141,Lid!$A:$A,0))),256),""))</f>
        <v/>
      </c>
      <c r="L141" s="41" t="str">
        <f t="shared" si="34"/>
        <v/>
      </c>
      <c r="M141" s="41" t="str">
        <f t="shared" si="35"/>
        <v/>
      </c>
      <c r="N141" s="41" t="str">
        <f t="shared" si="36"/>
        <v/>
      </c>
      <c r="O141" s="31"/>
      <c r="P141" s="67"/>
      <c r="Q141" s="68"/>
      <c r="R141" s="69"/>
      <c r="S141" s="41">
        <f t="shared" si="37"/>
        <v>0</v>
      </c>
      <c r="T141" s="70"/>
      <c r="U141" s="68"/>
      <c r="V141" s="71"/>
      <c r="W141" s="41">
        <f t="shared" si="38"/>
        <v>0</v>
      </c>
      <c r="X141" s="70"/>
      <c r="Y141" s="68"/>
      <c r="Z141" s="71"/>
      <c r="AA141" s="41">
        <f t="shared" si="39"/>
        <v>0</v>
      </c>
      <c r="AB141" s="70"/>
      <c r="AC141" s="68"/>
      <c r="AD141" s="71"/>
      <c r="AE141" s="41">
        <f t="shared" si="40"/>
        <v>0</v>
      </c>
      <c r="AF141" s="70"/>
      <c r="AG141" s="68"/>
      <c r="AH141" s="71"/>
      <c r="AI141" s="41">
        <f t="shared" si="41"/>
        <v>0</v>
      </c>
      <c r="AJ141" s="70"/>
      <c r="AK141" s="68"/>
      <c r="AL141" s="71"/>
      <c r="AM141" s="41">
        <f t="shared" si="42"/>
        <v>0</v>
      </c>
      <c r="AN141" s="70"/>
      <c r="AO141" s="68"/>
      <c r="AP141" s="71"/>
      <c r="AQ141" s="41">
        <f t="shared" si="43"/>
        <v>0</v>
      </c>
      <c r="AR141" s="70"/>
      <c r="AS141" s="68"/>
      <c r="AT141" s="71"/>
      <c r="AU141" s="41">
        <f t="shared" si="44"/>
        <v>0</v>
      </c>
      <c r="AV141" s="70"/>
      <c r="AW141" s="68"/>
      <c r="AX141" s="71"/>
      <c r="AY141" s="41">
        <f t="shared" si="45"/>
        <v>0</v>
      </c>
      <c r="AZ141" s="70"/>
      <c r="BA141" s="68"/>
      <c r="BB141" s="71"/>
      <c r="BC141" s="41">
        <f t="shared" si="46"/>
        <v>0</v>
      </c>
      <c r="BD141" s="70"/>
      <c r="BE141" s="68"/>
      <c r="BF141" s="71"/>
      <c r="BG141" s="41">
        <f t="shared" si="47"/>
        <v>0</v>
      </c>
      <c r="BH141" s="70"/>
      <c r="BI141" s="68"/>
      <c r="BJ141" s="71"/>
      <c r="BK141" s="41">
        <f t="shared" si="48"/>
        <v>0</v>
      </c>
      <c r="BL141" s="70"/>
      <c r="BM141" s="68"/>
      <c r="BN141" s="71"/>
      <c r="BO141" s="41">
        <f t="shared" si="49"/>
        <v>0</v>
      </c>
      <c r="BP141" s="70"/>
      <c r="BQ141" s="68"/>
      <c r="BR141" s="71"/>
      <c r="BS141" s="41">
        <f t="shared" si="50"/>
        <v>0</v>
      </c>
    </row>
    <row r="142" spans="1:71" ht="15.75" customHeight="1" x14ac:dyDescent="0.25">
      <c r="A142" s="30"/>
      <c r="B142" s="31"/>
      <c r="C142" s="31"/>
      <c r="D142" s="37">
        <v>111</v>
      </c>
      <c r="E142" s="60"/>
      <c r="F142" s="31"/>
      <c r="G142" s="38" t="str">
        <f t="shared" si="31"/>
        <v/>
      </c>
      <c r="H142" s="39" t="str">
        <f t="array" ref="H142">IF(I142="","",IFERROR(INDEX(Lid!$F:$F,MATCH($E142,Lid!$A:$A,0)),""))</f>
        <v/>
      </c>
      <c r="I142" s="84" t="str">
        <f t="shared" si="32"/>
        <v/>
      </c>
      <c r="J142" s="38" t="str">
        <f t="shared" si="33"/>
        <v/>
      </c>
      <c r="K142" s="39" t="str">
        <f>IF(I142="","",IFERROR($D$3 &amp; " " &amp;LEFT(INDEX(Lid!$B:$B,MATCH($E142,Lid!$A:$A,0)), 1)&amp;MID(INDEX(Lid!$B:$B,MATCH($E142,Lid!$A:$A,0)),FIND(" ", INDEX(Lid!$B:$B,MATCH($E142,Lid!$A:$A,0))),256),""))</f>
        <v/>
      </c>
      <c r="L142" s="41" t="str">
        <f t="shared" si="34"/>
        <v/>
      </c>
      <c r="M142" s="41" t="str">
        <f t="shared" si="35"/>
        <v/>
      </c>
      <c r="N142" s="41" t="str">
        <f t="shared" si="36"/>
        <v/>
      </c>
      <c r="O142" s="31"/>
      <c r="P142" s="67"/>
      <c r="Q142" s="68"/>
      <c r="R142" s="69"/>
      <c r="S142" s="41">
        <f t="shared" si="37"/>
        <v>0</v>
      </c>
      <c r="T142" s="70"/>
      <c r="U142" s="68"/>
      <c r="V142" s="71"/>
      <c r="W142" s="41">
        <f t="shared" si="38"/>
        <v>0</v>
      </c>
      <c r="X142" s="70"/>
      <c r="Y142" s="68"/>
      <c r="Z142" s="71"/>
      <c r="AA142" s="41">
        <f t="shared" si="39"/>
        <v>0</v>
      </c>
      <c r="AB142" s="70"/>
      <c r="AC142" s="68"/>
      <c r="AD142" s="71"/>
      <c r="AE142" s="41">
        <f t="shared" si="40"/>
        <v>0</v>
      </c>
      <c r="AF142" s="70"/>
      <c r="AG142" s="68"/>
      <c r="AH142" s="71"/>
      <c r="AI142" s="41">
        <f t="shared" si="41"/>
        <v>0</v>
      </c>
      <c r="AJ142" s="70"/>
      <c r="AK142" s="68"/>
      <c r="AL142" s="71"/>
      <c r="AM142" s="41">
        <f t="shared" si="42"/>
        <v>0</v>
      </c>
      <c r="AN142" s="70"/>
      <c r="AO142" s="68"/>
      <c r="AP142" s="71"/>
      <c r="AQ142" s="41">
        <f t="shared" si="43"/>
        <v>0</v>
      </c>
      <c r="AR142" s="70"/>
      <c r="AS142" s="68"/>
      <c r="AT142" s="71"/>
      <c r="AU142" s="41">
        <f t="shared" si="44"/>
        <v>0</v>
      </c>
      <c r="AV142" s="70"/>
      <c r="AW142" s="68"/>
      <c r="AX142" s="71"/>
      <c r="AY142" s="41">
        <f t="shared" si="45"/>
        <v>0</v>
      </c>
      <c r="AZ142" s="70"/>
      <c r="BA142" s="68"/>
      <c r="BB142" s="71"/>
      <c r="BC142" s="41">
        <f t="shared" si="46"/>
        <v>0</v>
      </c>
      <c r="BD142" s="70"/>
      <c r="BE142" s="68"/>
      <c r="BF142" s="71"/>
      <c r="BG142" s="41">
        <f t="shared" si="47"/>
        <v>0</v>
      </c>
      <c r="BH142" s="70"/>
      <c r="BI142" s="68"/>
      <c r="BJ142" s="71"/>
      <c r="BK142" s="41">
        <f t="shared" si="48"/>
        <v>0</v>
      </c>
      <c r="BL142" s="70"/>
      <c r="BM142" s="68"/>
      <c r="BN142" s="71"/>
      <c r="BO142" s="41">
        <f t="shared" si="49"/>
        <v>0</v>
      </c>
      <c r="BP142" s="70"/>
      <c r="BQ142" s="68"/>
      <c r="BR142" s="71"/>
      <c r="BS142" s="41">
        <f t="shared" si="50"/>
        <v>0</v>
      </c>
    </row>
    <row r="143" spans="1:71" ht="15.75" customHeight="1" x14ac:dyDescent="0.25">
      <c r="A143" s="30"/>
      <c r="B143" s="31"/>
      <c r="C143" s="31"/>
      <c r="D143" s="37">
        <v>112</v>
      </c>
      <c r="E143" s="60"/>
      <c r="F143" s="31"/>
      <c r="G143" s="38" t="str">
        <f t="shared" si="31"/>
        <v/>
      </c>
      <c r="H143" s="39" t="str">
        <f t="array" ref="H143">IF(I143="","",IFERROR(INDEX(Lid!$F:$F,MATCH($E143,Lid!$A:$A,0)),""))</f>
        <v/>
      </c>
      <c r="I143" s="84" t="str">
        <f t="shared" si="32"/>
        <v/>
      </c>
      <c r="J143" s="38" t="str">
        <f t="shared" si="33"/>
        <v/>
      </c>
      <c r="K143" s="39" t="str">
        <f>IF(I143="","",IFERROR($D$3 &amp; " " &amp;LEFT(INDEX(Lid!$B:$B,MATCH($E143,Lid!$A:$A,0)), 1)&amp;MID(INDEX(Lid!$B:$B,MATCH($E143,Lid!$A:$A,0)),FIND(" ", INDEX(Lid!$B:$B,MATCH($E143,Lid!$A:$A,0))),256),""))</f>
        <v/>
      </c>
      <c r="L143" s="41" t="str">
        <f t="shared" si="34"/>
        <v/>
      </c>
      <c r="M143" s="41" t="str">
        <f t="shared" si="35"/>
        <v/>
      </c>
      <c r="N143" s="41" t="str">
        <f t="shared" si="36"/>
        <v/>
      </c>
      <c r="O143" s="31"/>
      <c r="P143" s="67"/>
      <c r="Q143" s="68"/>
      <c r="R143" s="69"/>
      <c r="S143" s="41">
        <f t="shared" si="37"/>
        <v>0</v>
      </c>
      <c r="T143" s="70"/>
      <c r="U143" s="68"/>
      <c r="V143" s="71"/>
      <c r="W143" s="41">
        <f t="shared" si="38"/>
        <v>0</v>
      </c>
      <c r="X143" s="70"/>
      <c r="Y143" s="68"/>
      <c r="Z143" s="71"/>
      <c r="AA143" s="41">
        <f t="shared" si="39"/>
        <v>0</v>
      </c>
      <c r="AB143" s="70"/>
      <c r="AC143" s="68"/>
      <c r="AD143" s="71"/>
      <c r="AE143" s="41">
        <f t="shared" si="40"/>
        <v>0</v>
      </c>
      <c r="AF143" s="70"/>
      <c r="AG143" s="68"/>
      <c r="AH143" s="71"/>
      <c r="AI143" s="41">
        <f t="shared" si="41"/>
        <v>0</v>
      </c>
      <c r="AJ143" s="70"/>
      <c r="AK143" s="68"/>
      <c r="AL143" s="71"/>
      <c r="AM143" s="41">
        <f t="shared" si="42"/>
        <v>0</v>
      </c>
      <c r="AN143" s="70"/>
      <c r="AO143" s="68"/>
      <c r="AP143" s="71"/>
      <c r="AQ143" s="41">
        <f t="shared" si="43"/>
        <v>0</v>
      </c>
      <c r="AR143" s="70"/>
      <c r="AS143" s="68"/>
      <c r="AT143" s="71"/>
      <c r="AU143" s="41">
        <f t="shared" si="44"/>
        <v>0</v>
      </c>
      <c r="AV143" s="70"/>
      <c r="AW143" s="68"/>
      <c r="AX143" s="71"/>
      <c r="AY143" s="41">
        <f t="shared" si="45"/>
        <v>0</v>
      </c>
      <c r="AZ143" s="70"/>
      <c r="BA143" s="68"/>
      <c r="BB143" s="71"/>
      <c r="BC143" s="41">
        <f t="shared" si="46"/>
        <v>0</v>
      </c>
      <c r="BD143" s="70"/>
      <c r="BE143" s="68"/>
      <c r="BF143" s="71"/>
      <c r="BG143" s="41">
        <f t="shared" si="47"/>
        <v>0</v>
      </c>
      <c r="BH143" s="70"/>
      <c r="BI143" s="68"/>
      <c r="BJ143" s="71"/>
      <c r="BK143" s="41">
        <f t="shared" si="48"/>
        <v>0</v>
      </c>
      <c r="BL143" s="70"/>
      <c r="BM143" s="68"/>
      <c r="BN143" s="71"/>
      <c r="BO143" s="41">
        <f t="shared" si="49"/>
        <v>0</v>
      </c>
      <c r="BP143" s="70"/>
      <c r="BQ143" s="68"/>
      <c r="BR143" s="71"/>
      <c r="BS143" s="41">
        <f t="shared" si="50"/>
        <v>0</v>
      </c>
    </row>
    <row r="144" spans="1:71" ht="15.75" customHeight="1" x14ac:dyDescent="0.25">
      <c r="A144" s="30"/>
      <c r="B144" s="31"/>
      <c r="C144" s="31"/>
      <c r="D144" s="37">
        <v>113</v>
      </c>
      <c r="E144" s="60"/>
      <c r="F144" s="31"/>
      <c r="G144" s="38" t="str">
        <f t="shared" si="31"/>
        <v/>
      </c>
      <c r="H144" s="39" t="str">
        <f t="array" ref="H144">IF(I144="","",IFERROR(INDEX(Lid!$F:$F,MATCH($E144,Lid!$A:$A,0)),""))</f>
        <v/>
      </c>
      <c r="I144" s="84" t="str">
        <f t="shared" si="32"/>
        <v/>
      </c>
      <c r="J144" s="38" t="str">
        <f t="shared" si="33"/>
        <v/>
      </c>
      <c r="K144" s="39" t="str">
        <f>IF(I144="","",IFERROR($D$3 &amp; " " &amp;LEFT(INDEX(Lid!$B:$B,MATCH($E144,Lid!$A:$A,0)), 1)&amp;MID(INDEX(Lid!$B:$B,MATCH($E144,Lid!$A:$A,0)),FIND(" ", INDEX(Lid!$B:$B,MATCH($E144,Lid!$A:$A,0))),256),""))</f>
        <v/>
      </c>
      <c r="L144" s="41" t="str">
        <f t="shared" si="34"/>
        <v/>
      </c>
      <c r="M144" s="41" t="str">
        <f t="shared" si="35"/>
        <v/>
      </c>
      <c r="N144" s="41" t="str">
        <f t="shared" si="36"/>
        <v/>
      </c>
      <c r="O144" s="31"/>
      <c r="P144" s="67"/>
      <c r="Q144" s="68"/>
      <c r="R144" s="69"/>
      <c r="S144" s="41">
        <f t="shared" si="37"/>
        <v>0</v>
      </c>
      <c r="T144" s="70"/>
      <c r="U144" s="68"/>
      <c r="V144" s="71"/>
      <c r="W144" s="41">
        <f t="shared" si="38"/>
        <v>0</v>
      </c>
      <c r="X144" s="70"/>
      <c r="Y144" s="68"/>
      <c r="Z144" s="71"/>
      <c r="AA144" s="41">
        <f t="shared" si="39"/>
        <v>0</v>
      </c>
      <c r="AB144" s="70"/>
      <c r="AC144" s="68"/>
      <c r="AD144" s="71"/>
      <c r="AE144" s="41">
        <f t="shared" si="40"/>
        <v>0</v>
      </c>
      <c r="AF144" s="70"/>
      <c r="AG144" s="68"/>
      <c r="AH144" s="71"/>
      <c r="AI144" s="41">
        <f t="shared" si="41"/>
        <v>0</v>
      </c>
      <c r="AJ144" s="70"/>
      <c r="AK144" s="68"/>
      <c r="AL144" s="71"/>
      <c r="AM144" s="41">
        <f t="shared" si="42"/>
        <v>0</v>
      </c>
      <c r="AN144" s="70"/>
      <c r="AO144" s="68"/>
      <c r="AP144" s="71"/>
      <c r="AQ144" s="41">
        <f t="shared" si="43"/>
        <v>0</v>
      </c>
      <c r="AR144" s="70"/>
      <c r="AS144" s="68"/>
      <c r="AT144" s="71"/>
      <c r="AU144" s="41">
        <f t="shared" si="44"/>
        <v>0</v>
      </c>
      <c r="AV144" s="70"/>
      <c r="AW144" s="68"/>
      <c r="AX144" s="71"/>
      <c r="AY144" s="41">
        <f t="shared" si="45"/>
        <v>0</v>
      </c>
      <c r="AZ144" s="70"/>
      <c r="BA144" s="68"/>
      <c r="BB144" s="71"/>
      <c r="BC144" s="41">
        <f t="shared" si="46"/>
        <v>0</v>
      </c>
      <c r="BD144" s="70"/>
      <c r="BE144" s="68"/>
      <c r="BF144" s="71"/>
      <c r="BG144" s="41">
        <f t="shared" si="47"/>
        <v>0</v>
      </c>
      <c r="BH144" s="70"/>
      <c r="BI144" s="68"/>
      <c r="BJ144" s="71"/>
      <c r="BK144" s="41">
        <f t="shared" si="48"/>
        <v>0</v>
      </c>
      <c r="BL144" s="70"/>
      <c r="BM144" s="68"/>
      <c r="BN144" s="71"/>
      <c r="BO144" s="41">
        <f t="shared" si="49"/>
        <v>0</v>
      </c>
      <c r="BP144" s="70"/>
      <c r="BQ144" s="68"/>
      <c r="BR144" s="71"/>
      <c r="BS144" s="41">
        <f t="shared" si="50"/>
        <v>0</v>
      </c>
    </row>
    <row r="145" spans="1:71" ht="15.75" customHeight="1" x14ac:dyDescent="0.25">
      <c r="A145" s="30"/>
      <c r="B145" s="31"/>
      <c r="C145" s="31"/>
      <c r="D145" s="37">
        <v>114</v>
      </c>
      <c r="E145" s="60"/>
      <c r="F145" s="31"/>
      <c r="G145" s="38" t="str">
        <f t="shared" si="31"/>
        <v/>
      </c>
      <c r="H145" s="39" t="str">
        <f t="array" ref="H145">IF(I145="","",IFERROR(INDEX(Lid!$F:$F,MATCH($E145,Lid!$A:$A,0)),""))</f>
        <v/>
      </c>
      <c r="I145" s="84" t="str">
        <f t="shared" si="32"/>
        <v/>
      </c>
      <c r="J145" s="38" t="str">
        <f t="shared" si="33"/>
        <v/>
      </c>
      <c r="K145" s="39" t="str">
        <f>IF(I145="","",IFERROR($D$3 &amp; " " &amp;LEFT(INDEX(Lid!$B:$B,MATCH($E145,Lid!$A:$A,0)), 1)&amp;MID(INDEX(Lid!$B:$B,MATCH($E145,Lid!$A:$A,0)),FIND(" ", INDEX(Lid!$B:$B,MATCH($E145,Lid!$A:$A,0))),256),""))</f>
        <v/>
      </c>
      <c r="L145" s="41" t="str">
        <f t="shared" si="34"/>
        <v/>
      </c>
      <c r="M145" s="41" t="str">
        <f t="shared" si="35"/>
        <v/>
      </c>
      <c r="N145" s="41" t="str">
        <f t="shared" si="36"/>
        <v/>
      </c>
      <c r="O145" s="31"/>
      <c r="P145" s="67"/>
      <c r="Q145" s="68"/>
      <c r="R145" s="69"/>
      <c r="S145" s="41">
        <f t="shared" si="37"/>
        <v>0</v>
      </c>
      <c r="T145" s="70"/>
      <c r="U145" s="68"/>
      <c r="V145" s="71"/>
      <c r="W145" s="41">
        <f t="shared" si="38"/>
        <v>0</v>
      </c>
      <c r="X145" s="70"/>
      <c r="Y145" s="68"/>
      <c r="Z145" s="71"/>
      <c r="AA145" s="41">
        <f t="shared" si="39"/>
        <v>0</v>
      </c>
      <c r="AB145" s="70"/>
      <c r="AC145" s="68"/>
      <c r="AD145" s="71"/>
      <c r="AE145" s="41">
        <f t="shared" si="40"/>
        <v>0</v>
      </c>
      <c r="AF145" s="70"/>
      <c r="AG145" s="68"/>
      <c r="AH145" s="71"/>
      <c r="AI145" s="41">
        <f t="shared" si="41"/>
        <v>0</v>
      </c>
      <c r="AJ145" s="70"/>
      <c r="AK145" s="68"/>
      <c r="AL145" s="71"/>
      <c r="AM145" s="41">
        <f t="shared" si="42"/>
        <v>0</v>
      </c>
      <c r="AN145" s="70"/>
      <c r="AO145" s="68"/>
      <c r="AP145" s="71"/>
      <c r="AQ145" s="41">
        <f t="shared" si="43"/>
        <v>0</v>
      </c>
      <c r="AR145" s="70"/>
      <c r="AS145" s="68"/>
      <c r="AT145" s="71"/>
      <c r="AU145" s="41">
        <f t="shared" si="44"/>
        <v>0</v>
      </c>
      <c r="AV145" s="70"/>
      <c r="AW145" s="68"/>
      <c r="AX145" s="71"/>
      <c r="AY145" s="41">
        <f t="shared" si="45"/>
        <v>0</v>
      </c>
      <c r="AZ145" s="70"/>
      <c r="BA145" s="68"/>
      <c r="BB145" s="71"/>
      <c r="BC145" s="41">
        <f t="shared" si="46"/>
        <v>0</v>
      </c>
      <c r="BD145" s="70"/>
      <c r="BE145" s="68"/>
      <c r="BF145" s="71"/>
      <c r="BG145" s="41">
        <f t="shared" si="47"/>
        <v>0</v>
      </c>
      <c r="BH145" s="70"/>
      <c r="BI145" s="68"/>
      <c r="BJ145" s="71"/>
      <c r="BK145" s="41">
        <f t="shared" si="48"/>
        <v>0</v>
      </c>
      <c r="BL145" s="70"/>
      <c r="BM145" s="68"/>
      <c r="BN145" s="71"/>
      <c r="BO145" s="41">
        <f t="shared" si="49"/>
        <v>0</v>
      </c>
      <c r="BP145" s="70"/>
      <c r="BQ145" s="68"/>
      <c r="BR145" s="71"/>
      <c r="BS145" s="41">
        <f t="shared" si="50"/>
        <v>0</v>
      </c>
    </row>
    <row r="146" spans="1:71" ht="15.75" customHeight="1" x14ac:dyDescent="0.25">
      <c r="A146" s="30"/>
      <c r="B146" s="31"/>
      <c r="C146" s="31"/>
      <c r="D146" s="37">
        <v>115</v>
      </c>
      <c r="E146" s="60"/>
      <c r="F146" s="31"/>
      <c r="G146" s="38" t="str">
        <f t="shared" si="31"/>
        <v/>
      </c>
      <c r="H146" s="39" t="str">
        <f t="array" ref="H146">IF(I146="","",IFERROR(INDEX(Lid!$F:$F,MATCH($E146,Lid!$A:$A,0)),""))</f>
        <v/>
      </c>
      <c r="I146" s="84" t="str">
        <f t="shared" si="32"/>
        <v/>
      </c>
      <c r="J146" s="38" t="str">
        <f t="shared" si="33"/>
        <v/>
      </c>
      <c r="K146" s="39" t="str">
        <f>IF(I146="","",IFERROR($D$3 &amp; " " &amp;LEFT(INDEX(Lid!$B:$B,MATCH($E146,Lid!$A:$A,0)), 1)&amp;MID(INDEX(Lid!$B:$B,MATCH($E146,Lid!$A:$A,0)),FIND(" ", INDEX(Lid!$B:$B,MATCH($E146,Lid!$A:$A,0))),256),""))</f>
        <v/>
      </c>
      <c r="L146" s="41" t="str">
        <f t="shared" si="34"/>
        <v/>
      </c>
      <c r="M146" s="41" t="str">
        <f t="shared" si="35"/>
        <v/>
      </c>
      <c r="N146" s="41" t="str">
        <f t="shared" si="36"/>
        <v/>
      </c>
      <c r="O146" s="31"/>
      <c r="P146" s="67"/>
      <c r="Q146" s="68"/>
      <c r="R146" s="69"/>
      <c r="S146" s="41">
        <f t="shared" si="37"/>
        <v>0</v>
      </c>
      <c r="T146" s="70"/>
      <c r="U146" s="68"/>
      <c r="V146" s="71"/>
      <c r="W146" s="41">
        <f t="shared" si="38"/>
        <v>0</v>
      </c>
      <c r="X146" s="70"/>
      <c r="Y146" s="68"/>
      <c r="Z146" s="71"/>
      <c r="AA146" s="41">
        <f t="shared" si="39"/>
        <v>0</v>
      </c>
      <c r="AB146" s="70"/>
      <c r="AC146" s="68"/>
      <c r="AD146" s="71"/>
      <c r="AE146" s="41">
        <f t="shared" si="40"/>
        <v>0</v>
      </c>
      <c r="AF146" s="70"/>
      <c r="AG146" s="68"/>
      <c r="AH146" s="71"/>
      <c r="AI146" s="41">
        <f t="shared" si="41"/>
        <v>0</v>
      </c>
      <c r="AJ146" s="70"/>
      <c r="AK146" s="68"/>
      <c r="AL146" s="71"/>
      <c r="AM146" s="41">
        <f t="shared" si="42"/>
        <v>0</v>
      </c>
      <c r="AN146" s="70"/>
      <c r="AO146" s="68"/>
      <c r="AP146" s="71"/>
      <c r="AQ146" s="41">
        <f t="shared" si="43"/>
        <v>0</v>
      </c>
      <c r="AR146" s="70"/>
      <c r="AS146" s="68"/>
      <c r="AT146" s="71"/>
      <c r="AU146" s="41">
        <f t="shared" si="44"/>
        <v>0</v>
      </c>
      <c r="AV146" s="70"/>
      <c r="AW146" s="68"/>
      <c r="AX146" s="71"/>
      <c r="AY146" s="41">
        <f t="shared" si="45"/>
        <v>0</v>
      </c>
      <c r="AZ146" s="70"/>
      <c r="BA146" s="68"/>
      <c r="BB146" s="71"/>
      <c r="BC146" s="41">
        <f t="shared" si="46"/>
        <v>0</v>
      </c>
      <c r="BD146" s="70"/>
      <c r="BE146" s="68"/>
      <c r="BF146" s="71"/>
      <c r="BG146" s="41">
        <f t="shared" si="47"/>
        <v>0</v>
      </c>
      <c r="BH146" s="70"/>
      <c r="BI146" s="68"/>
      <c r="BJ146" s="71"/>
      <c r="BK146" s="41">
        <f t="shared" si="48"/>
        <v>0</v>
      </c>
      <c r="BL146" s="70"/>
      <c r="BM146" s="68"/>
      <c r="BN146" s="71"/>
      <c r="BO146" s="41">
        <f t="shared" si="49"/>
        <v>0</v>
      </c>
      <c r="BP146" s="70"/>
      <c r="BQ146" s="68"/>
      <c r="BR146" s="71"/>
      <c r="BS146" s="41">
        <f t="shared" si="50"/>
        <v>0</v>
      </c>
    </row>
    <row r="147" spans="1:71" ht="15.75" customHeight="1" x14ac:dyDescent="0.25">
      <c r="A147" s="30"/>
      <c r="B147" s="31"/>
      <c r="C147" s="31"/>
      <c r="D147" s="37">
        <v>116</v>
      </c>
      <c r="E147" s="60"/>
      <c r="F147" s="31"/>
      <c r="G147" s="38" t="str">
        <f t="shared" si="31"/>
        <v/>
      </c>
      <c r="H147" s="39" t="str">
        <f t="array" ref="H147">IF(I147="","",IFERROR(INDEX(Lid!$F:$F,MATCH($E147,Lid!$A:$A,0)),""))</f>
        <v/>
      </c>
      <c r="I147" s="84" t="str">
        <f t="shared" si="32"/>
        <v/>
      </c>
      <c r="J147" s="38" t="str">
        <f t="shared" si="33"/>
        <v/>
      </c>
      <c r="K147" s="39" t="str">
        <f>IF(I147="","",IFERROR($D$3 &amp; " " &amp;LEFT(INDEX(Lid!$B:$B,MATCH($E147,Lid!$A:$A,0)), 1)&amp;MID(INDEX(Lid!$B:$B,MATCH($E147,Lid!$A:$A,0)),FIND(" ", INDEX(Lid!$B:$B,MATCH($E147,Lid!$A:$A,0))),256),""))</f>
        <v/>
      </c>
      <c r="L147" s="41" t="str">
        <f t="shared" si="34"/>
        <v/>
      </c>
      <c r="M147" s="41" t="str">
        <f t="shared" si="35"/>
        <v/>
      </c>
      <c r="N147" s="41" t="str">
        <f t="shared" si="36"/>
        <v/>
      </c>
      <c r="O147" s="31"/>
      <c r="P147" s="67"/>
      <c r="Q147" s="68"/>
      <c r="R147" s="69"/>
      <c r="S147" s="41">
        <f t="shared" si="37"/>
        <v>0</v>
      </c>
      <c r="T147" s="70"/>
      <c r="U147" s="68"/>
      <c r="V147" s="71"/>
      <c r="W147" s="41">
        <f t="shared" si="38"/>
        <v>0</v>
      </c>
      <c r="X147" s="70"/>
      <c r="Y147" s="68"/>
      <c r="Z147" s="71"/>
      <c r="AA147" s="41">
        <f t="shared" si="39"/>
        <v>0</v>
      </c>
      <c r="AB147" s="70"/>
      <c r="AC147" s="68"/>
      <c r="AD147" s="71"/>
      <c r="AE147" s="41">
        <f t="shared" si="40"/>
        <v>0</v>
      </c>
      <c r="AF147" s="70"/>
      <c r="AG147" s="68"/>
      <c r="AH147" s="71"/>
      <c r="AI147" s="41">
        <f t="shared" si="41"/>
        <v>0</v>
      </c>
      <c r="AJ147" s="70"/>
      <c r="AK147" s="68"/>
      <c r="AL147" s="71"/>
      <c r="AM147" s="41">
        <f t="shared" si="42"/>
        <v>0</v>
      </c>
      <c r="AN147" s="70"/>
      <c r="AO147" s="68"/>
      <c r="AP147" s="71"/>
      <c r="AQ147" s="41">
        <f t="shared" si="43"/>
        <v>0</v>
      </c>
      <c r="AR147" s="70"/>
      <c r="AS147" s="68"/>
      <c r="AT147" s="71"/>
      <c r="AU147" s="41">
        <f t="shared" si="44"/>
        <v>0</v>
      </c>
      <c r="AV147" s="70"/>
      <c r="AW147" s="68"/>
      <c r="AX147" s="71"/>
      <c r="AY147" s="41">
        <f t="shared" si="45"/>
        <v>0</v>
      </c>
      <c r="AZ147" s="70"/>
      <c r="BA147" s="68"/>
      <c r="BB147" s="71"/>
      <c r="BC147" s="41">
        <f t="shared" si="46"/>
        <v>0</v>
      </c>
      <c r="BD147" s="70"/>
      <c r="BE147" s="68"/>
      <c r="BF147" s="71"/>
      <c r="BG147" s="41">
        <f t="shared" si="47"/>
        <v>0</v>
      </c>
      <c r="BH147" s="70"/>
      <c r="BI147" s="68"/>
      <c r="BJ147" s="71"/>
      <c r="BK147" s="41">
        <f t="shared" si="48"/>
        <v>0</v>
      </c>
      <c r="BL147" s="70"/>
      <c r="BM147" s="68"/>
      <c r="BN147" s="71"/>
      <c r="BO147" s="41">
        <f t="shared" si="49"/>
        <v>0</v>
      </c>
      <c r="BP147" s="70"/>
      <c r="BQ147" s="68"/>
      <c r="BR147" s="71"/>
      <c r="BS147" s="41">
        <f t="shared" si="50"/>
        <v>0</v>
      </c>
    </row>
    <row r="148" spans="1:71" ht="15.75" customHeight="1" x14ac:dyDescent="0.25">
      <c r="A148" s="30"/>
      <c r="B148" s="31"/>
      <c r="C148" s="31"/>
      <c r="D148" s="37">
        <v>117</v>
      </c>
      <c r="E148" s="60"/>
      <c r="F148" s="31"/>
      <c r="G148" s="38" t="str">
        <f t="shared" si="31"/>
        <v/>
      </c>
      <c r="H148" s="39" t="str">
        <f t="array" ref="H148">IF(I148="","",IFERROR(INDEX(Lid!$F:$F,MATCH($E148,Lid!$A:$A,0)),""))</f>
        <v/>
      </c>
      <c r="I148" s="84" t="str">
        <f t="shared" si="32"/>
        <v/>
      </c>
      <c r="J148" s="38" t="str">
        <f t="shared" si="33"/>
        <v/>
      </c>
      <c r="K148" s="39" t="str">
        <f>IF(I148="","",IFERROR($D$3 &amp; " " &amp;LEFT(INDEX(Lid!$B:$B,MATCH($E148,Lid!$A:$A,0)), 1)&amp;MID(INDEX(Lid!$B:$B,MATCH($E148,Lid!$A:$A,0)),FIND(" ", INDEX(Lid!$B:$B,MATCH($E148,Lid!$A:$A,0))),256),""))</f>
        <v/>
      </c>
      <c r="L148" s="41" t="str">
        <f t="shared" si="34"/>
        <v/>
      </c>
      <c r="M148" s="41" t="str">
        <f t="shared" si="35"/>
        <v/>
      </c>
      <c r="N148" s="41" t="str">
        <f t="shared" si="36"/>
        <v/>
      </c>
      <c r="O148" s="31"/>
      <c r="P148" s="67"/>
      <c r="Q148" s="68"/>
      <c r="R148" s="69"/>
      <c r="S148" s="41">
        <f t="shared" si="37"/>
        <v>0</v>
      </c>
      <c r="T148" s="70"/>
      <c r="U148" s="68"/>
      <c r="V148" s="71"/>
      <c r="W148" s="41">
        <f t="shared" si="38"/>
        <v>0</v>
      </c>
      <c r="X148" s="70"/>
      <c r="Y148" s="68"/>
      <c r="Z148" s="71"/>
      <c r="AA148" s="41">
        <f t="shared" si="39"/>
        <v>0</v>
      </c>
      <c r="AB148" s="70"/>
      <c r="AC148" s="68"/>
      <c r="AD148" s="71"/>
      <c r="AE148" s="41">
        <f t="shared" si="40"/>
        <v>0</v>
      </c>
      <c r="AF148" s="70"/>
      <c r="AG148" s="68"/>
      <c r="AH148" s="71"/>
      <c r="AI148" s="41">
        <f t="shared" si="41"/>
        <v>0</v>
      </c>
      <c r="AJ148" s="70"/>
      <c r="AK148" s="68"/>
      <c r="AL148" s="71"/>
      <c r="AM148" s="41">
        <f t="shared" si="42"/>
        <v>0</v>
      </c>
      <c r="AN148" s="70"/>
      <c r="AO148" s="68"/>
      <c r="AP148" s="71"/>
      <c r="AQ148" s="41">
        <f t="shared" si="43"/>
        <v>0</v>
      </c>
      <c r="AR148" s="70"/>
      <c r="AS148" s="68"/>
      <c r="AT148" s="71"/>
      <c r="AU148" s="41">
        <f t="shared" si="44"/>
        <v>0</v>
      </c>
      <c r="AV148" s="70"/>
      <c r="AW148" s="68"/>
      <c r="AX148" s="71"/>
      <c r="AY148" s="41">
        <f t="shared" si="45"/>
        <v>0</v>
      </c>
      <c r="AZ148" s="70"/>
      <c r="BA148" s="68"/>
      <c r="BB148" s="71"/>
      <c r="BC148" s="41">
        <f t="shared" si="46"/>
        <v>0</v>
      </c>
      <c r="BD148" s="70"/>
      <c r="BE148" s="68"/>
      <c r="BF148" s="71"/>
      <c r="BG148" s="41">
        <f t="shared" si="47"/>
        <v>0</v>
      </c>
      <c r="BH148" s="70"/>
      <c r="BI148" s="68"/>
      <c r="BJ148" s="71"/>
      <c r="BK148" s="41">
        <f t="shared" si="48"/>
        <v>0</v>
      </c>
      <c r="BL148" s="70"/>
      <c r="BM148" s="68"/>
      <c r="BN148" s="71"/>
      <c r="BO148" s="41">
        <f t="shared" si="49"/>
        <v>0</v>
      </c>
      <c r="BP148" s="70"/>
      <c r="BQ148" s="68"/>
      <c r="BR148" s="71"/>
      <c r="BS148" s="41">
        <f t="shared" si="50"/>
        <v>0</v>
      </c>
    </row>
    <row r="149" spans="1:71" ht="15.75" customHeight="1" x14ac:dyDescent="0.25">
      <c r="A149" s="30"/>
      <c r="B149" s="31"/>
      <c r="C149" s="31"/>
      <c r="D149" s="37">
        <v>118</v>
      </c>
      <c r="E149" s="60"/>
      <c r="F149" s="31"/>
      <c r="G149" s="38" t="str">
        <f t="shared" si="31"/>
        <v/>
      </c>
      <c r="H149" s="39" t="str">
        <f t="array" ref="H149">IF(I149="","",IFERROR(INDEX(Lid!$F:$F,MATCH($E149,Lid!$A:$A,0)),""))</f>
        <v/>
      </c>
      <c r="I149" s="84" t="str">
        <f t="shared" si="32"/>
        <v/>
      </c>
      <c r="J149" s="38" t="str">
        <f t="shared" si="33"/>
        <v/>
      </c>
      <c r="K149" s="39" t="str">
        <f>IF(I149="","",IFERROR($D$3 &amp; " " &amp;LEFT(INDEX(Lid!$B:$B,MATCH($E149,Lid!$A:$A,0)), 1)&amp;MID(INDEX(Lid!$B:$B,MATCH($E149,Lid!$A:$A,0)),FIND(" ", INDEX(Lid!$B:$B,MATCH($E149,Lid!$A:$A,0))),256),""))</f>
        <v/>
      </c>
      <c r="L149" s="41" t="str">
        <f t="shared" si="34"/>
        <v/>
      </c>
      <c r="M149" s="41" t="str">
        <f t="shared" si="35"/>
        <v/>
      </c>
      <c r="N149" s="41" t="str">
        <f t="shared" si="36"/>
        <v/>
      </c>
      <c r="O149" s="31"/>
      <c r="P149" s="67"/>
      <c r="Q149" s="68"/>
      <c r="R149" s="69"/>
      <c r="S149" s="41">
        <f t="shared" si="37"/>
        <v>0</v>
      </c>
      <c r="T149" s="70"/>
      <c r="U149" s="68"/>
      <c r="V149" s="71"/>
      <c r="W149" s="41">
        <f t="shared" si="38"/>
        <v>0</v>
      </c>
      <c r="X149" s="70"/>
      <c r="Y149" s="68"/>
      <c r="Z149" s="71"/>
      <c r="AA149" s="41">
        <f t="shared" si="39"/>
        <v>0</v>
      </c>
      <c r="AB149" s="70"/>
      <c r="AC149" s="68"/>
      <c r="AD149" s="71"/>
      <c r="AE149" s="41">
        <f t="shared" si="40"/>
        <v>0</v>
      </c>
      <c r="AF149" s="70"/>
      <c r="AG149" s="68"/>
      <c r="AH149" s="71"/>
      <c r="AI149" s="41">
        <f t="shared" si="41"/>
        <v>0</v>
      </c>
      <c r="AJ149" s="70"/>
      <c r="AK149" s="68"/>
      <c r="AL149" s="71"/>
      <c r="AM149" s="41">
        <f t="shared" si="42"/>
        <v>0</v>
      </c>
      <c r="AN149" s="70"/>
      <c r="AO149" s="68"/>
      <c r="AP149" s="71"/>
      <c r="AQ149" s="41">
        <f t="shared" si="43"/>
        <v>0</v>
      </c>
      <c r="AR149" s="70"/>
      <c r="AS149" s="68"/>
      <c r="AT149" s="71"/>
      <c r="AU149" s="41">
        <f t="shared" si="44"/>
        <v>0</v>
      </c>
      <c r="AV149" s="70"/>
      <c r="AW149" s="68"/>
      <c r="AX149" s="71"/>
      <c r="AY149" s="41">
        <f t="shared" si="45"/>
        <v>0</v>
      </c>
      <c r="AZ149" s="70"/>
      <c r="BA149" s="68"/>
      <c r="BB149" s="71"/>
      <c r="BC149" s="41">
        <f t="shared" si="46"/>
        <v>0</v>
      </c>
      <c r="BD149" s="70"/>
      <c r="BE149" s="68"/>
      <c r="BF149" s="71"/>
      <c r="BG149" s="41">
        <f t="shared" si="47"/>
        <v>0</v>
      </c>
      <c r="BH149" s="70"/>
      <c r="BI149" s="68"/>
      <c r="BJ149" s="71"/>
      <c r="BK149" s="41">
        <f t="shared" si="48"/>
        <v>0</v>
      </c>
      <c r="BL149" s="70"/>
      <c r="BM149" s="68"/>
      <c r="BN149" s="71"/>
      <c r="BO149" s="41">
        <f t="shared" si="49"/>
        <v>0</v>
      </c>
      <c r="BP149" s="70"/>
      <c r="BQ149" s="68"/>
      <c r="BR149" s="71"/>
      <c r="BS149" s="41">
        <f t="shared" si="50"/>
        <v>0</v>
      </c>
    </row>
    <row r="150" spans="1:71" ht="15.75" customHeight="1" x14ac:dyDescent="0.25">
      <c r="A150" s="30"/>
      <c r="B150" s="31"/>
      <c r="C150" s="31"/>
      <c r="D150" s="37">
        <v>119</v>
      </c>
      <c r="E150" s="60"/>
      <c r="F150" s="31"/>
      <c r="G150" s="38" t="str">
        <f t="shared" si="31"/>
        <v/>
      </c>
      <c r="H150" s="39" t="str">
        <f t="array" ref="H150">IF(I150="","",IFERROR(INDEX(Lid!$F:$F,MATCH($E150,Lid!$A:$A,0)),""))</f>
        <v/>
      </c>
      <c r="I150" s="84" t="str">
        <f t="shared" si="32"/>
        <v/>
      </c>
      <c r="J150" s="38" t="str">
        <f t="shared" si="33"/>
        <v/>
      </c>
      <c r="K150" s="39" t="str">
        <f>IF(I150="","",IFERROR($D$3 &amp; " " &amp;LEFT(INDEX(Lid!$B:$B,MATCH($E150,Lid!$A:$A,0)), 1)&amp;MID(INDEX(Lid!$B:$B,MATCH($E150,Lid!$A:$A,0)),FIND(" ", INDEX(Lid!$B:$B,MATCH($E150,Lid!$A:$A,0))),256),""))</f>
        <v/>
      </c>
      <c r="L150" s="41" t="str">
        <f t="shared" si="34"/>
        <v/>
      </c>
      <c r="M150" s="41" t="str">
        <f t="shared" si="35"/>
        <v/>
      </c>
      <c r="N150" s="41" t="str">
        <f t="shared" si="36"/>
        <v/>
      </c>
      <c r="O150" s="31"/>
      <c r="P150" s="67"/>
      <c r="Q150" s="68"/>
      <c r="R150" s="69"/>
      <c r="S150" s="41">
        <f t="shared" si="37"/>
        <v>0</v>
      </c>
      <c r="T150" s="70"/>
      <c r="U150" s="68"/>
      <c r="V150" s="71"/>
      <c r="W150" s="41">
        <f t="shared" si="38"/>
        <v>0</v>
      </c>
      <c r="X150" s="70"/>
      <c r="Y150" s="68"/>
      <c r="Z150" s="71"/>
      <c r="AA150" s="41">
        <f t="shared" si="39"/>
        <v>0</v>
      </c>
      <c r="AB150" s="70"/>
      <c r="AC150" s="68"/>
      <c r="AD150" s="71"/>
      <c r="AE150" s="41">
        <f t="shared" si="40"/>
        <v>0</v>
      </c>
      <c r="AF150" s="70"/>
      <c r="AG150" s="68"/>
      <c r="AH150" s="71"/>
      <c r="AI150" s="41">
        <f t="shared" si="41"/>
        <v>0</v>
      </c>
      <c r="AJ150" s="70"/>
      <c r="AK150" s="68"/>
      <c r="AL150" s="71"/>
      <c r="AM150" s="41">
        <f t="shared" si="42"/>
        <v>0</v>
      </c>
      <c r="AN150" s="70"/>
      <c r="AO150" s="68"/>
      <c r="AP150" s="71"/>
      <c r="AQ150" s="41">
        <f t="shared" si="43"/>
        <v>0</v>
      </c>
      <c r="AR150" s="70"/>
      <c r="AS150" s="68"/>
      <c r="AT150" s="71"/>
      <c r="AU150" s="41">
        <f t="shared" si="44"/>
        <v>0</v>
      </c>
      <c r="AV150" s="70"/>
      <c r="AW150" s="68"/>
      <c r="AX150" s="71"/>
      <c r="AY150" s="41">
        <f t="shared" si="45"/>
        <v>0</v>
      </c>
      <c r="AZ150" s="70"/>
      <c r="BA150" s="68"/>
      <c r="BB150" s="71"/>
      <c r="BC150" s="41">
        <f t="shared" si="46"/>
        <v>0</v>
      </c>
      <c r="BD150" s="70"/>
      <c r="BE150" s="68"/>
      <c r="BF150" s="71"/>
      <c r="BG150" s="41">
        <f t="shared" si="47"/>
        <v>0</v>
      </c>
      <c r="BH150" s="70"/>
      <c r="BI150" s="68"/>
      <c r="BJ150" s="71"/>
      <c r="BK150" s="41">
        <f t="shared" si="48"/>
        <v>0</v>
      </c>
      <c r="BL150" s="70"/>
      <c r="BM150" s="68"/>
      <c r="BN150" s="71"/>
      <c r="BO150" s="41">
        <f t="shared" si="49"/>
        <v>0</v>
      </c>
      <c r="BP150" s="70"/>
      <c r="BQ150" s="68"/>
      <c r="BR150" s="71"/>
      <c r="BS150" s="41">
        <f t="shared" si="50"/>
        <v>0</v>
      </c>
    </row>
    <row r="151" spans="1:71" ht="15.75" customHeight="1" x14ac:dyDescent="0.25">
      <c r="A151" s="30"/>
      <c r="B151" s="31"/>
      <c r="C151" s="31"/>
      <c r="D151" s="37">
        <v>120</v>
      </c>
      <c r="E151" s="60"/>
      <c r="F151" s="31"/>
      <c r="G151" s="38" t="str">
        <f t="shared" si="31"/>
        <v/>
      </c>
      <c r="H151" s="39" t="str">
        <f t="array" ref="H151">IF(I151="","",IFERROR(INDEX(Lid!$F:$F,MATCH($E151,Lid!$A:$A,0)),""))</f>
        <v/>
      </c>
      <c r="I151" s="84" t="str">
        <f t="shared" si="32"/>
        <v/>
      </c>
      <c r="J151" s="38" t="str">
        <f t="shared" si="33"/>
        <v/>
      </c>
      <c r="K151" s="39" t="str">
        <f>IF(I151="","",IFERROR($D$3 &amp; " " &amp;LEFT(INDEX(Lid!$B:$B,MATCH($E151,Lid!$A:$A,0)), 1)&amp;MID(INDEX(Lid!$B:$B,MATCH($E151,Lid!$A:$A,0)),FIND(" ", INDEX(Lid!$B:$B,MATCH($E151,Lid!$A:$A,0))),256),""))</f>
        <v/>
      </c>
      <c r="L151" s="41" t="str">
        <f t="shared" si="34"/>
        <v/>
      </c>
      <c r="M151" s="41" t="str">
        <f t="shared" si="35"/>
        <v/>
      </c>
      <c r="N151" s="41" t="str">
        <f t="shared" si="36"/>
        <v/>
      </c>
      <c r="O151" s="31"/>
      <c r="P151" s="67"/>
      <c r="Q151" s="68"/>
      <c r="R151" s="69"/>
      <c r="S151" s="41">
        <f t="shared" si="37"/>
        <v>0</v>
      </c>
      <c r="T151" s="70"/>
      <c r="U151" s="68"/>
      <c r="V151" s="71"/>
      <c r="W151" s="41">
        <f t="shared" si="38"/>
        <v>0</v>
      </c>
      <c r="X151" s="70"/>
      <c r="Y151" s="68"/>
      <c r="Z151" s="71"/>
      <c r="AA151" s="41">
        <f t="shared" si="39"/>
        <v>0</v>
      </c>
      <c r="AB151" s="70"/>
      <c r="AC151" s="68"/>
      <c r="AD151" s="71"/>
      <c r="AE151" s="41">
        <f t="shared" si="40"/>
        <v>0</v>
      </c>
      <c r="AF151" s="70"/>
      <c r="AG151" s="68"/>
      <c r="AH151" s="71"/>
      <c r="AI151" s="41">
        <f t="shared" si="41"/>
        <v>0</v>
      </c>
      <c r="AJ151" s="70"/>
      <c r="AK151" s="68"/>
      <c r="AL151" s="71"/>
      <c r="AM151" s="41">
        <f t="shared" si="42"/>
        <v>0</v>
      </c>
      <c r="AN151" s="70"/>
      <c r="AO151" s="68"/>
      <c r="AP151" s="71"/>
      <c r="AQ151" s="41">
        <f t="shared" si="43"/>
        <v>0</v>
      </c>
      <c r="AR151" s="70"/>
      <c r="AS151" s="68"/>
      <c r="AT151" s="71"/>
      <c r="AU151" s="41">
        <f t="shared" si="44"/>
        <v>0</v>
      </c>
      <c r="AV151" s="70"/>
      <c r="AW151" s="68"/>
      <c r="AX151" s="71"/>
      <c r="AY151" s="41">
        <f t="shared" si="45"/>
        <v>0</v>
      </c>
      <c r="AZ151" s="70"/>
      <c r="BA151" s="68"/>
      <c r="BB151" s="71"/>
      <c r="BC151" s="41">
        <f t="shared" si="46"/>
        <v>0</v>
      </c>
      <c r="BD151" s="70"/>
      <c r="BE151" s="68"/>
      <c r="BF151" s="71"/>
      <c r="BG151" s="41">
        <f t="shared" si="47"/>
        <v>0</v>
      </c>
      <c r="BH151" s="70"/>
      <c r="BI151" s="68"/>
      <c r="BJ151" s="71"/>
      <c r="BK151" s="41">
        <f t="shared" si="48"/>
        <v>0</v>
      </c>
      <c r="BL151" s="70"/>
      <c r="BM151" s="68"/>
      <c r="BN151" s="71"/>
      <c r="BO151" s="41">
        <f t="shared" si="49"/>
        <v>0</v>
      </c>
      <c r="BP151" s="70"/>
      <c r="BQ151" s="68"/>
      <c r="BR151" s="71"/>
      <c r="BS151" s="41">
        <f t="shared" si="50"/>
        <v>0</v>
      </c>
    </row>
    <row r="152" spans="1:71" ht="15.75" customHeight="1" x14ac:dyDescent="0.25">
      <c r="A152" s="30"/>
      <c r="B152" s="31"/>
      <c r="C152" s="31"/>
      <c r="D152" s="37">
        <v>121</v>
      </c>
      <c r="E152" s="60"/>
      <c r="F152" s="31"/>
      <c r="G152" s="38" t="str">
        <f t="shared" si="31"/>
        <v/>
      </c>
      <c r="H152" s="39" t="str">
        <f t="array" ref="H152">IF(I152="","",IFERROR(INDEX(Lid!$F:$F,MATCH($E152,Lid!$A:$A,0)),""))</f>
        <v/>
      </c>
      <c r="I152" s="84" t="str">
        <f t="shared" si="32"/>
        <v/>
      </c>
      <c r="J152" s="38" t="str">
        <f t="shared" si="33"/>
        <v/>
      </c>
      <c r="K152" s="39" t="str">
        <f>IF(I152="","",IFERROR($D$3 &amp; " " &amp;LEFT(INDEX(Lid!$B:$B,MATCH($E152,Lid!$A:$A,0)), 1)&amp;MID(INDEX(Lid!$B:$B,MATCH($E152,Lid!$A:$A,0)),FIND(" ", INDEX(Lid!$B:$B,MATCH($E152,Lid!$A:$A,0))),256),""))</f>
        <v/>
      </c>
      <c r="L152" s="41" t="str">
        <f t="shared" si="34"/>
        <v/>
      </c>
      <c r="M152" s="41" t="str">
        <f t="shared" si="35"/>
        <v/>
      </c>
      <c r="N152" s="41" t="str">
        <f t="shared" si="36"/>
        <v/>
      </c>
      <c r="O152" s="31"/>
      <c r="P152" s="67"/>
      <c r="Q152" s="68"/>
      <c r="R152" s="69"/>
      <c r="S152" s="41">
        <f t="shared" si="37"/>
        <v>0</v>
      </c>
      <c r="T152" s="70"/>
      <c r="U152" s="68"/>
      <c r="V152" s="71"/>
      <c r="W152" s="41">
        <f t="shared" si="38"/>
        <v>0</v>
      </c>
      <c r="X152" s="70"/>
      <c r="Y152" s="68"/>
      <c r="Z152" s="71"/>
      <c r="AA152" s="41">
        <f t="shared" si="39"/>
        <v>0</v>
      </c>
      <c r="AB152" s="70"/>
      <c r="AC152" s="68"/>
      <c r="AD152" s="71"/>
      <c r="AE152" s="41">
        <f t="shared" si="40"/>
        <v>0</v>
      </c>
      <c r="AF152" s="70"/>
      <c r="AG152" s="68"/>
      <c r="AH152" s="71"/>
      <c r="AI152" s="41">
        <f t="shared" si="41"/>
        <v>0</v>
      </c>
      <c r="AJ152" s="70"/>
      <c r="AK152" s="68"/>
      <c r="AL152" s="71"/>
      <c r="AM152" s="41">
        <f t="shared" si="42"/>
        <v>0</v>
      </c>
      <c r="AN152" s="70"/>
      <c r="AO152" s="68"/>
      <c r="AP152" s="71"/>
      <c r="AQ152" s="41">
        <f t="shared" si="43"/>
        <v>0</v>
      </c>
      <c r="AR152" s="70"/>
      <c r="AS152" s="68"/>
      <c r="AT152" s="71"/>
      <c r="AU152" s="41">
        <f t="shared" si="44"/>
        <v>0</v>
      </c>
      <c r="AV152" s="70"/>
      <c r="AW152" s="68"/>
      <c r="AX152" s="71"/>
      <c r="AY152" s="41">
        <f t="shared" si="45"/>
        <v>0</v>
      </c>
      <c r="AZ152" s="70"/>
      <c r="BA152" s="68"/>
      <c r="BB152" s="71"/>
      <c r="BC152" s="41">
        <f t="shared" si="46"/>
        <v>0</v>
      </c>
      <c r="BD152" s="70"/>
      <c r="BE152" s="68"/>
      <c r="BF152" s="71"/>
      <c r="BG152" s="41">
        <f t="shared" si="47"/>
        <v>0</v>
      </c>
      <c r="BH152" s="70"/>
      <c r="BI152" s="68"/>
      <c r="BJ152" s="71"/>
      <c r="BK152" s="41">
        <f t="shared" si="48"/>
        <v>0</v>
      </c>
      <c r="BL152" s="70"/>
      <c r="BM152" s="68"/>
      <c r="BN152" s="71"/>
      <c r="BO152" s="41">
        <f t="shared" si="49"/>
        <v>0</v>
      </c>
      <c r="BP152" s="70"/>
      <c r="BQ152" s="68"/>
      <c r="BR152" s="71"/>
      <c r="BS152" s="41">
        <f t="shared" si="50"/>
        <v>0</v>
      </c>
    </row>
    <row r="153" spans="1:71" ht="15.75" customHeight="1" x14ac:dyDescent="0.25">
      <c r="A153" s="30"/>
      <c r="B153" s="31"/>
      <c r="C153" s="31"/>
      <c r="D153" s="37">
        <v>122</v>
      </c>
      <c r="E153" s="60"/>
      <c r="F153" s="31"/>
      <c r="G153" s="38" t="str">
        <f t="shared" si="31"/>
        <v/>
      </c>
      <c r="H153" s="39" t="str">
        <f t="array" ref="H153">IF(I153="","",IFERROR(INDEX(Lid!$F:$F,MATCH($E153,Lid!$A:$A,0)),""))</f>
        <v/>
      </c>
      <c r="I153" s="84" t="str">
        <f t="shared" si="32"/>
        <v/>
      </c>
      <c r="J153" s="38" t="str">
        <f t="shared" si="33"/>
        <v/>
      </c>
      <c r="K153" s="39" t="str">
        <f>IF(I153="","",IFERROR($D$3 &amp; " " &amp;LEFT(INDEX(Lid!$B:$B,MATCH($E153,Lid!$A:$A,0)), 1)&amp;MID(INDEX(Lid!$B:$B,MATCH($E153,Lid!$A:$A,0)),FIND(" ", INDEX(Lid!$B:$B,MATCH($E153,Lid!$A:$A,0))),256),""))</f>
        <v/>
      </c>
      <c r="L153" s="41" t="str">
        <f t="shared" si="34"/>
        <v/>
      </c>
      <c r="M153" s="41" t="str">
        <f t="shared" si="35"/>
        <v/>
      </c>
      <c r="N153" s="41" t="str">
        <f t="shared" si="36"/>
        <v/>
      </c>
      <c r="O153" s="31"/>
      <c r="P153" s="67"/>
      <c r="Q153" s="68"/>
      <c r="R153" s="69"/>
      <c r="S153" s="41">
        <f t="shared" si="37"/>
        <v>0</v>
      </c>
      <c r="T153" s="70"/>
      <c r="U153" s="68"/>
      <c r="V153" s="71"/>
      <c r="W153" s="41">
        <f t="shared" si="38"/>
        <v>0</v>
      </c>
      <c r="X153" s="70"/>
      <c r="Y153" s="68"/>
      <c r="Z153" s="71"/>
      <c r="AA153" s="41">
        <f t="shared" si="39"/>
        <v>0</v>
      </c>
      <c r="AB153" s="70"/>
      <c r="AC153" s="68"/>
      <c r="AD153" s="71"/>
      <c r="AE153" s="41">
        <f t="shared" si="40"/>
        <v>0</v>
      </c>
      <c r="AF153" s="70"/>
      <c r="AG153" s="68"/>
      <c r="AH153" s="71"/>
      <c r="AI153" s="41">
        <f t="shared" si="41"/>
        <v>0</v>
      </c>
      <c r="AJ153" s="70"/>
      <c r="AK153" s="68"/>
      <c r="AL153" s="71"/>
      <c r="AM153" s="41">
        <f t="shared" si="42"/>
        <v>0</v>
      </c>
      <c r="AN153" s="70"/>
      <c r="AO153" s="68"/>
      <c r="AP153" s="71"/>
      <c r="AQ153" s="41">
        <f t="shared" si="43"/>
        <v>0</v>
      </c>
      <c r="AR153" s="70"/>
      <c r="AS153" s="68"/>
      <c r="AT153" s="71"/>
      <c r="AU153" s="41">
        <f t="shared" si="44"/>
        <v>0</v>
      </c>
      <c r="AV153" s="70"/>
      <c r="AW153" s="68"/>
      <c r="AX153" s="71"/>
      <c r="AY153" s="41">
        <f t="shared" si="45"/>
        <v>0</v>
      </c>
      <c r="AZ153" s="70"/>
      <c r="BA153" s="68"/>
      <c r="BB153" s="71"/>
      <c r="BC153" s="41">
        <f t="shared" si="46"/>
        <v>0</v>
      </c>
      <c r="BD153" s="70"/>
      <c r="BE153" s="68"/>
      <c r="BF153" s="71"/>
      <c r="BG153" s="41">
        <f t="shared" si="47"/>
        <v>0</v>
      </c>
      <c r="BH153" s="70"/>
      <c r="BI153" s="68"/>
      <c r="BJ153" s="71"/>
      <c r="BK153" s="41">
        <f t="shared" si="48"/>
        <v>0</v>
      </c>
      <c r="BL153" s="70"/>
      <c r="BM153" s="68"/>
      <c r="BN153" s="71"/>
      <c r="BO153" s="41">
        <f t="shared" si="49"/>
        <v>0</v>
      </c>
      <c r="BP153" s="70"/>
      <c r="BQ153" s="68"/>
      <c r="BR153" s="71"/>
      <c r="BS153" s="41">
        <f t="shared" si="50"/>
        <v>0</v>
      </c>
    </row>
    <row r="154" spans="1:71" ht="15.75" customHeight="1" x14ac:dyDescent="0.25">
      <c r="A154" s="30"/>
      <c r="B154" s="31"/>
      <c r="C154" s="31"/>
      <c r="D154" s="37">
        <v>123</v>
      </c>
      <c r="E154" s="60"/>
      <c r="F154" s="31"/>
      <c r="G154" s="38" t="str">
        <f t="shared" si="31"/>
        <v/>
      </c>
      <c r="H154" s="39" t="str">
        <f t="array" ref="H154">IF(I154="","",IFERROR(INDEX(Lid!$F:$F,MATCH($E154,Lid!$A:$A,0)),""))</f>
        <v/>
      </c>
      <c r="I154" s="84" t="str">
        <f t="shared" si="32"/>
        <v/>
      </c>
      <c r="J154" s="38" t="str">
        <f t="shared" si="33"/>
        <v/>
      </c>
      <c r="K154" s="39" t="str">
        <f>IF(I154="","",IFERROR($D$3 &amp; " " &amp;LEFT(INDEX(Lid!$B:$B,MATCH($E154,Lid!$A:$A,0)), 1)&amp;MID(INDEX(Lid!$B:$B,MATCH($E154,Lid!$A:$A,0)),FIND(" ", INDEX(Lid!$B:$B,MATCH($E154,Lid!$A:$A,0))),256),""))</f>
        <v/>
      </c>
      <c r="L154" s="41" t="str">
        <f t="shared" si="34"/>
        <v/>
      </c>
      <c r="M154" s="41" t="str">
        <f t="shared" si="35"/>
        <v/>
      </c>
      <c r="N154" s="41" t="str">
        <f t="shared" si="36"/>
        <v/>
      </c>
      <c r="O154" s="31"/>
      <c r="P154" s="67"/>
      <c r="Q154" s="68"/>
      <c r="R154" s="69"/>
      <c r="S154" s="41">
        <f t="shared" si="37"/>
        <v>0</v>
      </c>
      <c r="T154" s="70"/>
      <c r="U154" s="68"/>
      <c r="V154" s="71"/>
      <c r="W154" s="41">
        <f t="shared" si="38"/>
        <v>0</v>
      </c>
      <c r="X154" s="70"/>
      <c r="Y154" s="68"/>
      <c r="Z154" s="71"/>
      <c r="AA154" s="41">
        <f t="shared" si="39"/>
        <v>0</v>
      </c>
      <c r="AB154" s="70"/>
      <c r="AC154" s="68"/>
      <c r="AD154" s="71"/>
      <c r="AE154" s="41">
        <f t="shared" si="40"/>
        <v>0</v>
      </c>
      <c r="AF154" s="70"/>
      <c r="AG154" s="68"/>
      <c r="AH154" s="71"/>
      <c r="AI154" s="41">
        <f t="shared" si="41"/>
        <v>0</v>
      </c>
      <c r="AJ154" s="70"/>
      <c r="AK154" s="68"/>
      <c r="AL154" s="71"/>
      <c r="AM154" s="41">
        <f t="shared" si="42"/>
        <v>0</v>
      </c>
      <c r="AN154" s="70"/>
      <c r="AO154" s="68"/>
      <c r="AP154" s="71"/>
      <c r="AQ154" s="41">
        <f t="shared" si="43"/>
        <v>0</v>
      </c>
      <c r="AR154" s="70"/>
      <c r="AS154" s="68"/>
      <c r="AT154" s="71"/>
      <c r="AU154" s="41">
        <f t="shared" si="44"/>
        <v>0</v>
      </c>
      <c r="AV154" s="70"/>
      <c r="AW154" s="68"/>
      <c r="AX154" s="71"/>
      <c r="AY154" s="41">
        <f t="shared" si="45"/>
        <v>0</v>
      </c>
      <c r="AZ154" s="70"/>
      <c r="BA154" s="68"/>
      <c r="BB154" s="71"/>
      <c r="BC154" s="41">
        <f t="shared" si="46"/>
        <v>0</v>
      </c>
      <c r="BD154" s="70"/>
      <c r="BE154" s="68"/>
      <c r="BF154" s="71"/>
      <c r="BG154" s="41">
        <f t="shared" si="47"/>
        <v>0</v>
      </c>
      <c r="BH154" s="70"/>
      <c r="BI154" s="68"/>
      <c r="BJ154" s="71"/>
      <c r="BK154" s="41">
        <f t="shared" si="48"/>
        <v>0</v>
      </c>
      <c r="BL154" s="70"/>
      <c r="BM154" s="68"/>
      <c r="BN154" s="71"/>
      <c r="BO154" s="41">
        <f t="shared" si="49"/>
        <v>0</v>
      </c>
      <c r="BP154" s="70"/>
      <c r="BQ154" s="68"/>
      <c r="BR154" s="71"/>
      <c r="BS154" s="41">
        <f t="shared" si="50"/>
        <v>0</v>
      </c>
    </row>
    <row r="155" spans="1:71" ht="15.75" customHeight="1" x14ac:dyDescent="0.25">
      <c r="A155" s="30"/>
      <c r="B155" s="31"/>
      <c r="C155" s="31"/>
      <c r="D155" s="37">
        <v>124</v>
      </c>
      <c r="E155" s="60"/>
      <c r="F155" s="31"/>
      <c r="G155" s="38" t="str">
        <f t="shared" si="31"/>
        <v/>
      </c>
      <c r="H155" s="39" t="str">
        <f t="array" ref="H155">IF(I155="","",IFERROR(INDEX(Lid!$F:$F,MATCH($E155,Lid!$A:$A,0)),""))</f>
        <v/>
      </c>
      <c r="I155" s="84" t="str">
        <f t="shared" si="32"/>
        <v/>
      </c>
      <c r="J155" s="38" t="str">
        <f t="shared" si="33"/>
        <v/>
      </c>
      <c r="K155" s="39" t="str">
        <f>IF(I155="","",IFERROR($D$3 &amp; " " &amp;LEFT(INDEX(Lid!$B:$B,MATCH($E155,Lid!$A:$A,0)), 1)&amp;MID(INDEX(Lid!$B:$B,MATCH($E155,Lid!$A:$A,0)),FIND(" ", INDEX(Lid!$B:$B,MATCH($E155,Lid!$A:$A,0))),256),""))</f>
        <v/>
      </c>
      <c r="L155" s="41" t="str">
        <f t="shared" si="34"/>
        <v/>
      </c>
      <c r="M155" s="41" t="str">
        <f t="shared" si="35"/>
        <v/>
      </c>
      <c r="N155" s="41" t="str">
        <f t="shared" si="36"/>
        <v/>
      </c>
      <c r="O155" s="31"/>
      <c r="P155" s="67"/>
      <c r="Q155" s="68"/>
      <c r="R155" s="69"/>
      <c r="S155" s="41">
        <f t="shared" si="37"/>
        <v>0</v>
      </c>
      <c r="T155" s="70"/>
      <c r="U155" s="68"/>
      <c r="V155" s="71"/>
      <c r="W155" s="41">
        <f t="shared" si="38"/>
        <v>0</v>
      </c>
      <c r="X155" s="70"/>
      <c r="Y155" s="68"/>
      <c r="Z155" s="71"/>
      <c r="AA155" s="41">
        <f t="shared" si="39"/>
        <v>0</v>
      </c>
      <c r="AB155" s="70"/>
      <c r="AC155" s="68"/>
      <c r="AD155" s="71"/>
      <c r="AE155" s="41">
        <f t="shared" si="40"/>
        <v>0</v>
      </c>
      <c r="AF155" s="70"/>
      <c r="AG155" s="68"/>
      <c r="AH155" s="71"/>
      <c r="AI155" s="41">
        <f t="shared" si="41"/>
        <v>0</v>
      </c>
      <c r="AJ155" s="70"/>
      <c r="AK155" s="68"/>
      <c r="AL155" s="71"/>
      <c r="AM155" s="41">
        <f t="shared" si="42"/>
        <v>0</v>
      </c>
      <c r="AN155" s="70"/>
      <c r="AO155" s="68"/>
      <c r="AP155" s="71"/>
      <c r="AQ155" s="41">
        <f t="shared" si="43"/>
        <v>0</v>
      </c>
      <c r="AR155" s="70"/>
      <c r="AS155" s="68"/>
      <c r="AT155" s="71"/>
      <c r="AU155" s="41">
        <f t="shared" si="44"/>
        <v>0</v>
      </c>
      <c r="AV155" s="70"/>
      <c r="AW155" s="68"/>
      <c r="AX155" s="71"/>
      <c r="AY155" s="41">
        <f t="shared" si="45"/>
        <v>0</v>
      </c>
      <c r="AZ155" s="70"/>
      <c r="BA155" s="68"/>
      <c r="BB155" s="71"/>
      <c r="BC155" s="41">
        <f t="shared" si="46"/>
        <v>0</v>
      </c>
      <c r="BD155" s="70"/>
      <c r="BE155" s="68"/>
      <c r="BF155" s="71"/>
      <c r="BG155" s="41">
        <f t="shared" si="47"/>
        <v>0</v>
      </c>
      <c r="BH155" s="70"/>
      <c r="BI155" s="68"/>
      <c r="BJ155" s="71"/>
      <c r="BK155" s="41">
        <f t="shared" si="48"/>
        <v>0</v>
      </c>
      <c r="BL155" s="70"/>
      <c r="BM155" s="68"/>
      <c r="BN155" s="71"/>
      <c r="BO155" s="41">
        <f t="shared" si="49"/>
        <v>0</v>
      </c>
      <c r="BP155" s="70"/>
      <c r="BQ155" s="68"/>
      <c r="BR155" s="71"/>
      <c r="BS155" s="41">
        <f t="shared" si="50"/>
        <v>0</v>
      </c>
    </row>
    <row r="156" spans="1:71" ht="15.75" customHeight="1" x14ac:dyDescent="0.25">
      <c r="A156" s="30"/>
      <c r="B156" s="31"/>
      <c r="C156" s="31"/>
      <c r="D156" s="37">
        <v>125</v>
      </c>
      <c r="E156" s="60"/>
      <c r="F156" s="31"/>
      <c r="G156" s="38" t="str">
        <f t="shared" si="31"/>
        <v/>
      </c>
      <c r="H156" s="39" t="str">
        <f t="array" ref="H156">IF(I156="","",IFERROR(INDEX(Lid!$F:$F,MATCH($E156,Lid!$A:$A,0)),""))</f>
        <v/>
      </c>
      <c r="I156" s="84" t="str">
        <f t="shared" si="32"/>
        <v/>
      </c>
      <c r="J156" s="38" t="str">
        <f t="shared" si="33"/>
        <v/>
      </c>
      <c r="K156" s="39" t="str">
        <f>IF(I156="","",IFERROR($D$3 &amp; " " &amp;LEFT(INDEX(Lid!$B:$B,MATCH($E156,Lid!$A:$A,0)), 1)&amp;MID(INDEX(Lid!$B:$B,MATCH($E156,Lid!$A:$A,0)),FIND(" ", INDEX(Lid!$B:$B,MATCH($E156,Lid!$A:$A,0))),256),""))</f>
        <v/>
      </c>
      <c r="L156" s="41" t="str">
        <f t="shared" si="34"/>
        <v/>
      </c>
      <c r="M156" s="41" t="str">
        <f t="shared" si="35"/>
        <v/>
      </c>
      <c r="N156" s="41" t="str">
        <f t="shared" si="36"/>
        <v/>
      </c>
      <c r="O156" s="31"/>
      <c r="P156" s="67"/>
      <c r="Q156" s="68"/>
      <c r="R156" s="69"/>
      <c r="S156" s="41">
        <f t="shared" si="37"/>
        <v>0</v>
      </c>
      <c r="T156" s="70"/>
      <c r="U156" s="68"/>
      <c r="V156" s="71"/>
      <c r="W156" s="41">
        <f t="shared" si="38"/>
        <v>0</v>
      </c>
      <c r="X156" s="70"/>
      <c r="Y156" s="68"/>
      <c r="Z156" s="71"/>
      <c r="AA156" s="41">
        <f t="shared" si="39"/>
        <v>0</v>
      </c>
      <c r="AB156" s="70"/>
      <c r="AC156" s="68"/>
      <c r="AD156" s="71"/>
      <c r="AE156" s="41">
        <f t="shared" si="40"/>
        <v>0</v>
      </c>
      <c r="AF156" s="70"/>
      <c r="AG156" s="68"/>
      <c r="AH156" s="71"/>
      <c r="AI156" s="41">
        <f t="shared" si="41"/>
        <v>0</v>
      </c>
      <c r="AJ156" s="70"/>
      <c r="AK156" s="68"/>
      <c r="AL156" s="71"/>
      <c r="AM156" s="41">
        <f t="shared" si="42"/>
        <v>0</v>
      </c>
      <c r="AN156" s="70"/>
      <c r="AO156" s="68"/>
      <c r="AP156" s="71"/>
      <c r="AQ156" s="41">
        <f t="shared" si="43"/>
        <v>0</v>
      </c>
      <c r="AR156" s="70"/>
      <c r="AS156" s="68"/>
      <c r="AT156" s="71"/>
      <c r="AU156" s="41">
        <f t="shared" si="44"/>
        <v>0</v>
      </c>
      <c r="AV156" s="70"/>
      <c r="AW156" s="68"/>
      <c r="AX156" s="71"/>
      <c r="AY156" s="41">
        <f t="shared" si="45"/>
        <v>0</v>
      </c>
      <c r="AZ156" s="70"/>
      <c r="BA156" s="68"/>
      <c r="BB156" s="71"/>
      <c r="BC156" s="41">
        <f t="shared" si="46"/>
        <v>0</v>
      </c>
      <c r="BD156" s="70"/>
      <c r="BE156" s="68"/>
      <c r="BF156" s="71"/>
      <c r="BG156" s="41">
        <f t="shared" si="47"/>
        <v>0</v>
      </c>
      <c r="BH156" s="70"/>
      <c r="BI156" s="68"/>
      <c r="BJ156" s="71"/>
      <c r="BK156" s="41">
        <f t="shared" si="48"/>
        <v>0</v>
      </c>
      <c r="BL156" s="70"/>
      <c r="BM156" s="68"/>
      <c r="BN156" s="71"/>
      <c r="BO156" s="41">
        <f t="shared" si="49"/>
        <v>0</v>
      </c>
      <c r="BP156" s="70"/>
      <c r="BQ156" s="68"/>
      <c r="BR156" s="71"/>
      <c r="BS156" s="41">
        <f t="shared" si="50"/>
        <v>0</v>
      </c>
    </row>
    <row r="157" spans="1:71" ht="15.75" customHeight="1" x14ac:dyDescent="0.25">
      <c r="A157" s="30"/>
      <c r="B157" s="31"/>
      <c r="C157" s="31"/>
      <c r="D157" s="37">
        <v>126</v>
      </c>
      <c r="E157" s="60"/>
      <c r="F157" s="31"/>
      <c r="G157" s="38" t="str">
        <f t="shared" si="31"/>
        <v/>
      </c>
      <c r="H157" s="39" t="str">
        <f t="array" ref="H157">IF(I157="","",IFERROR(INDEX(Lid!$F:$F,MATCH($E157,Lid!$A:$A,0)),""))</f>
        <v/>
      </c>
      <c r="I157" s="84" t="str">
        <f t="shared" si="32"/>
        <v/>
      </c>
      <c r="J157" s="38" t="str">
        <f t="shared" si="33"/>
        <v/>
      </c>
      <c r="K157" s="39" t="str">
        <f>IF(I157="","",IFERROR($D$3 &amp; " " &amp;LEFT(INDEX(Lid!$B:$B,MATCH($E157,Lid!$A:$A,0)), 1)&amp;MID(INDEX(Lid!$B:$B,MATCH($E157,Lid!$A:$A,0)),FIND(" ", INDEX(Lid!$B:$B,MATCH($E157,Lid!$A:$A,0))),256),""))</f>
        <v/>
      </c>
      <c r="L157" s="41" t="str">
        <f t="shared" si="34"/>
        <v/>
      </c>
      <c r="M157" s="41" t="str">
        <f t="shared" si="35"/>
        <v/>
      </c>
      <c r="N157" s="41" t="str">
        <f t="shared" si="36"/>
        <v/>
      </c>
      <c r="O157" s="31"/>
      <c r="P157" s="67"/>
      <c r="Q157" s="68"/>
      <c r="R157" s="69"/>
      <c r="S157" s="41">
        <f t="shared" si="37"/>
        <v>0</v>
      </c>
      <c r="T157" s="70"/>
      <c r="U157" s="68"/>
      <c r="V157" s="71"/>
      <c r="W157" s="41">
        <f t="shared" si="38"/>
        <v>0</v>
      </c>
      <c r="X157" s="70"/>
      <c r="Y157" s="68"/>
      <c r="Z157" s="71"/>
      <c r="AA157" s="41">
        <f t="shared" si="39"/>
        <v>0</v>
      </c>
      <c r="AB157" s="70"/>
      <c r="AC157" s="68"/>
      <c r="AD157" s="71"/>
      <c r="AE157" s="41">
        <f t="shared" si="40"/>
        <v>0</v>
      </c>
      <c r="AF157" s="70"/>
      <c r="AG157" s="68"/>
      <c r="AH157" s="71"/>
      <c r="AI157" s="41">
        <f t="shared" si="41"/>
        <v>0</v>
      </c>
      <c r="AJ157" s="70"/>
      <c r="AK157" s="68"/>
      <c r="AL157" s="71"/>
      <c r="AM157" s="41">
        <f t="shared" si="42"/>
        <v>0</v>
      </c>
      <c r="AN157" s="70"/>
      <c r="AO157" s="68"/>
      <c r="AP157" s="71"/>
      <c r="AQ157" s="41">
        <f t="shared" si="43"/>
        <v>0</v>
      </c>
      <c r="AR157" s="70"/>
      <c r="AS157" s="68"/>
      <c r="AT157" s="71"/>
      <c r="AU157" s="41">
        <f t="shared" si="44"/>
        <v>0</v>
      </c>
      <c r="AV157" s="70"/>
      <c r="AW157" s="68"/>
      <c r="AX157" s="71"/>
      <c r="AY157" s="41">
        <f t="shared" si="45"/>
        <v>0</v>
      </c>
      <c r="AZ157" s="70"/>
      <c r="BA157" s="68"/>
      <c r="BB157" s="71"/>
      <c r="BC157" s="41">
        <f t="shared" si="46"/>
        <v>0</v>
      </c>
      <c r="BD157" s="70"/>
      <c r="BE157" s="68"/>
      <c r="BF157" s="71"/>
      <c r="BG157" s="41">
        <f t="shared" si="47"/>
        <v>0</v>
      </c>
      <c r="BH157" s="70"/>
      <c r="BI157" s="68"/>
      <c r="BJ157" s="71"/>
      <c r="BK157" s="41">
        <f t="shared" si="48"/>
        <v>0</v>
      </c>
      <c r="BL157" s="70"/>
      <c r="BM157" s="68"/>
      <c r="BN157" s="71"/>
      <c r="BO157" s="41">
        <f t="shared" si="49"/>
        <v>0</v>
      </c>
      <c r="BP157" s="70"/>
      <c r="BQ157" s="68"/>
      <c r="BR157" s="71"/>
      <c r="BS157" s="41">
        <f t="shared" si="50"/>
        <v>0</v>
      </c>
    </row>
    <row r="158" spans="1:71" ht="15.75" customHeight="1" x14ac:dyDescent="0.25">
      <c r="A158" s="30"/>
      <c r="B158" s="31"/>
      <c r="C158" s="31"/>
      <c r="D158" s="37">
        <v>127</v>
      </c>
      <c r="E158" s="60"/>
      <c r="F158" s="31"/>
      <c r="G158" s="38" t="str">
        <f t="shared" si="31"/>
        <v/>
      </c>
      <c r="H158" s="39" t="str">
        <f t="array" ref="H158">IF(I158="","",IFERROR(INDEX(Lid!$F:$F,MATCH($E158,Lid!$A:$A,0)),""))</f>
        <v/>
      </c>
      <c r="I158" s="84" t="str">
        <f t="shared" si="32"/>
        <v/>
      </c>
      <c r="J158" s="38" t="str">
        <f t="shared" si="33"/>
        <v/>
      </c>
      <c r="K158" s="39" t="str">
        <f>IF(I158="","",IFERROR($D$3 &amp; " " &amp;LEFT(INDEX(Lid!$B:$B,MATCH($E158,Lid!$A:$A,0)), 1)&amp;MID(INDEX(Lid!$B:$B,MATCH($E158,Lid!$A:$A,0)),FIND(" ", INDEX(Lid!$B:$B,MATCH($E158,Lid!$A:$A,0))),256),""))</f>
        <v/>
      </c>
      <c r="L158" s="41" t="str">
        <f t="shared" si="34"/>
        <v/>
      </c>
      <c r="M158" s="41" t="str">
        <f t="shared" si="35"/>
        <v/>
      </c>
      <c r="N158" s="41" t="str">
        <f t="shared" si="36"/>
        <v/>
      </c>
      <c r="O158" s="31"/>
      <c r="P158" s="67"/>
      <c r="Q158" s="68"/>
      <c r="R158" s="69"/>
      <c r="S158" s="41">
        <f t="shared" si="37"/>
        <v>0</v>
      </c>
      <c r="T158" s="70"/>
      <c r="U158" s="68"/>
      <c r="V158" s="71"/>
      <c r="W158" s="41">
        <f t="shared" si="38"/>
        <v>0</v>
      </c>
      <c r="X158" s="70"/>
      <c r="Y158" s="68"/>
      <c r="Z158" s="71"/>
      <c r="AA158" s="41">
        <f t="shared" si="39"/>
        <v>0</v>
      </c>
      <c r="AB158" s="70"/>
      <c r="AC158" s="68"/>
      <c r="AD158" s="71"/>
      <c r="AE158" s="41">
        <f t="shared" si="40"/>
        <v>0</v>
      </c>
      <c r="AF158" s="70"/>
      <c r="AG158" s="68"/>
      <c r="AH158" s="71"/>
      <c r="AI158" s="41">
        <f t="shared" si="41"/>
        <v>0</v>
      </c>
      <c r="AJ158" s="70"/>
      <c r="AK158" s="68"/>
      <c r="AL158" s="71"/>
      <c r="AM158" s="41">
        <f t="shared" si="42"/>
        <v>0</v>
      </c>
      <c r="AN158" s="70"/>
      <c r="AO158" s="68"/>
      <c r="AP158" s="71"/>
      <c r="AQ158" s="41">
        <f t="shared" si="43"/>
        <v>0</v>
      </c>
      <c r="AR158" s="70"/>
      <c r="AS158" s="68"/>
      <c r="AT158" s="71"/>
      <c r="AU158" s="41">
        <f t="shared" si="44"/>
        <v>0</v>
      </c>
      <c r="AV158" s="70"/>
      <c r="AW158" s="68"/>
      <c r="AX158" s="71"/>
      <c r="AY158" s="41">
        <f t="shared" si="45"/>
        <v>0</v>
      </c>
      <c r="AZ158" s="70"/>
      <c r="BA158" s="68"/>
      <c r="BB158" s="71"/>
      <c r="BC158" s="41">
        <f t="shared" si="46"/>
        <v>0</v>
      </c>
      <c r="BD158" s="70"/>
      <c r="BE158" s="68"/>
      <c r="BF158" s="71"/>
      <c r="BG158" s="41">
        <f t="shared" si="47"/>
        <v>0</v>
      </c>
      <c r="BH158" s="70"/>
      <c r="BI158" s="68"/>
      <c r="BJ158" s="71"/>
      <c r="BK158" s="41">
        <f t="shared" si="48"/>
        <v>0</v>
      </c>
      <c r="BL158" s="70"/>
      <c r="BM158" s="68"/>
      <c r="BN158" s="71"/>
      <c r="BO158" s="41">
        <f t="shared" si="49"/>
        <v>0</v>
      </c>
      <c r="BP158" s="70"/>
      <c r="BQ158" s="68"/>
      <c r="BR158" s="71"/>
      <c r="BS158" s="41">
        <f t="shared" si="50"/>
        <v>0</v>
      </c>
    </row>
    <row r="159" spans="1:71" ht="15.75" customHeight="1" x14ac:dyDescent="0.25">
      <c r="A159" s="30"/>
      <c r="B159" s="31"/>
      <c r="C159" s="31"/>
      <c r="D159" s="37">
        <v>128</v>
      </c>
      <c r="E159" s="60"/>
      <c r="F159" s="31"/>
      <c r="G159" s="38" t="str">
        <f t="shared" si="31"/>
        <v/>
      </c>
      <c r="H159" s="39" t="str">
        <f t="array" ref="H159">IF(I159="","",IFERROR(INDEX(Lid!$F:$F,MATCH($E159,Lid!$A:$A,0)),""))</f>
        <v/>
      </c>
      <c r="I159" s="84" t="str">
        <f t="shared" si="32"/>
        <v/>
      </c>
      <c r="J159" s="38" t="str">
        <f t="shared" si="33"/>
        <v/>
      </c>
      <c r="K159" s="39" t="str">
        <f>IF(I159="","",IFERROR($D$3 &amp; " " &amp;LEFT(INDEX(Lid!$B:$B,MATCH($E159,Lid!$A:$A,0)), 1)&amp;MID(INDEX(Lid!$B:$B,MATCH($E159,Lid!$A:$A,0)),FIND(" ", INDEX(Lid!$B:$B,MATCH($E159,Lid!$A:$A,0))),256),""))</f>
        <v/>
      </c>
      <c r="L159" s="41" t="str">
        <f t="shared" si="34"/>
        <v/>
      </c>
      <c r="M159" s="41" t="str">
        <f t="shared" si="35"/>
        <v/>
      </c>
      <c r="N159" s="41" t="str">
        <f t="shared" si="36"/>
        <v/>
      </c>
      <c r="O159" s="31"/>
      <c r="P159" s="67"/>
      <c r="Q159" s="68"/>
      <c r="R159" s="69"/>
      <c r="S159" s="41">
        <f t="shared" si="37"/>
        <v>0</v>
      </c>
      <c r="T159" s="70"/>
      <c r="U159" s="68"/>
      <c r="V159" s="71"/>
      <c r="W159" s="41">
        <f t="shared" si="38"/>
        <v>0</v>
      </c>
      <c r="X159" s="70"/>
      <c r="Y159" s="68"/>
      <c r="Z159" s="71"/>
      <c r="AA159" s="41">
        <f t="shared" si="39"/>
        <v>0</v>
      </c>
      <c r="AB159" s="70"/>
      <c r="AC159" s="68"/>
      <c r="AD159" s="71"/>
      <c r="AE159" s="41">
        <f t="shared" si="40"/>
        <v>0</v>
      </c>
      <c r="AF159" s="70"/>
      <c r="AG159" s="68"/>
      <c r="AH159" s="71"/>
      <c r="AI159" s="41">
        <f t="shared" si="41"/>
        <v>0</v>
      </c>
      <c r="AJ159" s="70"/>
      <c r="AK159" s="68"/>
      <c r="AL159" s="71"/>
      <c r="AM159" s="41">
        <f t="shared" si="42"/>
        <v>0</v>
      </c>
      <c r="AN159" s="70"/>
      <c r="AO159" s="68"/>
      <c r="AP159" s="71"/>
      <c r="AQ159" s="41">
        <f t="shared" si="43"/>
        <v>0</v>
      </c>
      <c r="AR159" s="70"/>
      <c r="AS159" s="68"/>
      <c r="AT159" s="71"/>
      <c r="AU159" s="41">
        <f t="shared" si="44"/>
        <v>0</v>
      </c>
      <c r="AV159" s="70"/>
      <c r="AW159" s="68"/>
      <c r="AX159" s="71"/>
      <c r="AY159" s="41">
        <f t="shared" si="45"/>
        <v>0</v>
      </c>
      <c r="AZ159" s="70"/>
      <c r="BA159" s="68"/>
      <c r="BB159" s="71"/>
      <c r="BC159" s="41">
        <f t="shared" si="46"/>
        <v>0</v>
      </c>
      <c r="BD159" s="70"/>
      <c r="BE159" s="68"/>
      <c r="BF159" s="71"/>
      <c r="BG159" s="41">
        <f t="shared" si="47"/>
        <v>0</v>
      </c>
      <c r="BH159" s="70"/>
      <c r="BI159" s="68"/>
      <c r="BJ159" s="71"/>
      <c r="BK159" s="41">
        <f t="shared" si="48"/>
        <v>0</v>
      </c>
      <c r="BL159" s="70"/>
      <c r="BM159" s="68"/>
      <c r="BN159" s="71"/>
      <c r="BO159" s="41">
        <f t="shared" si="49"/>
        <v>0</v>
      </c>
      <c r="BP159" s="70"/>
      <c r="BQ159" s="68"/>
      <c r="BR159" s="71"/>
      <c r="BS159" s="41">
        <f t="shared" si="50"/>
        <v>0</v>
      </c>
    </row>
    <row r="160" spans="1:71" ht="15.75" customHeight="1" x14ac:dyDescent="0.25">
      <c r="A160" s="30"/>
      <c r="B160" s="31"/>
      <c r="C160" s="31"/>
      <c r="D160" s="37">
        <v>129</v>
      </c>
      <c r="E160" s="60"/>
      <c r="F160" s="31"/>
      <c r="G160" s="38" t="str">
        <f t="shared" si="31"/>
        <v/>
      </c>
      <c r="H160" s="39" t="str">
        <f t="array" ref="H160">IF(I160="","",IFERROR(INDEX(Lid!$F:$F,MATCH($E160,Lid!$A:$A,0)),""))</f>
        <v/>
      </c>
      <c r="I160" s="84" t="str">
        <f t="shared" si="32"/>
        <v/>
      </c>
      <c r="J160" s="38" t="str">
        <f t="shared" si="33"/>
        <v/>
      </c>
      <c r="K160" s="39" t="str">
        <f>IF(I160="","",IFERROR($D$3 &amp; " " &amp;LEFT(INDEX(Lid!$B:$B,MATCH($E160,Lid!$A:$A,0)), 1)&amp;MID(INDEX(Lid!$B:$B,MATCH($E160,Lid!$A:$A,0)),FIND(" ", INDEX(Lid!$B:$B,MATCH($E160,Lid!$A:$A,0))),256),""))</f>
        <v/>
      </c>
      <c r="L160" s="41" t="str">
        <f t="shared" si="34"/>
        <v/>
      </c>
      <c r="M160" s="41" t="str">
        <f t="shared" si="35"/>
        <v/>
      </c>
      <c r="N160" s="41" t="str">
        <f t="shared" si="36"/>
        <v/>
      </c>
      <c r="O160" s="31"/>
      <c r="P160" s="67"/>
      <c r="Q160" s="68"/>
      <c r="R160" s="69"/>
      <c r="S160" s="41">
        <f t="shared" si="37"/>
        <v>0</v>
      </c>
      <c r="T160" s="70"/>
      <c r="U160" s="68"/>
      <c r="V160" s="71"/>
      <c r="W160" s="41">
        <f t="shared" si="38"/>
        <v>0</v>
      </c>
      <c r="X160" s="70"/>
      <c r="Y160" s="68"/>
      <c r="Z160" s="71"/>
      <c r="AA160" s="41">
        <f t="shared" si="39"/>
        <v>0</v>
      </c>
      <c r="AB160" s="70"/>
      <c r="AC160" s="68"/>
      <c r="AD160" s="71"/>
      <c r="AE160" s="41">
        <f t="shared" si="40"/>
        <v>0</v>
      </c>
      <c r="AF160" s="70"/>
      <c r="AG160" s="68"/>
      <c r="AH160" s="71"/>
      <c r="AI160" s="41">
        <f t="shared" si="41"/>
        <v>0</v>
      </c>
      <c r="AJ160" s="70"/>
      <c r="AK160" s="68"/>
      <c r="AL160" s="71"/>
      <c r="AM160" s="41">
        <f t="shared" si="42"/>
        <v>0</v>
      </c>
      <c r="AN160" s="70"/>
      <c r="AO160" s="68"/>
      <c r="AP160" s="71"/>
      <c r="AQ160" s="41">
        <f t="shared" si="43"/>
        <v>0</v>
      </c>
      <c r="AR160" s="70"/>
      <c r="AS160" s="68"/>
      <c r="AT160" s="71"/>
      <c r="AU160" s="41">
        <f t="shared" si="44"/>
        <v>0</v>
      </c>
      <c r="AV160" s="70"/>
      <c r="AW160" s="68"/>
      <c r="AX160" s="71"/>
      <c r="AY160" s="41">
        <f t="shared" si="45"/>
        <v>0</v>
      </c>
      <c r="AZ160" s="70"/>
      <c r="BA160" s="68"/>
      <c r="BB160" s="71"/>
      <c r="BC160" s="41">
        <f t="shared" si="46"/>
        <v>0</v>
      </c>
      <c r="BD160" s="70"/>
      <c r="BE160" s="68"/>
      <c r="BF160" s="71"/>
      <c r="BG160" s="41">
        <f t="shared" si="47"/>
        <v>0</v>
      </c>
      <c r="BH160" s="70"/>
      <c r="BI160" s="68"/>
      <c r="BJ160" s="71"/>
      <c r="BK160" s="41">
        <f t="shared" si="48"/>
        <v>0</v>
      </c>
      <c r="BL160" s="70"/>
      <c r="BM160" s="68"/>
      <c r="BN160" s="71"/>
      <c r="BO160" s="41">
        <f t="shared" si="49"/>
        <v>0</v>
      </c>
      <c r="BP160" s="70"/>
      <c r="BQ160" s="68"/>
      <c r="BR160" s="71"/>
      <c r="BS160" s="41">
        <f t="shared" si="50"/>
        <v>0</v>
      </c>
    </row>
    <row r="161" spans="1:71" ht="15.75" customHeight="1" x14ac:dyDescent="0.25">
      <c r="A161" s="30"/>
      <c r="B161" s="31"/>
      <c r="C161" s="31"/>
      <c r="D161" s="37">
        <v>130</v>
      </c>
      <c r="E161" s="60"/>
      <c r="F161" s="31"/>
      <c r="G161" s="38" t="str">
        <f t="shared" si="31"/>
        <v/>
      </c>
      <c r="H161" s="39" t="str">
        <f t="array" ref="H161">IF(I161="","",IFERROR(INDEX(Lid!$F:$F,MATCH($E161,Lid!$A:$A,0)),""))</f>
        <v/>
      </c>
      <c r="I161" s="84" t="str">
        <f t="shared" si="32"/>
        <v/>
      </c>
      <c r="J161" s="38" t="str">
        <f t="shared" si="33"/>
        <v/>
      </c>
      <c r="K161" s="39" t="str">
        <f>IF(I161="","",IFERROR($D$3 &amp; " " &amp;LEFT(INDEX(Lid!$B:$B,MATCH($E161,Lid!$A:$A,0)), 1)&amp;MID(INDEX(Lid!$B:$B,MATCH($E161,Lid!$A:$A,0)),FIND(" ", INDEX(Lid!$B:$B,MATCH($E161,Lid!$A:$A,0))),256),""))</f>
        <v/>
      </c>
      <c r="L161" s="41" t="str">
        <f t="shared" si="34"/>
        <v/>
      </c>
      <c r="M161" s="41" t="str">
        <f t="shared" si="35"/>
        <v/>
      </c>
      <c r="N161" s="41" t="str">
        <f t="shared" si="36"/>
        <v/>
      </c>
      <c r="O161" s="31"/>
      <c r="P161" s="67"/>
      <c r="Q161" s="68"/>
      <c r="R161" s="69"/>
      <c r="S161" s="41">
        <f t="shared" si="37"/>
        <v>0</v>
      </c>
      <c r="T161" s="70"/>
      <c r="U161" s="68"/>
      <c r="V161" s="71"/>
      <c r="W161" s="41">
        <f t="shared" si="38"/>
        <v>0</v>
      </c>
      <c r="X161" s="70"/>
      <c r="Y161" s="68"/>
      <c r="Z161" s="71"/>
      <c r="AA161" s="41">
        <f t="shared" si="39"/>
        <v>0</v>
      </c>
      <c r="AB161" s="70"/>
      <c r="AC161" s="68"/>
      <c r="AD161" s="71"/>
      <c r="AE161" s="41">
        <f t="shared" si="40"/>
        <v>0</v>
      </c>
      <c r="AF161" s="70"/>
      <c r="AG161" s="68"/>
      <c r="AH161" s="71"/>
      <c r="AI161" s="41">
        <f t="shared" si="41"/>
        <v>0</v>
      </c>
      <c r="AJ161" s="70"/>
      <c r="AK161" s="68"/>
      <c r="AL161" s="71"/>
      <c r="AM161" s="41">
        <f t="shared" si="42"/>
        <v>0</v>
      </c>
      <c r="AN161" s="70"/>
      <c r="AO161" s="68"/>
      <c r="AP161" s="71"/>
      <c r="AQ161" s="41">
        <f t="shared" si="43"/>
        <v>0</v>
      </c>
      <c r="AR161" s="70"/>
      <c r="AS161" s="68"/>
      <c r="AT161" s="71"/>
      <c r="AU161" s="41">
        <f t="shared" si="44"/>
        <v>0</v>
      </c>
      <c r="AV161" s="70"/>
      <c r="AW161" s="68"/>
      <c r="AX161" s="71"/>
      <c r="AY161" s="41">
        <f t="shared" si="45"/>
        <v>0</v>
      </c>
      <c r="AZ161" s="70"/>
      <c r="BA161" s="68"/>
      <c r="BB161" s="71"/>
      <c r="BC161" s="41">
        <f t="shared" si="46"/>
        <v>0</v>
      </c>
      <c r="BD161" s="70"/>
      <c r="BE161" s="68"/>
      <c r="BF161" s="71"/>
      <c r="BG161" s="41">
        <f t="shared" si="47"/>
        <v>0</v>
      </c>
      <c r="BH161" s="70"/>
      <c r="BI161" s="68"/>
      <c r="BJ161" s="71"/>
      <c r="BK161" s="41">
        <f t="shared" si="48"/>
        <v>0</v>
      </c>
      <c r="BL161" s="70"/>
      <c r="BM161" s="68"/>
      <c r="BN161" s="71"/>
      <c r="BO161" s="41">
        <f t="shared" si="49"/>
        <v>0</v>
      </c>
      <c r="BP161" s="70"/>
      <c r="BQ161" s="68"/>
      <c r="BR161" s="71"/>
      <c r="BS161" s="41">
        <f t="shared" si="50"/>
        <v>0</v>
      </c>
    </row>
    <row r="162" spans="1:71" ht="15.75" customHeight="1" x14ac:dyDescent="0.25">
      <c r="A162" s="30"/>
      <c r="B162" s="31"/>
      <c r="C162" s="31"/>
      <c r="D162" s="37">
        <v>131</v>
      </c>
      <c r="E162" s="60"/>
      <c r="F162" s="31"/>
      <c r="G162" s="38" t="str">
        <f t="shared" si="31"/>
        <v/>
      </c>
      <c r="H162" s="39" t="str">
        <f t="array" ref="H162">IF(I162="","",IFERROR(INDEX(Lid!$F:$F,MATCH($E162,Lid!$A:$A,0)),""))</f>
        <v/>
      </c>
      <c r="I162" s="84" t="str">
        <f t="shared" si="32"/>
        <v/>
      </c>
      <c r="J162" s="38" t="str">
        <f t="shared" si="33"/>
        <v/>
      </c>
      <c r="K162" s="39" t="str">
        <f>IF(I162="","",IFERROR($D$3 &amp; " " &amp;LEFT(INDEX(Lid!$B:$B,MATCH($E162,Lid!$A:$A,0)), 1)&amp;MID(INDEX(Lid!$B:$B,MATCH($E162,Lid!$A:$A,0)),FIND(" ", INDEX(Lid!$B:$B,MATCH($E162,Lid!$A:$A,0))),256),""))</f>
        <v/>
      </c>
      <c r="L162" s="41" t="str">
        <f t="shared" si="34"/>
        <v/>
      </c>
      <c r="M162" s="41" t="str">
        <f t="shared" si="35"/>
        <v/>
      </c>
      <c r="N162" s="41" t="str">
        <f t="shared" si="36"/>
        <v/>
      </c>
      <c r="O162" s="31"/>
      <c r="P162" s="67"/>
      <c r="Q162" s="68"/>
      <c r="R162" s="69"/>
      <c r="S162" s="41">
        <f t="shared" si="37"/>
        <v>0</v>
      </c>
      <c r="T162" s="70"/>
      <c r="U162" s="68"/>
      <c r="V162" s="71"/>
      <c r="W162" s="41">
        <f t="shared" si="38"/>
        <v>0</v>
      </c>
      <c r="X162" s="70"/>
      <c r="Y162" s="68"/>
      <c r="Z162" s="71"/>
      <c r="AA162" s="41">
        <f t="shared" si="39"/>
        <v>0</v>
      </c>
      <c r="AB162" s="70"/>
      <c r="AC162" s="68"/>
      <c r="AD162" s="71"/>
      <c r="AE162" s="41">
        <f t="shared" si="40"/>
        <v>0</v>
      </c>
      <c r="AF162" s="70"/>
      <c r="AG162" s="68"/>
      <c r="AH162" s="71"/>
      <c r="AI162" s="41">
        <f t="shared" si="41"/>
        <v>0</v>
      </c>
      <c r="AJ162" s="70"/>
      <c r="AK162" s="68"/>
      <c r="AL162" s="71"/>
      <c r="AM162" s="41">
        <f t="shared" si="42"/>
        <v>0</v>
      </c>
      <c r="AN162" s="70"/>
      <c r="AO162" s="68"/>
      <c r="AP162" s="71"/>
      <c r="AQ162" s="41">
        <f t="shared" si="43"/>
        <v>0</v>
      </c>
      <c r="AR162" s="70"/>
      <c r="AS162" s="68"/>
      <c r="AT162" s="71"/>
      <c r="AU162" s="41">
        <f t="shared" si="44"/>
        <v>0</v>
      </c>
      <c r="AV162" s="70"/>
      <c r="AW162" s="68"/>
      <c r="AX162" s="71"/>
      <c r="AY162" s="41">
        <f t="shared" si="45"/>
        <v>0</v>
      </c>
      <c r="AZ162" s="70"/>
      <c r="BA162" s="68"/>
      <c r="BB162" s="71"/>
      <c r="BC162" s="41">
        <f t="shared" si="46"/>
        <v>0</v>
      </c>
      <c r="BD162" s="70"/>
      <c r="BE162" s="68"/>
      <c r="BF162" s="71"/>
      <c r="BG162" s="41">
        <f t="shared" si="47"/>
        <v>0</v>
      </c>
      <c r="BH162" s="70"/>
      <c r="BI162" s="68"/>
      <c r="BJ162" s="71"/>
      <c r="BK162" s="41">
        <f t="shared" si="48"/>
        <v>0</v>
      </c>
      <c r="BL162" s="70"/>
      <c r="BM162" s="68"/>
      <c r="BN162" s="71"/>
      <c r="BO162" s="41">
        <f t="shared" si="49"/>
        <v>0</v>
      </c>
      <c r="BP162" s="70"/>
      <c r="BQ162" s="68"/>
      <c r="BR162" s="71"/>
      <c r="BS162" s="41">
        <f t="shared" si="50"/>
        <v>0</v>
      </c>
    </row>
    <row r="163" spans="1:71" ht="15.75" customHeight="1" x14ac:dyDescent="0.25">
      <c r="A163" s="30"/>
      <c r="B163" s="31"/>
      <c r="C163" s="31"/>
      <c r="D163" s="37">
        <v>132</v>
      </c>
      <c r="E163" s="60"/>
      <c r="F163" s="31"/>
      <c r="G163" s="38" t="str">
        <f t="shared" si="31"/>
        <v/>
      </c>
      <c r="H163" s="39" t="str">
        <f t="array" ref="H163">IF(I163="","",IFERROR(INDEX(Lid!$F:$F,MATCH($E163,Lid!$A:$A,0)),""))</f>
        <v/>
      </c>
      <c r="I163" s="84" t="str">
        <f t="shared" si="32"/>
        <v/>
      </c>
      <c r="J163" s="38" t="str">
        <f t="shared" si="33"/>
        <v/>
      </c>
      <c r="K163" s="39" t="str">
        <f>IF(I163="","",IFERROR($D$3 &amp; " " &amp;LEFT(INDEX(Lid!$B:$B,MATCH($E163,Lid!$A:$A,0)), 1)&amp;MID(INDEX(Lid!$B:$B,MATCH($E163,Lid!$A:$A,0)),FIND(" ", INDEX(Lid!$B:$B,MATCH($E163,Lid!$A:$A,0))),256),""))</f>
        <v/>
      </c>
      <c r="L163" s="41" t="str">
        <f t="shared" si="34"/>
        <v/>
      </c>
      <c r="M163" s="41" t="str">
        <f t="shared" si="35"/>
        <v/>
      </c>
      <c r="N163" s="41" t="str">
        <f t="shared" si="36"/>
        <v/>
      </c>
      <c r="O163" s="31"/>
      <c r="P163" s="67"/>
      <c r="Q163" s="68"/>
      <c r="R163" s="69"/>
      <c r="S163" s="41">
        <f t="shared" si="37"/>
        <v>0</v>
      </c>
      <c r="T163" s="70"/>
      <c r="U163" s="68"/>
      <c r="V163" s="71"/>
      <c r="W163" s="41">
        <f t="shared" si="38"/>
        <v>0</v>
      </c>
      <c r="X163" s="70"/>
      <c r="Y163" s="68"/>
      <c r="Z163" s="71"/>
      <c r="AA163" s="41">
        <f t="shared" si="39"/>
        <v>0</v>
      </c>
      <c r="AB163" s="70"/>
      <c r="AC163" s="68"/>
      <c r="AD163" s="71"/>
      <c r="AE163" s="41">
        <f t="shared" si="40"/>
        <v>0</v>
      </c>
      <c r="AF163" s="70"/>
      <c r="AG163" s="68"/>
      <c r="AH163" s="71"/>
      <c r="AI163" s="41">
        <f t="shared" si="41"/>
        <v>0</v>
      </c>
      <c r="AJ163" s="70"/>
      <c r="AK163" s="68"/>
      <c r="AL163" s="71"/>
      <c r="AM163" s="41">
        <f t="shared" si="42"/>
        <v>0</v>
      </c>
      <c r="AN163" s="70"/>
      <c r="AO163" s="68"/>
      <c r="AP163" s="71"/>
      <c r="AQ163" s="41">
        <f t="shared" si="43"/>
        <v>0</v>
      </c>
      <c r="AR163" s="70"/>
      <c r="AS163" s="68"/>
      <c r="AT163" s="71"/>
      <c r="AU163" s="41">
        <f t="shared" si="44"/>
        <v>0</v>
      </c>
      <c r="AV163" s="70"/>
      <c r="AW163" s="68"/>
      <c r="AX163" s="71"/>
      <c r="AY163" s="41">
        <f t="shared" si="45"/>
        <v>0</v>
      </c>
      <c r="AZ163" s="70"/>
      <c r="BA163" s="68"/>
      <c r="BB163" s="71"/>
      <c r="BC163" s="41">
        <f t="shared" si="46"/>
        <v>0</v>
      </c>
      <c r="BD163" s="70"/>
      <c r="BE163" s="68"/>
      <c r="BF163" s="71"/>
      <c r="BG163" s="41">
        <f t="shared" si="47"/>
        <v>0</v>
      </c>
      <c r="BH163" s="70"/>
      <c r="BI163" s="68"/>
      <c r="BJ163" s="71"/>
      <c r="BK163" s="41">
        <f t="shared" si="48"/>
        <v>0</v>
      </c>
      <c r="BL163" s="70"/>
      <c r="BM163" s="68"/>
      <c r="BN163" s="71"/>
      <c r="BO163" s="41">
        <f t="shared" si="49"/>
        <v>0</v>
      </c>
      <c r="BP163" s="70"/>
      <c r="BQ163" s="68"/>
      <c r="BR163" s="71"/>
      <c r="BS163" s="41">
        <f t="shared" si="50"/>
        <v>0</v>
      </c>
    </row>
    <row r="164" spans="1:71" ht="15.75" customHeight="1" x14ac:dyDescent="0.25">
      <c r="A164" s="30"/>
      <c r="B164" s="31"/>
      <c r="C164" s="31"/>
      <c r="D164" s="37">
        <v>133</v>
      </c>
      <c r="E164" s="60"/>
      <c r="F164" s="31"/>
      <c r="G164" s="38" t="str">
        <f t="shared" si="31"/>
        <v/>
      </c>
      <c r="H164" s="39" t="str">
        <f t="array" ref="H164">IF(I164="","",IFERROR(INDEX(Lid!$F:$F,MATCH($E164,Lid!$A:$A,0)),""))</f>
        <v/>
      </c>
      <c r="I164" s="84" t="str">
        <f t="shared" si="32"/>
        <v/>
      </c>
      <c r="J164" s="38" t="str">
        <f t="shared" si="33"/>
        <v/>
      </c>
      <c r="K164" s="39" t="str">
        <f>IF(I164="","",IFERROR($D$3 &amp; " " &amp;LEFT(INDEX(Lid!$B:$B,MATCH($E164,Lid!$A:$A,0)), 1)&amp;MID(INDEX(Lid!$B:$B,MATCH($E164,Lid!$A:$A,0)),FIND(" ", INDEX(Lid!$B:$B,MATCH($E164,Lid!$A:$A,0))),256),""))</f>
        <v/>
      </c>
      <c r="L164" s="41" t="str">
        <f t="shared" si="34"/>
        <v/>
      </c>
      <c r="M164" s="41" t="str">
        <f t="shared" si="35"/>
        <v/>
      </c>
      <c r="N164" s="41" t="str">
        <f t="shared" si="36"/>
        <v/>
      </c>
      <c r="O164" s="31"/>
      <c r="P164" s="67"/>
      <c r="Q164" s="68"/>
      <c r="R164" s="69"/>
      <c r="S164" s="41">
        <f t="shared" si="37"/>
        <v>0</v>
      </c>
      <c r="T164" s="70"/>
      <c r="U164" s="68"/>
      <c r="V164" s="71"/>
      <c r="W164" s="41">
        <f t="shared" si="38"/>
        <v>0</v>
      </c>
      <c r="X164" s="70"/>
      <c r="Y164" s="68"/>
      <c r="Z164" s="71"/>
      <c r="AA164" s="41">
        <f t="shared" si="39"/>
        <v>0</v>
      </c>
      <c r="AB164" s="70"/>
      <c r="AC164" s="68"/>
      <c r="AD164" s="71"/>
      <c r="AE164" s="41">
        <f t="shared" si="40"/>
        <v>0</v>
      </c>
      <c r="AF164" s="70"/>
      <c r="AG164" s="68"/>
      <c r="AH164" s="71"/>
      <c r="AI164" s="41">
        <f t="shared" si="41"/>
        <v>0</v>
      </c>
      <c r="AJ164" s="70"/>
      <c r="AK164" s="68"/>
      <c r="AL164" s="71"/>
      <c r="AM164" s="41">
        <f t="shared" si="42"/>
        <v>0</v>
      </c>
      <c r="AN164" s="70"/>
      <c r="AO164" s="68"/>
      <c r="AP164" s="71"/>
      <c r="AQ164" s="41">
        <f t="shared" si="43"/>
        <v>0</v>
      </c>
      <c r="AR164" s="70"/>
      <c r="AS164" s="68"/>
      <c r="AT164" s="71"/>
      <c r="AU164" s="41">
        <f t="shared" si="44"/>
        <v>0</v>
      </c>
      <c r="AV164" s="70"/>
      <c r="AW164" s="68"/>
      <c r="AX164" s="71"/>
      <c r="AY164" s="41">
        <f t="shared" si="45"/>
        <v>0</v>
      </c>
      <c r="AZ164" s="70"/>
      <c r="BA164" s="68"/>
      <c r="BB164" s="71"/>
      <c r="BC164" s="41">
        <f t="shared" si="46"/>
        <v>0</v>
      </c>
      <c r="BD164" s="70"/>
      <c r="BE164" s="68"/>
      <c r="BF164" s="71"/>
      <c r="BG164" s="41">
        <f t="shared" si="47"/>
        <v>0</v>
      </c>
      <c r="BH164" s="70"/>
      <c r="BI164" s="68"/>
      <c r="BJ164" s="71"/>
      <c r="BK164" s="41">
        <f t="shared" si="48"/>
        <v>0</v>
      </c>
      <c r="BL164" s="70"/>
      <c r="BM164" s="68"/>
      <c r="BN164" s="71"/>
      <c r="BO164" s="41">
        <f t="shared" si="49"/>
        <v>0</v>
      </c>
      <c r="BP164" s="70"/>
      <c r="BQ164" s="68"/>
      <c r="BR164" s="71"/>
      <c r="BS164" s="41">
        <f t="shared" si="50"/>
        <v>0</v>
      </c>
    </row>
    <row r="165" spans="1:71" ht="15.75" customHeight="1" x14ac:dyDescent="0.25">
      <c r="A165" s="30"/>
      <c r="B165" s="31"/>
      <c r="C165" s="31"/>
      <c r="D165" s="37">
        <v>134</v>
      </c>
      <c r="E165" s="60"/>
      <c r="F165" s="31"/>
      <c r="G165" s="38" t="str">
        <f t="shared" si="31"/>
        <v/>
      </c>
      <c r="H165" s="39" t="str">
        <f t="array" ref="H165">IF(I165="","",IFERROR(INDEX(Lid!$F:$F,MATCH($E165,Lid!$A:$A,0)),""))</f>
        <v/>
      </c>
      <c r="I165" s="84" t="str">
        <f t="shared" si="32"/>
        <v/>
      </c>
      <c r="J165" s="38" t="str">
        <f t="shared" si="33"/>
        <v/>
      </c>
      <c r="K165" s="39" t="str">
        <f>IF(I165="","",IFERROR($D$3 &amp; " " &amp;LEFT(INDEX(Lid!$B:$B,MATCH($E165,Lid!$A:$A,0)), 1)&amp;MID(INDEX(Lid!$B:$B,MATCH($E165,Lid!$A:$A,0)),FIND(" ", INDEX(Lid!$B:$B,MATCH($E165,Lid!$A:$A,0))),256),""))</f>
        <v/>
      </c>
      <c r="L165" s="41" t="str">
        <f t="shared" si="34"/>
        <v/>
      </c>
      <c r="M165" s="41" t="str">
        <f t="shared" si="35"/>
        <v/>
      </c>
      <c r="N165" s="41" t="str">
        <f t="shared" si="36"/>
        <v/>
      </c>
      <c r="O165" s="31"/>
      <c r="P165" s="67"/>
      <c r="Q165" s="68"/>
      <c r="R165" s="69"/>
      <c r="S165" s="41">
        <f t="shared" si="37"/>
        <v>0</v>
      </c>
      <c r="T165" s="70"/>
      <c r="U165" s="68"/>
      <c r="V165" s="71"/>
      <c r="W165" s="41">
        <f t="shared" si="38"/>
        <v>0</v>
      </c>
      <c r="X165" s="70"/>
      <c r="Y165" s="68"/>
      <c r="Z165" s="71"/>
      <c r="AA165" s="41">
        <f t="shared" si="39"/>
        <v>0</v>
      </c>
      <c r="AB165" s="70"/>
      <c r="AC165" s="68"/>
      <c r="AD165" s="71"/>
      <c r="AE165" s="41">
        <f t="shared" si="40"/>
        <v>0</v>
      </c>
      <c r="AF165" s="70"/>
      <c r="AG165" s="68"/>
      <c r="AH165" s="71"/>
      <c r="AI165" s="41">
        <f t="shared" si="41"/>
        <v>0</v>
      </c>
      <c r="AJ165" s="70"/>
      <c r="AK165" s="68"/>
      <c r="AL165" s="71"/>
      <c r="AM165" s="41">
        <f t="shared" si="42"/>
        <v>0</v>
      </c>
      <c r="AN165" s="70"/>
      <c r="AO165" s="68"/>
      <c r="AP165" s="71"/>
      <c r="AQ165" s="41">
        <f t="shared" si="43"/>
        <v>0</v>
      </c>
      <c r="AR165" s="70"/>
      <c r="AS165" s="68"/>
      <c r="AT165" s="71"/>
      <c r="AU165" s="41">
        <f t="shared" si="44"/>
        <v>0</v>
      </c>
      <c r="AV165" s="70"/>
      <c r="AW165" s="68"/>
      <c r="AX165" s="71"/>
      <c r="AY165" s="41">
        <f t="shared" si="45"/>
        <v>0</v>
      </c>
      <c r="AZ165" s="70"/>
      <c r="BA165" s="68"/>
      <c r="BB165" s="71"/>
      <c r="BC165" s="41">
        <f t="shared" si="46"/>
        <v>0</v>
      </c>
      <c r="BD165" s="70"/>
      <c r="BE165" s="68"/>
      <c r="BF165" s="71"/>
      <c r="BG165" s="41">
        <f t="shared" si="47"/>
        <v>0</v>
      </c>
      <c r="BH165" s="70"/>
      <c r="BI165" s="68"/>
      <c r="BJ165" s="71"/>
      <c r="BK165" s="41">
        <f t="shared" si="48"/>
        <v>0</v>
      </c>
      <c r="BL165" s="70"/>
      <c r="BM165" s="68"/>
      <c r="BN165" s="71"/>
      <c r="BO165" s="41">
        <f t="shared" si="49"/>
        <v>0</v>
      </c>
      <c r="BP165" s="70"/>
      <c r="BQ165" s="68"/>
      <c r="BR165" s="71"/>
      <c r="BS165" s="41">
        <f t="shared" si="50"/>
        <v>0</v>
      </c>
    </row>
    <row r="166" spans="1:71" ht="15.75" customHeight="1" x14ac:dyDescent="0.25">
      <c r="A166" s="30"/>
      <c r="B166" s="31"/>
      <c r="C166" s="31"/>
      <c r="D166" s="37">
        <v>135</v>
      </c>
      <c r="E166" s="60"/>
      <c r="F166" s="31"/>
      <c r="G166" s="38" t="str">
        <f t="shared" si="31"/>
        <v/>
      </c>
      <c r="H166" s="39" t="str">
        <f t="array" ref="H166">IF(I166="","",IFERROR(INDEX(Lid!$F:$F,MATCH($E166,Lid!$A:$A,0)),""))</f>
        <v/>
      </c>
      <c r="I166" s="84" t="str">
        <f t="shared" si="32"/>
        <v/>
      </c>
      <c r="J166" s="38" t="str">
        <f t="shared" si="33"/>
        <v/>
      </c>
      <c r="K166" s="39" t="str">
        <f>IF(I166="","",IFERROR($D$3 &amp; " " &amp;LEFT(INDEX(Lid!$B:$B,MATCH($E166,Lid!$A:$A,0)), 1)&amp;MID(INDEX(Lid!$B:$B,MATCH($E166,Lid!$A:$A,0)),FIND(" ", INDEX(Lid!$B:$B,MATCH($E166,Lid!$A:$A,0))),256),""))</f>
        <v/>
      </c>
      <c r="L166" s="41" t="str">
        <f t="shared" si="34"/>
        <v/>
      </c>
      <c r="M166" s="41" t="str">
        <f t="shared" si="35"/>
        <v/>
      </c>
      <c r="N166" s="41" t="str">
        <f t="shared" si="36"/>
        <v/>
      </c>
      <c r="O166" s="31"/>
      <c r="P166" s="67"/>
      <c r="Q166" s="68"/>
      <c r="R166" s="69"/>
      <c r="S166" s="41">
        <f t="shared" si="37"/>
        <v>0</v>
      </c>
      <c r="T166" s="70"/>
      <c r="U166" s="68"/>
      <c r="V166" s="71"/>
      <c r="W166" s="41">
        <f t="shared" si="38"/>
        <v>0</v>
      </c>
      <c r="X166" s="70"/>
      <c r="Y166" s="68"/>
      <c r="Z166" s="71"/>
      <c r="AA166" s="41">
        <f t="shared" si="39"/>
        <v>0</v>
      </c>
      <c r="AB166" s="70"/>
      <c r="AC166" s="68"/>
      <c r="AD166" s="71"/>
      <c r="AE166" s="41">
        <f t="shared" si="40"/>
        <v>0</v>
      </c>
      <c r="AF166" s="70"/>
      <c r="AG166" s="68"/>
      <c r="AH166" s="71"/>
      <c r="AI166" s="41">
        <f t="shared" si="41"/>
        <v>0</v>
      </c>
      <c r="AJ166" s="70"/>
      <c r="AK166" s="68"/>
      <c r="AL166" s="71"/>
      <c r="AM166" s="41">
        <f t="shared" si="42"/>
        <v>0</v>
      </c>
      <c r="AN166" s="70"/>
      <c r="AO166" s="68"/>
      <c r="AP166" s="71"/>
      <c r="AQ166" s="41">
        <f t="shared" si="43"/>
        <v>0</v>
      </c>
      <c r="AR166" s="70"/>
      <c r="AS166" s="68"/>
      <c r="AT166" s="71"/>
      <c r="AU166" s="41">
        <f t="shared" si="44"/>
        <v>0</v>
      </c>
      <c r="AV166" s="70"/>
      <c r="AW166" s="68"/>
      <c r="AX166" s="71"/>
      <c r="AY166" s="41">
        <f t="shared" si="45"/>
        <v>0</v>
      </c>
      <c r="AZ166" s="70"/>
      <c r="BA166" s="68"/>
      <c r="BB166" s="71"/>
      <c r="BC166" s="41">
        <f t="shared" si="46"/>
        <v>0</v>
      </c>
      <c r="BD166" s="70"/>
      <c r="BE166" s="68"/>
      <c r="BF166" s="71"/>
      <c r="BG166" s="41">
        <f t="shared" si="47"/>
        <v>0</v>
      </c>
      <c r="BH166" s="70"/>
      <c r="BI166" s="68"/>
      <c r="BJ166" s="71"/>
      <c r="BK166" s="41">
        <f t="shared" si="48"/>
        <v>0</v>
      </c>
      <c r="BL166" s="70"/>
      <c r="BM166" s="68"/>
      <c r="BN166" s="71"/>
      <c r="BO166" s="41">
        <f t="shared" si="49"/>
        <v>0</v>
      </c>
      <c r="BP166" s="70"/>
      <c r="BQ166" s="68"/>
      <c r="BR166" s="71"/>
      <c r="BS166" s="41">
        <f t="shared" si="50"/>
        <v>0</v>
      </c>
    </row>
    <row r="167" spans="1:71" ht="15.75" customHeight="1" x14ac:dyDescent="0.25">
      <c r="A167" s="30"/>
      <c r="B167" s="31"/>
      <c r="C167" s="31"/>
      <c r="D167" s="37">
        <v>136</v>
      </c>
      <c r="E167" s="60"/>
      <c r="F167" s="31"/>
      <c r="G167" s="38" t="str">
        <f t="shared" si="31"/>
        <v/>
      </c>
      <c r="H167" s="39" t="str">
        <f t="array" ref="H167">IF(I167="","",IFERROR(INDEX(Lid!$F:$F,MATCH($E167,Lid!$A:$A,0)),""))</f>
        <v/>
      </c>
      <c r="I167" s="84" t="str">
        <f t="shared" si="32"/>
        <v/>
      </c>
      <c r="J167" s="38" t="str">
        <f t="shared" si="33"/>
        <v/>
      </c>
      <c r="K167" s="39" t="str">
        <f>IF(I167="","",IFERROR($D$3 &amp; " " &amp;LEFT(INDEX(Lid!$B:$B,MATCH($E167,Lid!$A:$A,0)), 1)&amp;MID(INDEX(Lid!$B:$B,MATCH($E167,Lid!$A:$A,0)),FIND(" ", INDEX(Lid!$B:$B,MATCH($E167,Lid!$A:$A,0))),256),""))</f>
        <v/>
      </c>
      <c r="L167" s="41" t="str">
        <f t="shared" si="34"/>
        <v/>
      </c>
      <c r="M167" s="41" t="str">
        <f t="shared" si="35"/>
        <v/>
      </c>
      <c r="N167" s="41" t="str">
        <f t="shared" si="36"/>
        <v/>
      </c>
      <c r="O167" s="31"/>
      <c r="P167" s="67"/>
      <c r="Q167" s="68"/>
      <c r="R167" s="69"/>
      <c r="S167" s="41">
        <f t="shared" si="37"/>
        <v>0</v>
      </c>
      <c r="T167" s="70"/>
      <c r="U167" s="68"/>
      <c r="V167" s="71"/>
      <c r="W167" s="41">
        <f t="shared" si="38"/>
        <v>0</v>
      </c>
      <c r="X167" s="70"/>
      <c r="Y167" s="68"/>
      <c r="Z167" s="71"/>
      <c r="AA167" s="41">
        <f t="shared" si="39"/>
        <v>0</v>
      </c>
      <c r="AB167" s="70"/>
      <c r="AC167" s="68"/>
      <c r="AD167" s="71"/>
      <c r="AE167" s="41">
        <f t="shared" si="40"/>
        <v>0</v>
      </c>
      <c r="AF167" s="70"/>
      <c r="AG167" s="68"/>
      <c r="AH167" s="71"/>
      <c r="AI167" s="41">
        <f t="shared" si="41"/>
        <v>0</v>
      </c>
      <c r="AJ167" s="70"/>
      <c r="AK167" s="68"/>
      <c r="AL167" s="71"/>
      <c r="AM167" s="41">
        <f t="shared" si="42"/>
        <v>0</v>
      </c>
      <c r="AN167" s="70"/>
      <c r="AO167" s="68"/>
      <c r="AP167" s="71"/>
      <c r="AQ167" s="41">
        <f t="shared" si="43"/>
        <v>0</v>
      </c>
      <c r="AR167" s="70"/>
      <c r="AS167" s="68"/>
      <c r="AT167" s="71"/>
      <c r="AU167" s="41">
        <f t="shared" si="44"/>
        <v>0</v>
      </c>
      <c r="AV167" s="70"/>
      <c r="AW167" s="68"/>
      <c r="AX167" s="71"/>
      <c r="AY167" s="41">
        <f t="shared" si="45"/>
        <v>0</v>
      </c>
      <c r="AZ167" s="70"/>
      <c r="BA167" s="68"/>
      <c r="BB167" s="71"/>
      <c r="BC167" s="41">
        <f t="shared" si="46"/>
        <v>0</v>
      </c>
      <c r="BD167" s="70"/>
      <c r="BE167" s="68"/>
      <c r="BF167" s="71"/>
      <c r="BG167" s="41">
        <f t="shared" si="47"/>
        <v>0</v>
      </c>
      <c r="BH167" s="70"/>
      <c r="BI167" s="68"/>
      <c r="BJ167" s="71"/>
      <c r="BK167" s="41">
        <f t="shared" si="48"/>
        <v>0</v>
      </c>
      <c r="BL167" s="70"/>
      <c r="BM167" s="68"/>
      <c r="BN167" s="71"/>
      <c r="BO167" s="41">
        <f t="shared" si="49"/>
        <v>0</v>
      </c>
      <c r="BP167" s="70"/>
      <c r="BQ167" s="68"/>
      <c r="BR167" s="71"/>
      <c r="BS167" s="41">
        <f t="shared" si="50"/>
        <v>0</v>
      </c>
    </row>
    <row r="168" spans="1:71" ht="15.75" customHeight="1" x14ac:dyDescent="0.25">
      <c r="A168" s="30"/>
      <c r="B168" s="31"/>
      <c r="C168" s="31"/>
      <c r="D168" s="37">
        <v>137</v>
      </c>
      <c r="E168" s="60"/>
      <c r="F168" s="31"/>
      <c r="G168" s="38" t="str">
        <f t="shared" si="31"/>
        <v/>
      </c>
      <c r="H168" s="39" t="str">
        <f t="array" ref="H168">IF(I168="","",IFERROR(INDEX(Lid!$F:$F,MATCH($E168,Lid!$A:$A,0)),""))</f>
        <v/>
      </c>
      <c r="I168" s="84" t="str">
        <f t="shared" si="32"/>
        <v/>
      </c>
      <c r="J168" s="38" t="str">
        <f t="shared" si="33"/>
        <v/>
      </c>
      <c r="K168" s="39" t="str">
        <f>IF(I168="","",IFERROR($D$3 &amp; " " &amp;LEFT(INDEX(Lid!$B:$B,MATCH($E168,Lid!$A:$A,0)), 1)&amp;MID(INDEX(Lid!$B:$B,MATCH($E168,Lid!$A:$A,0)),FIND(" ", INDEX(Lid!$B:$B,MATCH($E168,Lid!$A:$A,0))),256),""))</f>
        <v/>
      </c>
      <c r="L168" s="41" t="str">
        <f t="shared" si="34"/>
        <v/>
      </c>
      <c r="M168" s="41" t="str">
        <f t="shared" si="35"/>
        <v/>
      </c>
      <c r="N168" s="41" t="str">
        <f t="shared" si="36"/>
        <v/>
      </c>
      <c r="O168" s="31"/>
      <c r="P168" s="67"/>
      <c r="Q168" s="68"/>
      <c r="R168" s="69"/>
      <c r="S168" s="41">
        <f t="shared" si="37"/>
        <v>0</v>
      </c>
      <c r="T168" s="70"/>
      <c r="U168" s="68"/>
      <c r="V168" s="71"/>
      <c r="W168" s="41">
        <f t="shared" si="38"/>
        <v>0</v>
      </c>
      <c r="X168" s="70"/>
      <c r="Y168" s="68"/>
      <c r="Z168" s="71"/>
      <c r="AA168" s="41">
        <f t="shared" si="39"/>
        <v>0</v>
      </c>
      <c r="AB168" s="70"/>
      <c r="AC168" s="68"/>
      <c r="AD168" s="71"/>
      <c r="AE168" s="41">
        <f t="shared" si="40"/>
        <v>0</v>
      </c>
      <c r="AF168" s="70"/>
      <c r="AG168" s="68"/>
      <c r="AH168" s="71"/>
      <c r="AI168" s="41">
        <f t="shared" si="41"/>
        <v>0</v>
      </c>
      <c r="AJ168" s="70"/>
      <c r="AK168" s="68"/>
      <c r="AL168" s="71"/>
      <c r="AM168" s="41">
        <f t="shared" si="42"/>
        <v>0</v>
      </c>
      <c r="AN168" s="70"/>
      <c r="AO168" s="68"/>
      <c r="AP168" s="71"/>
      <c r="AQ168" s="41">
        <f t="shared" si="43"/>
        <v>0</v>
      </c>
      <c r="AR168" s="70"/>
      <c r="AS168" s="68"/>
      <c r="AT168" s="71"/>
      <c r="AU168" s="41">
        <f t="shared" si="44"/>
        <v>0</v>
      </c>
      <c r="AV168" s="70"/>
      <c r="AW168" s="68"/>
      <c r="AX168" s="71"/>
      <c r="AY168" s="41">
        <f t="shared" si="45"/>
        <v>0</v>
      </c>
      <c r="AZ168" s="70"/>
      <c r="BA168" s="68"/>
      <c r="BB168" s="71"/>
      <c r="BC168" s="41">
        <f t="shared" si="46"/>
        <v>0</v>
      </c>
      <c r="BD168" s="70"/>
      <c r="BE168" s="68"/>
      <c r="BF168" s="71"/>
      <c r="BG168" s="41">
        <f t="shared" si="47"/>
        <v>0</v>
      </c>
      <c r="BH168" s="70"/>
      <c r="BI168" s="68"/>
      <c r="BJ168" s="71"/>
      <c r="BK168" s="41">
        <f t="shared" si="48"/>
        <v>0</v>
      </c>
      <c r="BL168" s="70"/>
      <c r="BM168" s="68"/>
      <c r="BN168" s="71"/>
      <c r="BO168" s="41">
        <f t="shared" si="49"/>
        <v>0</v>
      </c>
      <c r="BP168" s="70"/>
      <c r="BQ168" s="68"/>
      <c r="BR168" s="71"/>
      <c r="BS168" s="41">
        <f t="shared" si="50"/>
        <v>0</v>
      </c>
    </row>
    <row r="169" spans="1:71" ht="15.75" customHeight="1" x14ac:dyDescent="0.25">
      <c r="A169" s="30"/>
      <c r="B169" s="31"/>
      <c r="C169" s="31"/>
      <c r="D169" s="37">
        <v>138</v>
      </c>
      <c r="E169" s="60"/>
      <c r="F169" s="31"/>
      <c r="G169" s="38" t="str">
        <f t="shared" si="31"/>
        <v/>
      </c>
      <c r="H169" s="39" t="str">
        <f t="array" ref="H169">IF(I169="","",IFERROR(INDEX(Lid!$F:$F,MATCH($E169,Lid!$A:$A,0)),""))</f>
        <v/>
      </c>
      <c r="I169" s="84" t="str">
        <f t="shared" si="32"/>
        <v/>
      </c>
      <c r="J169" s="38" t="str">
        <f t="shared" si="33"/>
        <v/>
      </c>
      <c r="K169" s="39" t="str">
        <f>IF(I169="","",IFERROR($D$3 &amp; " " &amp;LEFT(INDEX(Lid!$B:$B,MATCH($E169,Lid!$A:$A,0)), 1)&amp;MID(INDEX(Lid!$B:$B,MATCH($E169,Lid!$A:$A,0)),FIND(" ", INDEX(Lid!$B:$B,MATCH($E169,Lid!$A:$A,0))),256),""))</f>
        <v/>
      </c>
      <c r="L169" s="41" t="str">
        <f t="shared" si="34"/>
        <v/>
      </c>
      <c r="M169" s="41" t="str">
        <f t="shared" si="35"/>
        <v/>
      </c>
      <c r="N169" s="41" t="str">
        <f t="shared" si="36"/>
        <v/>
      </c>
      <c r="O169" s="31"/>
      <c r="P169" s="67"/>
      <c r="Q169" s="68"/>
      <c r="R169" s="69"/>
      <c r="S169" s="41">
        <f t="shared" si="37"/>
        <v>0</v>
      </c>
      <c r="T169" s="70"/>
      <c r="U169" s="68"/>
      <c r="V169" s="71"/>
      <c r="W169" s="41">
        <f t="shared" si="38"/>
        <v>0</v>
      </c>
      <c r="X169" s="70"/>
      <c r="Y169" s="68"/>
      <c r="Z169" s="71"/>
      <c r="AA169" s="41">
        <f t="shared" si="39"/>
        <v>0</v>
      </c>
      <c r="AB169" s="70"/>
      <c r="AC169" s="68"/>
      <c r="AD169" s="71"/>
      <c r="AE169" s="41">
        <f t="shared" si="40"/>
        <v>0</v>
      </c>
      <c r="AF169" s="70"/>
      <c r="AG169" s="68"/>
      <c r="AH169" s="71"/>
      <c r="AI169" s="41">
        <f t="shared" si="41"/>
        <v>0</v>
      </c>
      <c r="AJ169" s="70"/>
      <c r="AK169" s="68"/>
      <c r="AL169" s="71"/>
      <c r="AM169" s="41">
        <f t="shared" si="42"/>
        <v>0</v>
      </c>
      <c r="AN169" s="70"/>
      <c r="AO169" s="68"/>
      <c r="AP169" s="71"/>
      <c r="AQ169" s="41">
        <f t="shared" si="43"/>
        <v>0</v>
      </c>
      <c r="AR169" s="70"/>
      <c r="AS169" s="68"/>
      <c r="AT169" s="71"/>
      <c r="AU169" s="41">
        <f t="shared" si="44"/>
        <v>0</v>
      </c>
      <c r="AV169" s="70"/>
      <c r="AW169" s="68"/>
      <c r="AX169" s="71"/>
      <c r="AY169" s="41">
        <f t="shared" si="45"/>
        <v>0</v>
      </c>
      <c r="AZ169" s="70"/>
      <c r="BA169" s="68"/>
      <c r="BB169" s="71"/>
      <c r="BC169" s="41">
        <f t="shared" si="46"/>
        <v>0</v>
      </c>
      <c r="BD169" s="70"/>
      <c r="BE169" s="68"/>
      <c r="BF169" s="71"/>
      <c r="BG169" s="41">
        <f t="shared" si="47"/>
        <v>0</v>
      </c>
      <c r="BH169" s="70"/>
      <c r="BI169" s="68"/>
      <c r="BJ169" s="71"/>
      <c r="BK169" s="41">
        <f t="shared" si="48"/>
        <v>0</v>
      </c>
      <c r="BL169" s="70"/>
      <c r="BM169" s="68"/>
      <c r="BN169" s="71"/>
      <c r="BO169" s="41">
        <f t="shared" si="49"/>
        <v>0</v>
      </c>
      <c r="BP169" s="70"/>
      <c r="BQ169" s="68"/>
      <c r="BR169" s="71"/>
      <c r="BS169" s="41">
        <f t="shared" si="50"/>
        <v>0</v>
      </c>
    </row>
    <row r="170" spans="1:71" ht="15.75" customHeight="1" x14ac:dyDescent="0.25">
      <c r="A170" s="30"/>
      <c r="B170" s="31"/>
      <c r="C170" s="31"/>
      <c r="D170" s="37">
        <v>139</v>
      </c>
      <c r="E170" s="60"/>
      <c r="F170" s="31"/>
      <c r="G170" s="38" t="str">
        <f t="shared" si="31"/>
        <v/>
      </c>
      <c r="H170" s="39" t="str">
        <f t="array" ref="H170">IF(I170="","",IFERROR(INDEX(Lid!$F:$F,MATCH($E170,Lid!$A:$A,0)),""))</f>
        <v/>
      </c>
      <c r="I170" s="84" t="str">
        <f t="shared" si="32"/>
        <v/>
      </c>
      <c r="J170" s="38" t="str">
        <f t="shared" si="33"/>
        <v/>
      </c>
      <c r="K170" s="39" t="str">
        <f>IF(I170="","",IFERROR($D$3 &amp; " " &amp;LEFT(INDEX(Lid!$B:$B,MATCH($E170,Lid!$A:$A,0)), 1)&amp;MID(INDEX(Lid!$B:$B,MATCH($E170,Lid!$A:$A,0)),FIND(" ", INDEX(Lid!$B:$B,MATCH($E170,Lid!$A:$A,0))),256),""))</f>
        <v/>
      </c>
      <c r="L170" s="41" t="str">
        <f t="shared" si="34"/>
        <v/>
      </c>
      <c r="M170" s="41" t="str">
        <f t="shared" si="35"/>
        <v/>
      </c>
      <c r="N170" s="41" t="str">
        <f t="shared" si="36"/>
        <v/>
      </c>
      <c r="O170" s="31"/>
      <c r="P170" s="67"/>
      <c r="Q170" s="68"/>
      <c r="R170" s="69"/>
      <c r="S170" s="41">
        <f t="shared" si="37"/>
        <v>0</v>
      </c>
      <c r="T170" s="70"/>
      <c r="U170" s="68"/>
      <c r="V170" s="71"/>
      <c r="W170" s="41">
        <f t="shared" si="38"/>
        <v>0</v>
      </c>
      <c r="X170" s="70"/>
      <c r="Y170" s="68"/>
      <c r="Z170" s="71"/>
      <c r="AA170" s="41">
        <f t="shared" si="39"/>
        <v>0</v>
      </c>
      <c r="AB170" s="70"/>
      <c r="AC170" s="68"/>
      <c r="AD170" s="71"/>
      <c r="AE170" s="41">
        <f t="shared" si="40"/>
        <v>0</v>
      </c>
      <c r="AF170" s="70"/>
      <c r="AG170" s="68"/>
      <c r="AH170" s="71"/>
      <c r="AI170" s="41">
        <f t="shared" si="41"/>
        <v>0</v>
      </c>
      <c r="AJ170" s="70"/>
      <c r="AK170" s="68"/>
      <c r="AL170" s="71"/>
      <c r="AM170" s="41">
        <f t="shared" si="42"/>
        <v>0</v>
      </c>
      <c r="AN170" s="70"/>
      <c r="AO170" s="68"/>
      <c r="AP170" s="71"/>
      <c r="AQ170" s="41">
        <f t="shared" si="43"/>
        <v>0</v>
      </c>
      <c r="AR170" s="70"/>
      <c r="AS170" s="68"/>
      <c r="AT170" s="71"/>
      <c r="AU170" s="41">
        <f t="shared" si="44"/>
        <v>0</v>
      </c>
      <c r="AV170" s="70"/>
      <c r="AW170" s="68"/>
      <c r="AX170" s="71"/>
      <c r="AY170" s="41">
        <f t="shared" si="45"/>
        <v>0</v>
      </c>
      <c r="AZ170" s="70"/>
      <c r="BA170" s="68"/>
      <c r="BB170" s="71"/>
      <c r="BC170" s="41">
        <f t="shared" si="46"/>
        <v>0</v>
      </c>
      <c r="BD170" s="70"/>
      <c r="BE170" s="68"/>
      <c r="BF170" s="71"/>
      <c r="BG170" s="41">
        <f t="shared" si="47"/>
        <v>0</v>
      </c>
      <c r="BH170" s="70"/>
      <c r="BI170" s="68"/>
      <c r="BJ170" s="71"/>
      <c r="BK170" s="41">
        <f t="shared" si="48"/>
        <v>0</v>
      </c>
      <c r="BL170" s="70"/>
      <c r="BM170" s="68"/>
      <c r="BN170" s="71"/>
      <c r="BO170" s="41">
        <f t="shared" si="49"/>
        <v>0</v>
      </c>
      <c r="BP170" s="70"/>
      <c r="BQ170" s="68"/>
      <c r="BR170" s="71"/>
      <c r="BS170" s="41">
        <f t="shared" si="50"/>
        <v>0</v>
      </c>
    </row>
    <row r="171" spans="1:71" ht="15.75" customHeight="1" x14ac:dyDescent="0.25">
      <c r="A171" s="30"/>
      <c r="B171" s="31"/>
      <c r="C171" s="31"/>
      <c r="D171" s="37">
        <v>140</v>
      </c>
      <c r="E171" s="60"/>
      <c r="F171" s="31"/>
      <c r="G171" s="38" t="str">
        <f t="shared" si="31"/>
        <v/>
      </c>
      <c r="H171" s="39" t="str">
        <f t="array" ref="H171">IF(I171="","",IFERROR(INDEX(Lid!$F:$F,MATCH($E171,Lid!$A:$A,0)),""))</f>
        <v/>
      </c>
      <c r="I171" s="84" t="str">
        <f t="shared" si="32"/>
        <v/>
      </c>
      <c r="J171" s="38" t="str">
        <f t="shared" si="33"/>
        <v/>
      </c>
      <c r="K171" s="39" t="str">
        <f>IF(I171="","",IFERROR($D$3 &amp; " " &amp;LEFT(INDEX(Lid!$B:$B,MATCH($E171,Lid!$A:$A,0)), 1)&amp;MID(INDEX(Lid!$B:$B,MATCH($E171,Lid!$A:$A,0)),FIND(" ", INDEX(Lid!$B:$B,MATCH($E171,Lid!$A:$A,0))),256),""))</f>
        <v/>
      </c>
      <c r="L171" s="41" t="str">
        <f t="shared" si="34"/>
        <v/>
      </c>
      <c r="M171" s="41" t="str">
        <f t="shared" si="35"/>
        <v/>
      </c>
      <c r="N171" s="41" t="str">
        <f t="shared" si="36"/>
        <v/>
      </c>
      <c r="O171" s="31"/>
      <c r="P171" s="67"/>
      <c r="Q171" s="68"/>
      <c r="R171" s="69"/>
      <c r="S171" s="41">
        <f t="shared" si="37"/>
        <v>0</v>
      </c>
      <c r="T171" s="70"/>
      <c r="U171" s="68"/>
      <c r="V171" s="71"/>
      <c r="W171" s="41">
        <f t="shared" si="38"/>
        <v>0</v>
      </c>
      <c r="X171" s="70"/>
      <c r="Y171" s="68"/>
      <c r="Z171" s="71"/>
      <c r="AA171" s="41">
        <f t="shared" si="39"/>
        <v>0</v>
      </c>
      <c r="AB171" s="70"/>
      <c r="AC171" s="68"/>
      <c r="AD171" s="71"/>
      <c r="AE171" s="41">
        <f t="shared" si="40"/>
        <v>0</v>
      </c>
      <c r="AF171" s="70"/>
      <c r="AG171" s="68"/>
      <c r="AH171" s="71"/>
      <c r="AI171" s="41">
        <f t="shared" si="41"/>
        <v>0</v>
      </c>
      <c r="AJ171" s="70"/>
      <c r="AK171" s="68"/>
      <c r="AL171" s="71"/>
      <c r="AM171" s="41">
        <f t="shared" si="42"/>
        <v>0</v>
      </c>
      <c r="AN171" s="70"/>
      <c r="AO171" s="68"/>
      <c r="AP171" s="71"/>
      <c r="AQ171" s="41">
        <f t="shared" si="43"/>
        <v>0</v>
      </c>
      <c r="AR171" s="70"/>
      <c r="AS171" s="68"/>
      <c r="AT171" s="71"/>
      <c r="AU171" s="41">
        <f t="shared" si="44"/>
        <v>0</v>
      </c>
      <c r="AV171" s="70"/>
      <c r="AW171" s="68"/>
      <c r="AX171" s="71"/>
      <c r="AY171" s="41">
        <f t="shared" si="45"/>
        <v>0</v>
      </c>
      <c r="AZ171" s="70"/>
      <c r="BA171" s="68"/>
      <c r="BB171" s="71"/>
      <c r="BC171" s="41">
        <f t="shared" si="46"/>
        <v>0</v>
      </c>
      <c r="BD171" s="70"/>
      <c r="BE171" s="68"/>
      <c r="BF171" s="71"/>
      <c r="BG171" s="41">
        <f t="shared" si="47"/>
        <v>0</v>
      </c>
      <c r="BH171" s="70"/>
      <c r="BI171" s="68"/>
      <c r="BJ171" s="71"/>
      <c r="BK171" s="41">
        <f t="shared" si="48"/>
        <v>0</v>
      </c>
      <c r="BL171" s="70"/>
      <c r="BM171" s="68"/>
      <c r="BN171" s="71"/>
      <c r="BO171" s="41">
        <f t="shared" si="49"/>
        <v>0</v>
      </c>
      <c r="BP171" s="70"/>
      <c r="BQ171" s="68"/>
      <c r="BR171" s="71"/>
      <c r="BS171" s="41">
        <f t="shared" si="50"/>
        <v>0</v>
      </c>
    </row>
    <row r="172" spans="1:71" ht="15.75" customHeight="1" x14ac:dyDescent="0.25">
      <c r="A172" s="30"/>
      <c r="B172" s="31"/>
      <c r="C172" s="31"/>
      <c r="D172" s="37">
        <v>141</v>
      </c>
      <c r="E172" s="60"/>
      <c r="F172" s="31"/>
      <c r="G172" s="38" t="str">
        <f t="shared" si="31"/>
        <v/>
      </c>
      <c r="H172" s="39" t="str">
        <f t="array" ref="H172">IF(I172="","",IFERROR(INDEX(Lid!$F:$F,MATCH($E172,Lid!$A:$A,0)),""))</f>
        <v/>
      </c>
      <c r="I172" s="84" t="str">
        <f t="shared" si="32"/>
        <v/>
      </c>
      <c r="J172" s="38" t="str">
        <f t="shared" si="33"/>
        <v/>
      </c>
      <c r="K172" s="39" t="str">
        <f>IF(I172="","",IFERROR($D$3 &amp; " " &amp;LEFT(INDEX(Lid!$B:$B,MATCH($E172,Lid!$A:$A,0)), 1)&amp;MID(INDEX(Lid!$B:$B,MATCH($E172,Lid!$A:$A,0)),FIND(" ", INDEX(Lid!$B:$B,MATCH($E172,Lid!$A:$A,0))),256),""))</f>
        <v/>
      </c>
      <c r="L172" s="41" t="str">
        <f t="shared" si="34"/>
        <v/>
      </c>
      <c r="M172" s="41" t="str">
        <f t="shared" si="35"/>
        <v/>
      </c>
      <c r="N172" s="41" t="str">
        <f t="shared" si="36"/>
        <v/>
      </c>
      <c r="O172" s="31"/>
      <c r="P172" s="67"/>
      <c r="Q172" s="68"/>
      <c r="R172" s="69"/>
      <c r="S172" s="41">
        <f t="shared" si="37"/>
        <v>0</v>
      </c>
      <c r="T172" s="70"/>
      <c r="U172" s="68"/>
      <c r="V172" s="71"/>
      <c r="W172" s="41">
        <f t="shared" si="38"/>
        <v>0</v>
      </c>
      <c r="X172" s="70"/>
      <c r="Y172" s="68"/>
      <c r="Z172" s="71"/>
      <c r="AA172" s="41">
        <f t="shared" si="39"/>
        <v>0</v>
      </c>
      <c r="AB172" s="70"/>
      <c r="AC172" s="68"/>
      <c r="AD172" s="71"/>
      <c r="AE172" s="41">
        <f t="shared" si="40"/>
        <v>0</v>
      </c>
      <c r="AF172" s="70"/>
      <c r="AG172" s="68"/>
      <c r="AH172" s="71"/>
      <c r="AI172" s="41">
        <f t="shared" si="41"/>
        <v>0</v>
      </c>
      <c r="AJ172" s="70"/>
      <c r="AK172" s="68"/>
      <c r="AL172" s="71"/>
      <c r="AM172" s="41">
        <f t="shared" si="42"/>
        <v>0</v>
      </c>
      <c r="AN172" s="70"/>
      <c r="AO172" s="68"/>
      <c r="AP172" s="71"/>
      <c r="AQ172" s="41">
        <f t="shared" si="43"/>
        <v>0</v>
      </c>
      <c r="AR172" s="70"/>
      <c r="AS172" s="68"/>
      <c r="AT172" s="71"/>
      <c r="AU172" s="41">
        <f t="shared" si="44"/>
        <v>0</v>
      </c>
      <c r="AV172" s="70"/>
      <c r="AW172" s="68"/>
      <c r="AX172" s="71"/>
      <c r="AY172" s="41">
        <f t="shared" si="45"/>
        <v>0</v>
      </c>
      <c r="AZ172" s="70"/>
      <c r="BA172" s="68"/>
      <c r="BB172" s="71"/>
      <c r="BC172" s="41">
        <f t="shared" si="46"/>
        <v>0</v>
      </c>
      <c r="BD172" s="70"/>
      <c r="BE172" s="68"/>
      <c r="BF172" s="71"/>
      <c r="BG172" s="41">
        <f t="shared" si="47"/>
        <v>0</v>
      </c>
      <c r="BH172" s="70"/>
      <c r="BI172" s="68"/>
      <c r="BJ172" s="71"/>
      <c r="BK172" s="41">
        <f t="shared" si="48"/>
        <v>0</v>
      </c>
      <c r="BL172" s="70"/>
      <c r="BM172" s="68"/>
      <c r="BN172" s="71"/>
      <c r="BO172" s="41">
        <f t="shared" si="49"/>
        <v>0</v>
      </c>
      <c r="BP172" s="70"/>
      <c r="BQ172" s="68"/>
      <c r="BR172" s="71"/>
      <c r="BS172" s="41">
        <f t="shared" si="50"/>
        <v>0</v>
      </c>
    </row>
    <row r="173" spans="1:71" ht="15.75" customHeight="1" x14ac:dyDescent="0.25">
      <c r="A173" s="30"/>
      <c r="B173" s="31"/>
      <c r="C173" s="31"/>
      <c r="D173" s="37">
        <v>142</v>
      </c>
      <c r="E173" s="60"/>
      <c r="F173" s="31"/>
      <c r="G173" s="38" t="str">
        <f t="shared" si="31"/>
        <v/>
      </c>
      <c r="H173" s="39" t="str">
        <f t="array" ref="H173">IF(I173="","",IFERROR(INDEX(Lid!$F:$F,MATCH($E173,Lid!$A:$A,0)),""))</f>
        <v/>
      </c>
      <c r="I173" s="84" t="str">
        <f t="shared" si="32"/>
        <v/>
      </c>
      <c r="J173" s="38" t="str">
        <f t="shared" si="33"/>
        <v/>
      </c>
      <c r="K173" s="39" t="str">
        <f>IF(I173="","",IFERROR($D$3 &amp; " " &amp;LEFT(INDEX(Lid!$B:$B,MATCH($E173,Lid!$A:$A,0)), 1)&amp;MID(INDEX(Lid!$B:$B,MATCH($E173,Lid!$A:$A,0)),FIND(" ", INDEX(Lid!$B:$B,MATCH($E173,Lid!$A:$A,0))),256),""))</f>
        <v/>
      </c>
      <c r="L173" s="41" t="str">
        <f t="shared" si="34"/>
        <v/>
      </c>
      <c r="M173" s="41" t="str">
        <f t="shared" si="35"/>
        <v/>
      </c>
      <c r="N173" s="41" t="str">
        <f t="shared" si="36"/>
        <v/>
      </c>
      <c r="O173" s="31"/>
      <c r="P173" s="67"/>
      <c r="Q173" s="68"/>
      <c r="R173" s="69"/>
      <c r="S173" s="41">
        <f t="shared" si="37"/>
        <v>0</v>
      </c>
      <c r="T173" s="70"/>
      <c r="U173" s="68"/>
      <c r="V173" s="71"/>
      <c r="W173" s="41">
        <f t="shared" si="38"/>
        <v>0</v>
      </c>
      <c r="X173" s="70"/>
      <c r="Y173" s="68"/>
      <c r="Z173" s="71"/>
      <c r="AA173" s="41">
        <f t="shared" si="39"/>
        <v>0</v>
      </c>
      <c r="AB173" s="70"/>
      <c r="AC173" s="68"/>
      <c r="AD173" s="71"/>
      <c r="AE173" s="41">
        <f t="shared" si="40"/>
        <v>0</v>
      </c>
      <c r="AF173" s="70"/>
      <c r="AG173" s="68"/>
      <c r="AH173" s="71"/>
      <c r="AI173" s="41">
        <f t="shared" si="41"/>
        <v>0</v>
      </c>
      <c r="AJ173" s="70"/>
      <c r="AK173" s="68"/>
      <c r="AL173" s="71"/>
      <c r="AM173" s="41">
        <f t="shared" si="42"/>
        <v>0</v>
      </c>
      <c r="AN173" s="70"/>
      <c r="AO173" s="68"/>
      <c r="AP173" s="71"/>
      <c r="AQ173" s="41">
        <f t="shared" si="43"/>
        <v>0</v>
      </c>
      <c r="AR173" s="70"/>
      <c r="AS173" s="68"/>
      <c r="AT173" s="71"/>
      <c r="AU173" s="41">
        <f t="shared" si="44"/>
        <v>0</v>
      </c>
      <c r="AV173" s="70"/>
      <c r="AW173" s="68"/>
      <c r="AX173" s="71"/>
      <c r="AY173" s="41">
        <f t="shared" si="45"/>
        <v>0</v>
      </c>
      <c r="AZ173" s="70"/>
      <c r="BA173" s="68"/>
      <c r="BB173" s="71"/>
      <c r="BC173" s="41">
        <f t="shared" si="46"/>
        <v>0</v>
      </c>
      <c r="BD173" s="70"/>
      <c r="BE173" s="68"/>
      <c r="BF173" s="71"/>
      <c r="BG173" s="41">
        <f t="shared" si="47"/>
        <v>0</v>
      </c>
      <c r="BH173" s="70"/>
      <c r="BI173" s="68"/>
      <c r="BJ173" s="71"/>
      <c r="BK173" s="41">
        <f t="shared" si="48"/>
        <v>0</v>
      </c>
      <c r="BL173" s="70"/>
      <c r="BM173" s="68"/>
      <c r="BN173" s="71"/>
      <c r="BO173" s="41">
        <f t="shared" si="49"/>
        <v>0</v>
      </c>
      <c r="BP173" s="70"/>
      <c r="BQ173" s="68"/>
      <c r="BR173" s="71"/>
      <c r="BS173" s="41">
        <f t="shared" si="50"/>
        <v>0</v>
      </c>
    </row>
    <row r="174" spans="1:71" ht="15.75" customHeight="1" x14ac:dyDescent="0.25">
      <c r="A174" s="30"/>
      <c r="B174" s="31"/>
      <c r="C174" s="31"/>
      <c r="D174" s="37">
        <v>143</v>
      </c>
      <c r="E174" s="60"/>
      <c r="F174" s="31"/>
      <c r="G174" s="38" t="str">
        <f t="shared" si="31"/>
        <v/>
      </c>
      <c r="H174" s="39" t="str">
        <f t="array" ref="H174">IF(I174="","",IFERROR(INDEX(Lid!$F:$F,MATCH($E174,Lid!$A:$A,0)),""))</f>
        <v/>
      </c>
      <c r="I174" s="84" t="str">
        <f t="shared" si="32"/>
        <v/>
      </c>
      <c r="J174" s="38" t="str">
        <f t="shared" si="33"/>
        <v/>
      </c>
      <c r="K174" s="39" t="str">
        <f>IF(I174="","",IFERROR($D$3 &amp; " " &amp;LEFT(INDEX(Lid!$B:$B,MATCH($E174,Lid!$A:$A,0)), 1)&amp;MID(INDEX(Lid!$B:$B,MATCH($E174,Lid!$A:$A,0)),FIND(" ", INDEX(Lid!$B:$B,MATCH($E174,Lid!$A:$A,0))),256),""))</f>
        <v/>
      </c>
      <c r="L174" s="41" t="str">
        <f t="shared" si="34"/>
        <v/>
      </c>
      <c r="M174" s="41" t="str">
        <f t="shared" si="35"/>
        <v/>
      </c>
      <c r="N174" s="41" t="str">
        <f t="shared" si="36"/>
        <v/>
      </c>
      <c r="O174" s="31"/>
      <c r="P174" s="67"/>
      <c r="Q174" s="68"/>
      <c r="R174" s="69"/>
      <c r="S174" s="41">
        <f t="shared" si="37"/>
        <v>0</v>
      </c>
      <c r="T174" s="70"/>
      <c r="U174" s="68"/>
      <c r="V174" s="71"/>
      <c r="W174" s="41">
        <f t="shared" si="38"/>
        <v>0</v>
      </c>
      <c r="X174" s="70"/>
      <c r="Y174" s="68"/>
      <c r="Z174" s="71"/>
      <c r="AA174" s="41">
        <f t="shared" si="39"/>
        <v>0</v>
      </c>
      <c r="AB174" s="70"/>
      <c r="AC174" s="68"/>
      <c r="AD174" s="71"/>
      <c r="AE174" s="41">
        <f t="shared" si="40"/>
        <v>0</v>
      </c>
      <c r="AF174" s="70"/>
      <c r="AG174" s="68"/>
      <c r="AH174" s="71"/>
      <c r="AI174" s="41">
        <f t="shared" si="41"/>
        <v>0</v>
      </c>
      <c r="AJ174" s="70"/>
      <c r="AK174" s="68"/>
      <c r="AL174" s="71"/>
      <c r="AM174" s="41">
        <f t="shared" si="42"/>
        <v>0</v>
      </c>
      <c r="AN174" s="70"/>
      <c r="AO174" s="68"/>
      <c r="AP174" s="71"/>
      <c r="AQ174" s="41">
        <f t="shared" si="43"/>
        <v>0</v>
      </c>
      <c r="AR174" s="70"/>
      <c r="AS174" s="68"/>
      <c r="AT174" s="71"/>
      <c r="AU174" s="41">
        <f t="shared" si="44"/>
        <v>0</v>
      </c>
      <c r="AV174" s="70"/>
      <c r="AW174" s="68"/>
      <c r="AX174" s="71"/>
      <c r="AY174" s="41">
        <f t="shared" si="45"/>
        <v>0</v>
      </c>
      <c r="AZ174" s="70"/>
      <c r="BA174" s="68"/>
      <c r="BB174" s="71"/>
      <c r="BC174" s="41">
        <f t="shared" si="46"/>
        <v>0</v>
      </c>
      <c r="BD174" s="70"/>
      <c r="BE174" s="68"/>
      <c r="BF174" s="71"/>
      <c r="BG174" s="41">
        <f t="shared" si="47"/>
        <v>0</v>
      </c>
      <c r="BH174" s="70"/>
      <c r="BI174" s="68"/>
      <c r="BJ174" s="71"/>
      <c r="BK174" s="41">
        <f t="shared" si="48"/>
        <v>0</v>
      </c>
      <c r="BL174" s="70"/>
      <c r="BM174" s="68"/>
      <c r="BN174" s="71"/>
      <c r="BO174" s="41">
        <f t="shared" si="49"/>
        <v>0</v>
      </c>
      <c r="BP174" s="70"/>
      <c r="BQ174" s="68"/>
      <c r="BR174" s="71"/>
      <c r="BS174" s="41">
        <f t="shared" si="50"/>
        <v>0</v>
      </c>
    </row>
    <row r="175" spans="1:71" ht="15.75" customHeight="1" x14ac:dyDescent="0.25">
      <c r="A175" s="30"/>
      <c r="B175" s="31"/>
      <c r="C175" s="31"/>
      <c r="D175" s="37">
        <v>144</v>
      </c>
      <c r="E175" s="60"/>
      <c r="F175" s="31"/>
      <c r="G175" s="38" t="str">
        <f t="shared" si="31"/>
        <v/>
      </c>
      <c r="H175" s="39" t="str">
        <f t="array" ref="H175">IF(I175="","",IFERROR(INDEX(Lid!$F:$F,MATCH($E175,Lid!$A:$A,0)),""))</f>
        <v/>
      </c>
      <c r="I175" s="84" t="str">
        <f t="shared" si="32"/>
        <v/>
      </c>
      <c r="J175" s="38" t="str">
        <f t="shared" si="33"/>
        <v/>
      </c>
      <c r="K175" s="39" t="str">
        <f>IF(I175="","",IFERROR($D$3 &amp; " " &amp;LEFT(INDEX(Lid!$B:$B,MATCH($E175,Lid!$A:$A,0)), 1)&amp;MID(INDEX(Lid!$B:$B,MATCH($E175,Lid!$A:$A,0)),FIND(" ", INDEX(Lid!$B:$B,MATCH($E175,Lid!$A:$A,0))),256),""))</f>
        <v/>
      </c>
      <c r="L175" s="41" t="str">
        <f t="shared" si="34"/>
        <v/>
      </c>
      <c r="M175" s="41" t="str">
        <f t="shared" si="35"/>
        <v/>
      </c>
      <c r="N175" s="41" t="str">
        <f t="shared" si="36"/>
        <v/>
      </c>
      <c r="O175" s="31"/>
      <c r="P175" s="67"/>
      <c r="Q175" s="68"/>
      <c r="R175" s="69"/>
      <c r="S175" s="41">
        <f t="shared" si="37"/>
        <v>0</v>
      </c>
      <c r="T175" s="70"/>
      <c r="U175" s="68"/>
      <c r="V175" s="71"/>
      <c r="W175" s="41">
        <f t="shared" si="38"/>
        <v>0</v>
      </c>
      <c r="X175" s="70"/>
      <c r="Y175" s="68"/>
      <c r="Z175" s="71"/>
      <c r="AA175" s="41">
        <f t="shared" si="39"/>
        <v>0</v>
      </c>
      <c r="AB175" s="70"/>
      <c r="AC175" s="68"/>
      <c r="AD175" s="71"/>
      <c r="AE175" s="41">
        <f t="shared" si="40"/>
        <v>0</v>
      </c>
      <c r="AF175" s="70"/>
      <c r="AG175" s="68"/>
      <c r="AH175" s="71"/>
      <c r="AI175" s="41">
        <f t="shared" si="41"/>
        <v>0</v>
      </c>
      <c r="AJ175" s="70"/>
      <c r="AK175" s="68"/>
      <c r="AL175" s="71"/>
      <c r="AM175" s="41">
        <f t="shared" si="42"/>
        <v>0</v>
      </c>
      <c r="AN175" s="70"/>
      <c r="AO175" s="68"/>
      <c r="AP175" s="71"/>
      <c r="AQ175" s="41">
        <f t="shared" si="43"/>
        <v>0</v>
      </c>
      <c r="AR175" s="70"/>
      <c r="AS175" s="68"/>
      <c r="AT175" s="71"/>
      <c r="AU175" s="41">
        <f t="shared" si="44"/>
        <v>0</v>
      </c>
      <c r="AV175" s="70"/>
      <c r="AW175" s="68"/>
      <c r="AX175" s="71"/>
      <c r="AY175" s="41">
        <f t="shared" si="45"/>
        <v>0</v>
      </c>
      <c r="AZ175" s="70"/>
      <c r="BA175" s="68"/>
      <c r="BB175" s="71"/>
      <c r="BC175" s="41">
        <f t="shared" si="46"/>
        <v>0</v>
      </c>
      <c r="BD175" s="70"/>
      <c r="BE175" s="68"/>
      <c r="BF175" s="71"/>
      <c r="BG175" s="41">
        <f t="shared" si="47"/>
        <v>0</v>
      </c>
      <c r="BH175" s="70"/>
      <c r="BI175" s="68"/>
      <c r="BJ175" s="71"/>
      <c r="BK175" s="41">
        <f t="shared" si="48"/>
        <v>0</v>
      </c>
      <c r="BL175" s="70"/>
      <c r="BM175" s="68"/>
      <c r="BN175" s="71"/>
      <c r="BO175" s="41">
        <f t="shared" si="49"/>
        <v>0</v>
      </c>
      <c r="BP175" s="70"/>
      <c r="BQ175" s="68"/>
      <c r="BR175" s="71"/>
      <c r="BS175" s="41">
        <f t="shared" si="50"/>
        <v>0</v>
      </c>
    </row>
    <row r="176" spans="1:71" ht="15.75" customHeight="1" x14ac:dyDescent="0.25">
      <c r="A176" s="30"/>
      <c r="B176" s="31"/>
      <c r="C176" s="31"/>
      <c r="D176" s="37">
        <v>145</v>
      </c>
      <c r="E176" s="60"/>
      <c r="F176" s="31"/>
      <c r="G176" s="38" t="str">
        <f t="shared" si="31"/>
        <v/>
      </c>
      <c r="H176" s="39" t="str">
        <f t="array" ref="H176">IF(I176="","",IFERROR(INDEX(Lid!$F:$F,MATCH($E176,Lid!$A:$A,0)),""))</f>
        <v/>
      </c>
      <c r="I176" s="84" t="str">
        <f t="shared" si="32"/>
        <v/>
      </c>
      <c r="J176" s="38" t="str">
        <f t="shared" si="33"/>
        <v/>
      </c>
      <c r="K176" s="39" t="str">
        <f>IF(I176="","",IFERROR($D$3 &amp; " " &amp;LEFT(INDEX(Lid!$B:$B,MATCH($E176,Lid!$A:$A,0)), 1)&amp;MID(INDEX(Lid!$B:$B,MATCH($E176,Lid!$A:$A,0)),FIND(" ", INDEX(Lid!$B:$B,MATCH($E176,Lid!$A:$A,0))),256),""))</f>
        <v/>
      </c>
      <c r="L176" s="41" t="str">
        <f t="shared" si="34"/>
        <v/>
      </c>
      <c r="M176" s="41" t="str">
        <f t="shared" si="35"/>
        <v/>
      </c>
      <c r="N176" s="41" t="str">
        <f t="shared" si="36"/>
        <v/>
      </c>
      <c r="O176" s="31"/>
      <c r="P176" s="67"/>
      <c r="Q176" s="68"/>
      <c r="R176" s="69"/>
      <c r="S176" s="41">
        <f t="shared" si="37"/>
        <v>0</v>
      </c>
      <c r="T176" s="70"/>
      <c r="U176" s="68"/>
      <c r="V176" s="71"/>
      <c r="W176" s="41">
        <f t="shared" si="38"/>
        <v>0</v>
      </c>
      <c r="X176" s="70"/>
      <c r="Y176" s="68"/>
      <c r="Z176" s="71"/>
      <c r="AA176" s="41">
        <f t="shared" si="39"/>
        <v>0</v>
      </c>
      <c r="AB176" s="70"/>
      <c r="AC176" s="68"/>
      <c r="AD176" s="71"/>
      <c r="AE176" s="41">
        <f t="shared" si="40"/>
        <v>0</v>
      </c>
      <c r="AF176" s="70"/>
      <c r="AG176" s="68"/>
      <c r="AH176" s="71"/>
      <c r="AI176" s="41">
        <f t="shared" si="41"/>
        <v>0</v>
      </c>
      <c r="AJ176" s="70"/>
      <c r="AK176" s="68"/>
      <c r="AL176" s="71"/>
      <c r="AM176" s="41">
        <f t="shared" si="42"/>
        <v>0</v>
      </c>
      <c r="AN176" s="70"/>
      <c r="AO176" s="68"/>
      <c r="AP176" s="71"/>
      <c r="AQ176" s="41">
        <f t="shared" si="43"/>
        <v>0</v>
      </c>
      <c r="AR176" s="70"/>
      <c r="AS176" s="68"/>
      <c r="AT176" s="71"/>
      <c r="AU176" s="41">
        <f t="shared" si="44"/>
        <v>0</v>
      </c>
      <c r="AV176" s="70"/>
      <c r="AW176" s="68"/>
      <c r="AX176" s="71"/>
      <c r="AY176" s="41">
        <f t="shared" si="45"/>
        <v>0</v>
      </c>
      <c r="AZ176" s="70"/>
      <c r="BA176" s="68"/>
      <c r="BB176" s="71"/>
      <c r="BC176" s="41">
        <f t="shared" si="46"/>
        <v>0</v>
      </c>
      <c r="BD176" s="70"/>
      <c r="BE176" s="68"/>
      <c r="BF176" s="71"/>
      <c r="BG176" s="41">
        <f t="shared" si="47"/>
        <v>0</v>
      </c>
      <c r="BH176" s="70"/>
      <c r="BI176" s="68"/>
      <c r="BJ176" s="71"/>
      <c r="BK176" s="41">
        <f t="shared" si="48"/>
        <v>0</v>
      </c>
      <c r="BL176" s="70"/>
      <c r="BM176" s="68"/>
      <c r="BN176" s="71"/>
      <c r="BO176" s="41">
        <f t="shared" si="49"/>
        <v>0</v>
      </c>
      <c r="BP176" s="70"/>
      <c r="BQ176" s="68"/>
      <c r="BR176" s="71"/>
      <c r="BS176" s="41">
        <f t="shared" si="50"/>
        <v>0</v>
      </c>
    </row>
    <row r="177" spans="1:71" ht="15.75" customHeight="1" x14ac:dyDescent="0.25">
      <c r="A177" s="30"/>
      <c r="B177" s="31"/>
      <c r="C177" s="31"/>
      <c r="D177" s="37">
        <v>146</v>
      </c>
      <c r="E177" s="60"/>
      <c r="F177" s="31"/>
      <c r="G177" s="38" t="str">
        <f t="shared" si="31"/>
        <v/>
      </c>
      <c r="H177" s="39" t="str">
        <f t="array" ref="H177">IF(I177="","",IFERROR(INDEX(Lid!$F:$F,MATCH($E177,Lid!$A:$A,0)),""))</f>
        <v/>
      </c>
      <c r="I177" s="84" t="str">
        <f t="shared" si="32"/>
        <v/>
      </c>
      <c r="J177" s="38" t="str">
        <f t="shared" si="33"/>
        <v/>
      </c>
      <c r="K177" s="39" t="str">
        <f>IF(I177="","",IFERROR($D$3 &amp; " " &amp;LEFT(INDEX(Lid!$B:$B,MATCH($E177,Lid!$A:$A,0)), 1)&amp;MID(INDEX(Lid!$B:$B,MATCH($E177,Lid!$A:$A,0)),FIND(" ", INDEX(Lid!$B:$B,MATCH($E177,Lid!$A:$A,0))),256),""))</f>
        <v/>
      </c>
      <c r="L177" s="41" t="str">
        <f t="shared" si="34"/>
        <v/>
      </c>
      <c r="M177" s="41" t="str">
        <f t="shared" si="35"/>
        <v/>
      </c>
      <c r="N177" s="41" t="str">
        <f t="shared" si="36"/>
        <v/>
      </c>
      <c r="O177" s="31"/>
      <c r="P177" s="67"/>
      <c r="Q177" s="68"/>
      <c r="R177" s="69"/>
      <c r="S177" s="41">
        <f t="shared" si="37"/>
        <v>0</v>
      </c>
      <c r="T177" s="70"/>
      <c r="U177" s="68"/>
      <c r="V177" s="71"/>
      <c r="W177" s="41">
        <f t="shared" si="38"/>
        <v>0</v>
      </c>
      <c r="X177" s="70"/>
      <c r="Y177" s="68"/>
      <c r="Z177" s="71"/>
      <c r="AA177" s="41">
        <f t="shared" si="39"/>
        <v>0</v>
      </c>
      <c r="AB177" s="70"/>
      <c r="AC177" s="68"/>
      <c r="AD177" s="71"/>
      <c r="AE177" s="41">
        <f t="shared" si="40"/>
        <v>0</v>
      </c>
      <c r="AF177" s="70"/>
      <c r="AG177" s="68"/>
      <c r="AH177" s="71"/>
      <c r="AI177" s="41">
        <f t="shared" si="41"/>
        <v>0</v>
      </c>
      <c r="AJ177" s="70"/>
      <c r="AK177" s="68"/>
      <c r="AL177" s="71"/>
      <c r="AM177" s="41">
        <f t="shared" si="42"/>
        <v>0</v>
      </c>
      <c r="AN177" s="70"/>
      <c r="AO177" s="68"/>
      <c r="AP177" s="71"/>
      <c r="AQ177" s="41">
        <f t="shared" si="43"/>
        <v>0</v>
      </c>
      <c r="AR177" s="70"/>
      <c r="AS177" s="68"/>
      <c r="AT177" s="71"/>
      <c r="AU177" s="41">
        <f t="shared" si="44"/>
        <v>0</v>
      </c>
      <c r="AV177" s="70"/>
      <c r="AW177" s="68"/>
      <c r="AX177" s="71"/>
      <c r="AY177" s="41">
        <f t="shared" si="45"/>
        <v>0</v>
      </c>
      <c r="AZ177" s="70"/>
      <c r="BA177" s="68"/>
      <c r="BB177" s="71"/>
      <c r="BC177" s="41">
        <f t="shared" si="46"/>
        <v>0</v>
      </c>
      <c r="BD177" s="70"/>
      <c r="BE177" s="68"/>
      <c r="BF177" s="71"/>
      <c r="BG177" s="41">
        <f t="shared" si="47"/>
        <v>0</v>
      </c>
      <c r="BH177" s="70"/>
      <c r="BI177" s="68"/>
      <c r="BJ177" s="71"/>
      <c r="BK177" s="41">
        <f t="shared" si="48"/>
        <v>0</v>
      </c>
      <c r="BL177" s="70"/>
      <c r="BM177" s="68"/>
      <c r="BN177" s="71"/>
      <c r="BO177" s="41">
        <f t="shared" si="49"/>
        <v>0</v>
      </c>
      <c r="BP177" s="70"/>
      <c r="BQ177" s="68"/>
      <c r="BR177" s="71"/>
      <c r="BS177" s="41">
        <f t="shared" si="50"/>
        <v>0</v>
      </c>
    </row>
    <row r="178" spans="1:71" ht="15.75" customHeight="1" x14ac:dyDescent="0.25">
      <c r="A178" s="30"/>
      <c r="B178" s="31"/>
      <c r="C178" s="31"/>
      <c r="D178" s="37">
        <v>147</v>
      </c>
      <c r="E178" s="60"/>
      <c r="F178" s="31"/>
      <c r="G178" s="38" t="str">
        <f t="shared" si="31"/>
        <v/>
      </c>
      <c r="H178" s="39" t="str">
        <f t="array" ref="H178">IF(I178="","",IFERROR(INDEX(Lid!$F:$F,MATCH($E178,Lid!$A:$A,0)),""))</f>
        <v/>
      </c>
      <c r="I178" s="84" t="str">
        <f t="shared" si="32"/>
        <v/>
      </c>
      <c r="J178" s="38" t="str">
        <f t="shared" si="33"/>
        <v/>
      </c>
      <c r="K178" s="39" t="str">
        <f>IF(I178="","",IFERROR($D$3 &amp; " " &amp;LEFT(INDEX(Lid!$B:$B,MATCH($E178,Lid!$A:$A,0)), 1)&amp;MID(INDEX(Lid!$B:$B,MATCH($E178,Lid!$A:$A,0)),FIND(" ", INDEX(Lid!$B:$B,MATCH($E178,Lid!$A:$A,0))),256),""))</f>
        <v/>
      </c>
      <c r="L178" s="41" t="str">
        <f t="shared" si="34"/>
        <v/>
      </c>
      <c r="M178" s="41" t="str">
        <f t="shared" si="35"/>
        <v/>
      </c>
      <c r="N178" s="41" t="str">
        <f t="shared" si="36"/>
        <v/>
      </c>
      <c r="O178" s="31"/>
      <c r="P178" s="67"/>
      <c r="Q178" s="68"/>
      <c r="R178" s="69"/>
      <c r="S178" s="41">
        <f t="shared" si="37"/>
        <v>0</v>
      </c>
      <c r="T178" s="70"/>
      <c r="U178" s="68"/>
      <c r="V178" s="71"/>
      <c r="W178" s="41">
        <f t="shared" si="38"/>
        <v>0</v>
      </c>
      <c r="X178" s="70"/>
      <c r="Y178" s="68"/>
      <c r="Z178" s="71"/>
      <c r="AA178" s="41">
        <f t="shared" si="39"/>
        <v>0</v>
      </c>
      <c r="AB178" s="70"/>
      <c r="AC178" s="68"/>
      <c r="AD178" s="71"/>
      <c r="AE178" s="41">
        <f t="shared" si="40"/>
        <v>0</v>
      </c>
      <c r="AF178" s="70"/>
      <c r="AG178" s="68"/>
      <c r="AH178" s="71"/>
      <c r="AI178" s="41">
        <f t="shared" si="41"/>
        <v>0</v>
      </c>
      <c r="AJ178" s="70"/>
      <c r="AK178" s="68"/>
      <c r="AL178" s="71"/>
      <c r="AM178" s="41">
        <f t="shared" si="42"/>
        <v>0</v>
      </c>
      <c r="AN178" s="70"/>
      <c r="AO178" s="68"/>
      <c r="AP178" s="71"/>
      <c r="AQ178" s="41">
        <f t="shared" si="43"/>
        <v>0</v>
      </c>
      <c r="AR178" s="70"/>
      <c r="AS178" s="68"/>
      <c r="AT178" s="71"/>
      <c r="AU178" s="41">
        <f t="shared" si="44"/>
        <v>0</v>
      </c>
      <c r="AV178" s="70"/>
      <c r="AW178" s="68"/>
      <c r="AX178" s="71"/>
      <c r="AY178" s="41">
        <f t="shared" si="45"/>
        <v>0</v>
      </c>
      <c r="AZ178" s="70"/>
      <c r="BA178" s="68"/>
      <c r="BB178" s="71"/>
      <c r="BC178" s="41">
        <f t="shared" si="46"/>
        <v>0</v>
      </c>
      <c r="BD178" s="70"/>
      <c r="BE178" s="68"/>
      <c r="BF178" s="71"/>
      <c r="BG178" s="41">
        <f t="shared" si="47"/>
        <v>0</v>
      </c>
      <c r="BH178" s="70"/>
      <c r="BI178" s="68"/>
      <c r="BJ178" s="71"/>
      <c r="BK178" s="41">
        <f t="shared" si="48"/>
        <v>0</v>
      </c>
      <c r="BL178" s="70"/>
      <c r="BM178" s="68"/>
      <c r="BN178" s="71"/>
      <c r="BO178" s="41">
        <f t="shared" si="49"/>
        <v>0</v>
      </c>
      <c r="BP178" s="70"/>
      <c r="BQ178" s="68"/>
      <c r="BR178" s="71"/>
      <c r="BS178" s="41">
        <f t="shared" si="50"/>
        <v>0</v>
      </c>
    </row>
    <row r="179" spans="1:71" ht="15.75" customHeight="1" x14ac:dyDescent="0.25">
      <c r="A179" s="30"/>
      <c r="B179" s="31"/>
      <c r="C179" s="31"/>
      <c r="D179" s="37">
        <v>148</v>
      </c>
      <c r="E179" s="60"/>
      <c r="F179" s="31"/>
      <c r="G179" s="38" t="str">
        <f t="shared" si="31"/>
        <v/>
      </c>
      <c r="H179" s="39" t="str">
        <f t="array" ref="H179">IF(I179="","",IFERROR(INDEX(Lid!$F:$F,MATCH($E179,Lid!$A:$A,0)),""))</f>
        <v/>
      </c>
      <c r="I179" s="84" t="str">
        <f t="shared" si="32"/>
        <v/>
      </c>
      <c r="J179" s="38" t="str">
        <f t="shared" si="33"/>
        <v/>
      </c>
      <c r="K179" s="39" t="str">
        <f>IF(I179="","",IFERROR($D$3 &amp; " " &amp;LEFT(INDEX(Lid!$B:$B,MATCH($E179,Lid!$A:$A,0)), 1)&amp;MID(INDEX(Lid!$B:$B,MATCH($E179,Lid!$A:$A,0)),FIND(" ", INDEX(Lid!$B:$B,MATCH($E179,Lid!$A:$A,0))),256),""))</f>
        <v/>
      </c>
      <c r="L179" s="41" t="str">
        <f t="shared" si="34"/>
        <v/>
      </c>
      <c r="M179" s="41" t="str">
        <f t="shared" si="35"/>
        <v/>
      </c>
      <c r="N179" s="41" t="str">
        <f t="shared" si="36"/>
        <v/>
      </c>
      <c r="O179" s="31"/>
      <c r="P179" s="67"/>
      <c r="Q179" s="68"/>
      <c r="R179" s="69"/>
      <c r="S179" s="41">
        <f t="shared" si="37"/>
        <v>0</v>
      </c>
      <c r="T179" s="70"/>
      <c r="U179" s="68"/>
      <c r="V179" s="71"/>
      <c r="W179" s="41">
        <f t="shared" si="38"/>
        <v>0</v>
      </c>
      <c r="X179" s="70"/>
      <c r="Y179" s="68"/>
      <c r="Z179" s="71"/>
      <c r="AA179" s="41">
        <f t="shared" si="39"/>
        <v>0</v>
      </c>
      <c r="AB179" s="70"/>
      <c r="AC179" s="68"/>
      <c r="AD179" s="71"/>
      <c r="AE179" s="41">
        <f t="shared" si="40"/>
        <v>0</v>
      </c>
      <c r="AF179" s="70"/>
      <c r="AG179" s="68"/>
      <c r="AH179" s="71"/>
      <c r="AI179" s="41">
        <f t="shared" si="41"/>
        <v>0</v>
      </c>
      <c r="AJ179" s="70"/>
      <c r="AK179" s="68"/>
      <c r="AL179" s="71"/>
      <c r="AM179" s="41">
        <f t="shared" si="42"/>
        <v>0</v>
      </c>
      <c r="AN179" s="70"/>
      <c r="AO179" s="68"/>
      <c r="AP179" s="71"/>
      <c r="AQ179" s="41">
        <f t="shared" si="43"/>
        <v>0</v>
      </c>
      <c r="AR179" s="70"/>
      <c r="AS179" s="68"/>
      <c r="AT179" s="71"/>
      <c r="AU179" s="41">
        <f t="shared" si="44"/>
        <v>0</v>
      </c>
      <c r="AV179" s="70"/>
      <c r="AW179" s="68"/>
      <c r="AX179" s="71"/>
      <c r="AY179" s="41">
        <f t="shared" si="45"/>
        <v>0</v>
      </c>
      <c r="AZ179" s="70"/>
      <c r="BA179" s="68"/>
      <c r="BB179" s="71"/>
      <c r="BC179" s="41">
        <f t="shared" si="46"/>
        <v>0</v>
      </c>
      <c r="BD179" s="70"/>
      <c r="BE179" s="68"/>
      <c r="BF179" s="71"/>
      <c r="BG179" s="41">
        <f t="shared" si="47"/>
        <v>0</v>
      </c>
      <c r="BH179" s="70"/>
      <c r="BI179" s="68"/>
      <c r="BJ179" s="71"/>
      <c r="BK179" s="41">
        <f t="shared" si="48"/>
        <v>0</v>
      </c>
      <c r="BL179" s="70"/>
      <c r="BM179" s="68"/>
      <c r="BN179" s="71"/>
      <c r="BO179" s="41">
        <f t="shared" si="49"/>
        <v>0</v>
      </c>
      <c r="BP179" s="70"/>
      <c r="BQ179" s="68"/>
      <c r="BR179" s="71"/>
      <c r="BS179" s="41">
        <f t="shared" si="50"/>
        <v>0</v>
      </c>
    </row>
    <row r="180" spans="1:71" ht="15.75" customHeight="1" x14ac:dyDescent="0.25">
      <c r="A180" s="30"/>
      <c r="B180" s="31"/>
      <c r="C180" s="31"/>
      <c r="D180" s="37">
        <v>149</v>
      </c>
      <c r="E180" s="60"/>
      <c r="F180" s="31"/>
      <c r="G180" s="38" t="str">
        <f t="shared" si="31"/>
        <v/>
      </c>
      <c r="H180" s="39" t="str">
        <f t="array" ref="H180">IF(I180="","",IFERROR(INDEX(Lid!$F:$F,MATCH($E180,Lid!$A:$A,0)),""))</f>
        <v/>
      </c>
      <c r="I180" s="84" t="str">
        <f t="shared" si="32"/>
        <v/>
      </c>
      <c r="J180" s="38" t="str">
        <f t="shared" si="33"/>
        <v/>
      </c>
      <c r="K180" s="39" t="str">
        <f>IF(I180="","",IFERROR($D$3 &amp; " " &amp;LEFT(INDEX(Lid!$B:$B,MATCH($E180,Lid!$A:$A,0)), 1)&amp;MID(INDEX(Lid!$B:$B,MATCH($E180,Lid!$A:$A,0)),FIND(" ", INDEX(Lid!$B:$B,MATCH($E180,Lid!$A:$A,0))),256),""))</f>
        <v/>
      </c>
      <c r="L180" s="41" t="str">
        <f t="shared" si="34"/>
        <v/>
      </c>
      <c r="M180" s="41" t="str">
        <f t="shared" si="35"/>
        <v/>
      </c>
      <c r="N180" s="41" t="str">
        <f t="shared" si="36"/>
        <v/>
      </c>
      <c r="O180" s="31"/>
      <c r="P180" s="67"/>
      <c r="Q180" s="68"/>
      <c r="R180" s="69"/>
      <c r="S180" s="41">
        <f t="shared" si="37"/>
        <v>0</v>
      </c>
      <c r="T180" s="70"/>
      <c r="U180" s="68"/>
      <c r="V180" s="71"/>
      <c r="W180" s="41">
        <f t="shared" si="38"/>
        <v>0</v>
      </c>
      <c r="X180" s="70"/>
      <c r="Y180" s="68"/>
      <c r="Z180" s="71"/>
      <c r="AA180" s="41">
        <f t="shared" si="39"/>
        <v>0</v>
      </c>
      <c r="AB180" s="70"/>
      <c r="AC180" s="68"/>
      <c r="AD180" s="71"/>
      <c r="AE180" s="41">
        <f t="shared" si="40"/>
        <v>0</v>
      </c>
      <c r="AF180" s="70"/>
      <c r="AG180" s="68"/>
      <c r="AH180" s="71"/>
      <c r="AI180" s="41">
        <f t="shared" si="41"/>
        <v>0</v>
      </c>
      <c r="AJ180" s="70"/>
      <c r="AK180" s="68"/>
      <c r="AL180" s="71"/>
      <c r="AM180" s="41">
        <f t="shared" si="42"/>
        <v>0</v>
      </c>
      <c r="AN180" s="70"/>
      <c r="AO180" s="68"/>
      <c r="AP180" s="71"/>
      <c r="AQ180" s="41">
        <f t="shared" si="43"/>
        <v>0</v>
      </c>
      <c r="AR180" s="70"/>
      <c r="AS180" s="68"/>
      <c r="AT180" s="71"/>
      <c r="AU180" s="41">
        <f t="shared" si="44"/>
        <v>0</v>
      </c>
      <c r="AV180" s="70"/>
      <c r="AW180" s="68"/>
      <c r="AX180" s="71"/>
      <c r="AY180" s="41">
        <f t="shared" si="45"/>
        <v>0</v>
      </c>
      <c r="AZ180" s="70"/>
      <c r="BA180" s="68"/>
      <c r="BB180" s="71"/>
      <c r="BC180" s="41">
        <f t="shared" si="46"/>
        <v>0</v>
      </c>
      <c r="BD180" s="70"/>
      <c r="BE180" s="68"/>
      <c r="BF180" s="71"/>
      <c r="BG180" s="41">
        <f t="shared" si="47"/>
        <v>0</v>
      </c>
      <c r="BH180" s="70"/>
      <c r="BI180" s="68"/>
      <c r="BJ180" s="71"/>
      <c r="BK180" s="41">
        <f t="shared" si="48"/>
        <v>0</v>
      </c>
      <c r="BL180" s="70"/>
      <c r="BM180" s="68"/>
      <c r="BN180" s="71"/>
      <c r="BO180" s="41">
        <f t="shared" si="49"/>
        <v>0</v>
      </c>
      <c r="BP180" s="70"/>
      <c r="BQ180" s="68"/>
      <c r="BR180" s="71"/>
      <c r="BS180" s="41">
        <f t="shared" si="50"/>
        <v>0</v>
      </c>
    </row>
    <row r="181" spans="1:71" ht="15.75" customHeight="1" x14ac:dyDescent="0.25">
      <c r="A181" s="30"/>
      <c r="B181" s="31"/>
      <c r="C181" s="31"/>
      <c r="D181" s="37">
        <v>150</v>
      </c>
      <c r="E181" s="60"/>
      <c r="F181" s="31"/>
      <c r="G181" s="38" t="str">
        <f t="shared" si="31"/>
        <v/>
      </c>
      <c r="H181" s="39" t="str">
        <f t="array" ref="H181">IF(I181="","",IFERROR(INDEX(Lid!$F:$F,MATCH($E181,Lid!$A:$A,0)),""))</f>
        <v/>
      </c>
      <c r="I181" s="84" t="str">
        <f t="shared" si="32"/>
        <v/>
      </c>
      <c r="J181" s="38" t="str">
        <f t="shared" si="33"/>
        <v/>
      </c>
      <c r="K181" s="39" t="str">
        <f>IF(I181="","",IFERROR($D$3 &amp; " " &amp;LEFT(INDEX(Lid!$B:$B,MATCH($E181,Lid!$A:$A,0)), 1)&amp;MID(INDEX(Lid!$B:$B,MATCH($E181,Lid!$A:$A,0)),FIND(" ", INDEX(Lid!$B:$B,MATCH($E181,Lid!$A:$A,0))),256),""))</f>
        <v/>
      </c>
      <c r="L181" s="41" t="str">
        <f t="shared" si="34"/>
        <v/>
      </c>
      <c r="M181" s="41" t="str">
        <f t="shared" si="35"/>
        <v/>
      </c>
      <c r="N181" s="41" t="str">
        <f t="shared" si="36"/>
        <v/>
      </c>
      <c r="O181" s="31"/>
      <c r="P181" s="67"/>
      <c r="Q181" s="68"/>
      <c r="R181" s="69"/>
      <c r="S181" s="41">
        <f t="shared" si="37"/>
        <v>0</v>
      </c>
      <c r="T181" s="70"/>
      <c r="U181" s="68"/>
      <c r="V181" s="71"/>
      <c r="W181" s="41">
        <f t="shared" si="38"/>
        <v>0</v>
      </c>
      <c r="X181" s="70"/>
      <c r="Y181" s="68"/>
      <c r="Z181" s="71"/>
      <c r="AA181" s="41">
        <f t="shared" si="39"/>
        <v>0</v>
      </c>
      <c r="AB181" s="70"/>
      <c r="AC181" s="68"/>
      <c r="AD181" s="71"/>
      <c r="AE181" s="41">
        <f t="shared" si="40"/>
        <v>0</v>
      </c>
      <c r="AF181" s="70"/>
      <c r="AG181" s="68"/>
      <c r="AH181" s="71"/>
      <c r="AI181" s="41">
        <f t="shared" si="41"/>
        <v>0</v>
      </c>
      <c r="AJ181" s="70"/>
      <c r="AK181" s="68"/>
      <c r="AL181" s="71"/>
      <c r="AM181" s="41">
        <f t="shared" si="42"/>
        <v>0</v>
      </c>
      <c r="AN181" s="70"/>
      <c r="AO181" s="68"/>
      <c r="AP181" s="71"/>
      <c r="AQ181" s="41">
        <f t="shared" si="43"/>
        <v>0</v>
      </c>
      <c r="AR181" s="70"/>
      <c r="AS181" s="68"/>
      <c r="AT181" s="71"/>
      <c r="AU181" s="41">
        <f t="shared" si="44"/>
        <v>0</v>
      </c>
      <c r="AV181" s="70"/>
      <c r="AW181" s="68"/>
      <c r="AX181" s="71"/>
      <c r="AY181" s="41">
        <f t="shared" si="45"/>
        <v>0</v>
      </c>
      <c r="AZ181" s="70"/>
      <c r="BA181" s="68"/>
      <c r="BB181" s="71"/>
      <c r="BC181" s="41">
        <f t="shared" si="46"/>
        <v>0</v>
      </c>
      <c r="BD181" s="70"/>
      <c r="BE181" s="68"/>
      <c r="BF181" s="71"/>
      <c r="BG181" s="41">
        <f t="shared" si="47"/>
        <v>0</v>
      </c>
      <c r="BH181" s="70"/>
      <c r="BI181" s="68"/>
      <c r="BJ181" s="71"/>
      <c r="BK181" s="41">
        <f t="shared" si="48"/>
        <v>0</v>
      </c>
      <c r="BL181" s="70"/>
      <c r="BM181" s="68"/>
      <c r="BN181" s="71"/>
      <c r="BO181" s="41">
        <f t="shared" si="49"/>
        <v>0</v>
      </c>
      <c r="BP181" s="70"/>
      <c r="BQ181" s="68"/>
      <c r="BR181" s="71"/>
      <c r="BS181" s="41">
        <f t="shared" si="50"/>
        <v>0</v>
      </c>
    </row>
    <row r="182" spans="1:71" ht="15.75" customHeight="1" x14ac:dyDescent="0.25">
      <c r="A182" s="30"/>
      <c r="B182" s="31"/>
      <c r="C182" s="31"/>
      <c r="D182" s="37">
        <v>151</v>
      </c>
      <c r="E182" s="60"/>
      <c r="F182" s="31"/>
      <c r="G182" s="38" t="str">
        <f t="shared" si="31"/>
        <v/>
      </c>
      <c r="H182" s="39" t="str">
        <f t="array" ref="H182">IF(I182="","",IFERROR(INDEX(Lid!$F:$F,MATCH($E182,Lid!$A:$A,0)),""))</f>
        <v/>
      </c>
      <c r="I182" s="84" t="str">
        <f t="shared" si="32"/>
        <v/>
      </c>
      <c r="J182" s="38" t="str">
        <f t="shared" si="33"/>
        <v/>
      </c>
      <c r="K182" s="39" t="str">
        <f>IF(I182="","",IFERROR($D$3 &amp; " " &amp;LEFT(INDEX(Lid!$B:$B,MATCH($E182,Lid!$A:$A,0)), 1)&amp;MID(INDEX(Lid!$B:$B,MATCH($E182,Lid!$A:$A,0)),FIND(" ", INDEX(Lid!$B:$B,MATCH($E182,Lid!$A:$A,0))),256),""))</f>
        <v/>
      </c>
      <c r="L182" s="41" t="str">
        <f t="shared" si="34"/>
        <v/>
      </c>
      <c r="M182" s="41" t="str">
        <f t="shared" si="35"/>
        <v/>
      </c>
      <c r="N182" s="41" t="str">
        <f t="shared" si="36"/>
        <v/>
      </c>
      <c r="O182" s="31"/>
      <c r="P182" s="67"/>
      <c r="Q182" s="68"/>
      <c r="R182" s="69"/>
      <c r="S182" s="41">
        <f t="shared" si="37"/>
        <v>0</v>
      </c>
      <c r="T182" s="70"/>
      <c r="U182" s="68"/>
      <c r="V182" s="71"/>
      <c r="W182" s="41">
        <f t="shared" si="38"/>
        <v>0</v>
      </c>
      <c r="X182" s="70"/>
      <c r="Y182" s="68"/>
      <c r="Z182" s="71"/>
      <c r="AA182" s="41">
        <f t="shared" si="39"/>
        <v>0</v>
      </c>
      <c r="AB182" s="70"/>
      <c r="AC182" s="68"/>
      <c r="AD182" s="71"/>
      <c r="AE182" s="41">
        <f t="shared" si="40"/>
        <v>0</v>
      </c>
      <c r="AF182" s="70"/>
      <c r="AG182" s="68"/>
      <c r="AH182" s="71"/>
      <c r="AI182" s="41">
        <f t="shared" si="41"/>
        <v>0</v>
      </c>
      <c r="AJ182" s="70"/>
      <c r="AK182" s="68"/>
      <c r="AL182" s="71"/>
      <c r="AM182" s="41">
        <f t="shared" si="42"/>
        <v>0</v>
      </c>
      <c r="AN182" s="70"/>
      <c r="AO182" s="68"/>
      <c r="AP182" s="71"/>
      <c r="AQ182" s="41">
        <f t="shared" si="43"/>
        <v>0</v>
      </c>
      <c r="AR182" s="70"/>
      <c r="AS182" s="68"/>
      <c r="AT182" s="71"/>
      <c r="AU182" s="41">
        <f t="shared" si="44"/>
        <v>0</v>
      </c>
      <c r="AV182" s="70"/>
      <c r="AW182" s="68"/>
      <c r="AX182" s="71"/>
      <c r="AY182" s="41">
        <f t="shared" si="45"/>
        <v>0</v>
      </c>
      <c r="AZ182" s="70"/>
      <c r="BA182" s="68"/>
      <c r="BB182" s="71"/>
      <c r="BC182" s="41">
        <f t="shared" si="46"/>
        <v>0</v>
      </c>
      <c r="BD182" s="70"/>
      <c r="BE182" s="68"/>
      <c r="BF182" s="71"/>
      <c r="BG182" s="41">
        <f t="shared" si="47"/>
        <v>0</v>
      </c>
      <c r="BH182" s="70"/>
      <c r="BI182" s="68"/>
      <c r="BJ182" s="71"/>
      <c r="BK182" s="41">
        <f t="shared" si="48"/>
        <v>0</v>
      </c>
      <c r="BL182" s="70"/>
      <c r="BM182" s="68"/>
      <c r="BN182" s="71"/>
      <c r="BO182" s="41">
        <f t="shared" si="49"/>
        <v>0</v>
      </c>
      <c r="BP182" s="70"/>
      <c r="BQ182" s="68"/>
      <c r="BR182" s="71"/>
      <c r="BS182" s="41">
        <f t="shared" si="50"/>
        <v>0</v>
      </c>
    </row>
    <row r="183" spans="1:71" ht="15.75" customHeight="1" x14ac:dyDescent="0.25">
      <c r="A183" s="30"/>
      <c r="B183" s="31"/>
      <c r="C183" s="31"/>
      <c r="D183" s="37">
        <v>152</v>
      </c>
      <c r="E183" s="60"/>
      <c r="F183" s="31"/>
      <c r="G183" s="38" t="str">
        <f t="shared" si="31"/>
        <v/>
      </c>
      <c r="H183" s="39" t="str">
        <f t="array" ref="H183">IF(I183="","",IFERROR(INDEX(Lid!$F:$F,MATCH($E183,Lid!$A:$A,0)),""))</f>
        <v/>
      </c>
      <c r="I183" s="84" t="str">
        <f t="shared" si="32"/>
        <v/>
      </c>
      <c r="J183" s="38" t="str">
        <f t="shared" si="33"/>
        <v/>
      </c>
      <c r="K183" s="39" t="str">
        <f>IF(I183="","",IFERROR($D$3 &amp; " " &amp;LEFT(INDEX(Lid!$B:$B,MATCH($E183,Lid!$A:$A,0)), 1)&amp;MID(INDEX(Lid!$B:$B,MATCH($E183,Lid!$A:$A,0)),FIND(" ", INDEX(Lid!$B:$B,MATCH($E183,Lid!$A:$A,0))),256),""))</f>
        <v/>
      </c>
      <c r="L183" s="41" t="str">
        <f t="shared" si="34"/>
        <v/>
      </c>
      <c r="M183" s="41" t="str">
        <f t="shared" si="35"/>
        <v/>
      </c>
      <c r="N183" s="41" t="str">
        <f t="shared" si="36"/>
        <v/>
      </c>
      <c r="O183" s="31"/>
      <c r="P183" s="67"/>
      <c r="Q183" s="68"/>
      <c r="R183" s="69"/>
      <c r="S183" s="41">
        <f t="shared" si="37"/>
        <v>0</v>
      </c>
      <c r="T183" s="70"/>
      <c r="U183" s="68"/>
      <c r="V183" s="71"/>
      <c r="W183" s="41">
        <f t="shared" si="38"/>
        <v>0</v>
      </c>
      <c r="X183" s="70"/>
      <c r="Y183" s="68"/>
      <c r="Z183" s="71"/>
      <c r="AA183" s="41">
        <f t="shared" si="39"/>
        <v>0</v>
      </c>
      <c r="AB183" s="70"/>
      <c r="AC183" s="68"/>
      <c r="AD183" s="71"/>
      <c r="AE183" s="41">
        <f t="shared" si="40"/>
        <v>0</v>
      </c>
      <c r="AF183" s="70"/>
      <c r="AG183" s="68"/>
      <c r="AH183" s="71"/>
      <c r="AI183" s="41">
        <f t="shared" si="41"/>
        <v>0</v>
      </c>
      <c r="AJ183" s="70"/>
      <c r="AK183" s="68"/>
      <c r="AL183" s="71"/>
      <c r="AM183" s="41">
        <f t="shared" si="42"/>
        <v>0</v>
      </c>
      <c r="AN183" s="70"/>
      <c r="AO183" s="68"/>
      <c r="AP183" s="71"/>
      <c r="AQ183" s="41">
        <f t="shared" si="43"/>
        <v>0</v>
      </c>
      <c r="AR183" s="70"/>
      <c r="AS183" s="68"/>
      <c r="AT183" s="71"/>
      <c r="AU183" s="41">
        <f t="shared" si="44"/>
        <v>0</v>
      </c>
      <c r="AV183" s="70"/>
      <c r="AW183" s="68"/>
      <c r="AX183" s="71"/>
      <c r="AY183" s="41">
        <f t="shared" si="45"/>
        <v>0</v>
      </c>
      <c r="AZ183" s="70"/>
      <c r="BA183" s="68"/>
      <c r="BB183" s="71"/>
      <c r="BC183" s="41">
        <f t="shared" si="46"/>
        <v>0</v>
      </c>
      <c r="BD183" s="70"/>
      <c r="BE183" s="68"/>
      <c r="BF183" s="71"/>
      <c r="BG183" s="41">
        <f t="shared" si="47"/>
        <v>0</v>
      </c>
      <c r="BH183" s="70"/>
      <c r="BI183" s="68"/>
      <c r="BJ183" s="71"/>
      <c r="BK183" s="41">
        <f t="shared" si="48"/>
        <v>0</v>
      </c>
      <c r="BL183" s="70"/>
      <c r="BM183" s="68"/>
      <c r="BN183" s="71"/>
      <c r="BO183" s="41">
        <f t="shared" si="49"/>
        <v>0</v>
      </c>
      <c r="BP183" s="70"/>
      <c r="BQ183" s="68"/>
      <c r="BR183" s="71"/>
      <c r="BS183" s="41">
        <f t="shared" si="50"/>
        <v>0</v>
      </c>
    </row>
    <row r="184" spans="1:71" ht="15.75" customHeight="1" x14ac:dyDescent="0.25">
      <c r="A184" s="30"/>
      <c r="B184" s="31"/>
      <c r="C184" s="31"/>
      <c r="D184" s="37">
        <v>153</v>
      </c>
      <c r="E184" s="60"/>
      <c r="F184" s="31"/>
      <c r="G184" s="38" t="str">
        <f t="shared" si="31"/>
        <v/>
      </c>
      <c r="H184" s="39" t="str">
        <f t="array" ref="H184">IF(I184="","",IFERROR(INDEX(Lid!$F:$F,MATCH($E184,Lid!$A:$A,0)),""))</f>
        <v/>
      </c>
      <c r="I184" s="84" t="str">
        <f t="shared" si="32"/>
        <v/>
      </c>
      <c r="J184" s="38" t="str">
        <f t="shared" si="33"/>
        <v/>
      </c>
      <c r="K184" s="39" t="str">
        <f>IF(I184="","",IFERROR($D$3 &amp; " " &amp;LEFT(INDEX(Lid!$B:$B,MATCH($E184,Lid!$A:$A,0)), 1)&amp;MID(INDEX(Lid!$B:$B,MATCH($E184,Lid!$A:$A,0)),FIND(" ", INDEX(Lid!$B:$B,MATCH($E184,Lid!$A:$A,0))),256),""))</f>
        <v/>
      </c>
      <c r="L184" s="41" t="str">
        <f t="shared" si="34"/>
        <v/>
      </c>
      <c r="M184" s="41" t="str">
        <f t="shared" si="35"/>
        <v/>
      </c>
      <c r="N184" s="41" t="str">
        <f t="shared" si="36"/>
        <v/>
      </c>
      <c r="O184" s="31"/>
      <c r="P184" s="67"/>
      <c r="Q184" s="68"/>
      <c r="R184" s="69"/>
      <c r="S184" s="41">
        <f t="shared" si="37"/>
        <v>0</v>
      </c>
      <c r="T184" s="70"/>
      <c r="U184" s="68"/>
      <c r="V184" s="71"/>
      <c r="W184" s="41">
        <f t="shared" si="38"/>
        <v>0</v>
      </c>
      <c r="X184" s="70"/>
      <c r="Y184" s="68"/>
      <c r="Z184" s="71"/>
      <c r="AA184" s="41">
        <f t="shared" si="39"/>
        <v>0</v>
      </c>
      <c r="AB184" s="70"/>
      <c r="AC184" s="68"/>
      <c r="AD184" s="71"/>
      <c r="AE184" s="41">
        <f t="shared" si="40"/>
        <v>0</v>
      </c>
      <c r="AF184" s="70"/>
      <c r="AG184" s="68"/>
      <c r="AH184" s="71"/>
      <c r="AI184" s="41">
        <f t="shared" si="41"/>
        <v>0</v>
      </c>
      <c r="AJ184" s="70"/>
      <c r="AK184" s="68"/>
      <c r="AL184" s="71"/>
      <c r="AM184" s="41">
        <f t="shared" si="42"/>
        <v>0</v>
      </c>
      <c r="AN184" s="70"/>
      <c r="AO184" s="68"/>
      <c r="AP184" s="71"/>
      <c r="AQ184" s="41">
        <f t="shared" si="43"/>
        <v>0</v>
      </c>
      <c r="AR184" s="70"/>
      <c r="AS184" s="68"/>
      <c r="AT184" s="71"/>
      <c r="AU184" s="41">
        <f t="shared" si="44"/>
        <v>0</v>
      </c>
      <c r="AV184" s="70"/>
      <c r="AW184" s="68"/>
      <c r="AX184" s="71"/>
      <c r="AY184" s="41">
        <f t="shared" si="45"/>
        <v>0</v>
      </c>
      <c r="AZ184" s="70"/>
      <c r="BA184" s="68"/>
      <c r="BB184" s="71"/>
      <c r="BC184" s="41">
        <f t="shared" si="46"/>
        <v>0</v>
      </c>
      <c r="BD184" s="70"/>
      <c r="BE184" s="68"/>
      <c r="BF184" s="71"/>
      <c r="BG184" s="41">
        <f t="shared" si="47"/>
        <v>0</v>
      </c>
      <c r="BH184" s="70"/>
      <c r="BI184" s="68"/>
      <c r="BJ184" s="71"/>
      <c r="BK184" s="41">
        <f t="shared" si="48"/>
        <v>0</v>
      </c>
      <c r="BL184" s="70"/>
      <c r="BM184" s="68"/>
      <c r="BN184" s="71"/>
      <c r="BO184" s="41">
        <f t="shared" si="49"/>
        <v>0</v>
      </c>
      <c r="BP184" s="70"/>
      <c r="BQ184" s="68"/>
      <c r="BR184" s="71"/>
      <c r="BS184" s="41">
        <f t="shared" si="50"/>
        <v>0</v>
      </c>
    </row>
    <row r="185" spans="1:71" ht="15.75" customHeight="1" x14ac:dyDescent="0.25">
      <c r="A185" s="30"/>
      <c r="B185" s="31"/>
      <c r="C185" s="31"/>
      <c r="D185" s="37">
        <v>154</v>
      </c>
      <c r="E185" s="60"/>
      <c r="F185" s="31"/>
      <c r="G185" s="38" t="str">
        <f t="shared" si="31"/>
        <v/>
      </c>
      <c r="H185" s="39" t="str">
        <f t="array" ref="H185">IF(I185="","",IFERROR(INDEX(Lid!$F:$F,MATCH($E185,Lid!$A:$A,0)),""))</f>
        <v/>
      </c>
      <c r="I185" s="84" t="str">
        <f t="shared" si="32"/>
        <v/>
      </c>
      <c r="J185" s="38" t="str">
        <f t="shared" si="33"/>
        <v/>
      </c>
      <c r="K185" s="39" t="str">
        <f>IF(I185="","",IFERROR($D$3 &amp; " " &amp;LEFT(INDEX(Lid!$B:$B,MATCH($E185,Lid!$A:$A,0)), 1)&amp;MID(INDEX(Lid!$B:$B,MATCH($E185,Lid!$A:$A,0)),FIND(" ", INDEX(Lid!$B:$B,MATCH($E185,Lid!$A:$A,0))),256),""))</f>
        <v/>
      </c>
      <c r="L185" s="41" t="str">
        <f t="shared" si="34"/>
        <v/>
      </c>
      <c r="M185" s="41" t="str">
        <f t="shared" si="35"/>
        <v/>
      </c>
      <c r="N185" s="41" t="str">
        <f t="shared" si="36"/>
        <v/>
      </c>
      <c r="O185" s="31"/>
      <c r="P185" s="67"/>
      <c r="Q185" s="68"/>
      <c r="R185" s="69"/>
      <c r="S185" s="41">
        <f t="shared" si="37"/>
        <v>0</v>
      </c>
      <c r="T185" s="70"/>
      <c r="U185" s="68"/>
      <c r="V185" s="71"/>
      <c r="W185" s="41">
        <f t="shared" si="38"/>
        <v>0</v>
      </c>
      <c r="X185" s="70"/>
      <c r="Y185" s="68"/>
      <c r="Z185" s="71"/>
      <c r="AA185" s="41">
        <f t="shared" si="39"/>
        <v>0</v>
      </c>
      <c r="AB185" s="70"/>
      <c r="AC185" s="68"/>
      <c r="AD185" s="71"/>
      <c r="AE185" s="41">
        <f t="shared" si="40"/>
        <v>0</v>
      </c>
      <c r="AF185" s="70"/>
      <c r="AG185" s="68"/>
      <c r="AH185" s="71"/>
      <c r="AI185" s="41">
        <f t="shared" si="41"/>
        <v>0</v>
      </c>
      <c r="AJ185" s="70"/>
      <c r="AK185" s="68"/>
      <c r="AL185" s="71"/>
      <c r="AM185" s="41">
        <f t="shared" si="42"/>
        <v>0</v>
      </c>
      <c r="AN185" s="70"/>
      <c r="AO185" s="68"/>
      <c r="AP185" s="71"/>
      <c r="AQ185" s="41">
        <f t="shared" si="43"/>
        <v>0</v>
      </c>
      <c r="AR185" s="70"/>
      <c r="AS185" s="68"/>
      <c r="AT185" s="71"/>
      <c r="AU185" s="41">
        <f t="shared" si="44"/>
        <v>0</v>
      </c>
      <c r="AV185" s="70"/>
      <c r="AW185" s="68"/>
      <c r="AX185" s="71"/>
      <c r="AY185" s="41">
        <f t="shared" si="45"/>
        <v>0</v>
      </c>
      <c r="AZ185" s="70"/>
      <c r="BA185" s="68"/>
      <c r="BB185" s="71"/>
      <c r="BC185" s="41">
        <f t="shared" si="46"/>
        <v>0</v>
      </c>
      <c r="BD185" s="70"/>
      <c r="BE185" s="68"/>
      <c r="BF185" s="71"/>
      <c r="BG185" s="41">
        <f t="shared" si="47"/>
        <v>0</v>
      </c>
      <c r="BH185" s="70"/>
      <c r="BI185" s="68"/>
      <c r="BJ185" s="71"/>
      <c r="BK185" s="41">
        <f t="shared" si="48"/>
        <v>0</v>
      </c>
      <c r="BL185" s="70"/>
      <c r="BM185" s="68"/>
      <c r="BN185" s="71"/>
      <c r="BO185" s="41">
        <f t="shared" si="49"/>
        <v>0</v>
      </c>
      <c r="BP185" s="70"/>
      <c r="BQ185" s="68"/>
      <c r="BR185" s="71"/>
      <c r="BS185" s="41">
        <f t="shared" si="50"/>
        <v>0</v>
      </c>
    </row>
    <row r="186" spans="1:71" ht="15.75" customHeight="1" x14ac:dyDescent="0.25">
      <c r="A186" s="30"/>
      <c r="B186" s="31"/>
      <c r="C186" s="31"/>
      <c r="D186" s="37">
        <v>155</v>
      </c>
      <c r="E186" s="60"/>
      <c r="F186" s="31"/>
      <c r="G186" s="38" t="str">
        <f t="shared" si="31"/>
        <v/>
      </c>
      <c r="H186" s="39" t="str">
        <f t="array" ref="H186">IF(I186="","",IFERROR(INDEX(Lid!$F:$F,MATCH($E186,Lid!$A:$A,0)),""))</f>
        <v/>
      </c>
      <c r="I186" s="84" t="str">
        <f t="shared" si="32"/>
        <v/>
      </c>
      <c r="J186" s="38" t="str">
        <f t="shared" si="33"/>
        <v/>
      </c>
      <c r="K186" s="39" t="str">
        <f>IF(I186="","",IFERROR($D$3 &amp; " " &amp;LEFT(INDEX(Lid!$B:$B,MATCH($E186,Lid!$A:$A,0)), 1)&amp;MID(INDEX(Lid!$B:$B,MATCH($E186,Lid!$A:$A,0)),FIND(" ", INDEX(Lid!$B:$B,MATCH($E186,Lid!$A:$A,0))),256),""))</f>
        <v/>
      </c>
      <c r="L186" s="41" t="str">
        <f t="shared" si="34"/>
        <v/>
      </c>
      <c r="M186" s="41" t="str">
        <f t="shared" si="35"/>
        <v/>
      </c>
      <c r="N186" s="41" t="str">
        <f t="shared" si="36"/>
        <v/>
      </c>
      <c r="O186" s="31"/>
      <c r="P186" s="67"/>
      <c r="Q186" s="68"/>
      <c r="R186" s="69"/>
      <c r="S186" s="41">
        <f t="shared" si="37"/>
        <v>0</v>
      </c>
      <c r="T186" s="70"/>
      <c r="U186" s="68"/>
      <c r="V186" s="71"/>
      <c r="W186" s="41">
        <f t="shared" si="38"/>
        <v>0</v>
      </c>
      <c r="X186" s="70"/>
      <c r="Y186" s="68"/>
      <c r="Z186" s="71"/>
      <c r="AA186" s="41">
        <f t="shared" si="39"/>
        <v>0</v>
      </c>
      <c r="AB186" s="70"/>
      <c r="AC186" s="68"/>
      <c r="AD186" s="71"/>
      <c r="AE186" s="41">
        <f t="shared" si="40"/>
        <v>0</v>
      </c>
      <c r="AF186" s="70"/>
      <c r="AG186" s="68"/>
      <c r="AH186" s="71"/>
      <c r="AI186" s="41">
        <f t="shared" si="41"/>
        <v>0</v>
      </c>
      <c r="AJ186" s="70"/>
      <c r="AK186" s="68"/>
      <c r="AL186" s="71"/>
      <c r="AM186" s="41">
        <f t="shared" si="42"/>
        <v>0</v>
      </c>
      <c r="AN186" s="70"/>
      <c r="AO186" s="68"/>
      <c r="AP186" s="71"/>
      <c r="AQ186" s="41">
        <f t="shared" si="43"/>
        <v>0</v>
      </c>
      <c r="AR186" s="70"/>
      <c r="AS186" s="68"/>
      <c r="AT186" s="71"/>
      <c r="AU186" s="41">
        <f t="shared" si="44"/>
        <v>0</v>
      </c>
      <c r="AV186" s="70"/>
      <c r="AW186" s="68"/>
      <c r="AX186" s="71"/>
      <c r="AY186" s="41">
        <f t="shared" si="45"/>
        <v>0</v>
      </c>
      <c r="AZ186" s="70"/>
      <c r="BA186" s="68"/>
      <c r="BB186" s="71"/>
      <c r="BC186" s="41">
        <f t="shared" si="46"/>
        <v>0</v>
      </c>
      <c r="BD186" s="70"/>
      <c r="BE186" s="68"/>
      <c r="BF186" s="71"/>
      <c r="BG186" s="41">
        <f t="shared" si="47"/>
        <v>0</v>
      </c>
      <c r="BH186" s="70"/>
      <c r="BI186" s="68"/>
      <c r="BJ186" s="71"/>
      <c r="BK186" s="41">
        <f t="shared" si="48"/>
        <v>0</v>
      </c>
      <c r="BL186" s="70"/>
      <c r="BM186" s="68"/>
      <c r="BN186" s="71"/>
      <c r="BO186" s="41">
        <f t="shared" si="49"/>
        <v>0</v>
      </c>
      <c r="BP186" s="70"/>
      <c r="BQ186" s="68"/>
      <c r="BR186" s="71"/>
      <c r="BS186" s="41">
        <f t="shared" si="50"/>
        <v>0</v>
      </c>
    </row>
    <row r="187" spans="1:71" ht="15.75" customHeight="1" x14ac:dyDescent="0.25">
      <c r="A187" s="30"/>
      <c r="B187" s="31"/>
      <c r="C187" s="31"/>
      <c r="D187" s="37">
        <v>156</v>
      </c>
      <c r="E187" s="60"/>
      <c r="F187" s="31"/>
      <c r="G187" s="38" t="str">
        <f t="shared" si="31"/>
        <v/>
      </c>
      <c r="H187" s="39" t="str">
        <f t="array" ref="H187">IF(I187="","",IFERROR(INDEX(Lid!$F:$F,MATCH($E187,Lid!$A:$A,0)),""))</f>
        <v/>
      </c>
      <c r="I187" s="84" t="str">
        <f t="shared" si="32"/>
        <v/>
      </c>
      <c r="J187" s="38" t="str">
        <f t="shared" si="33"/>
        <v/>
      </c>
      <c r="K187" s="39" t="str">
        <f>IF(I187="","",IFERROR($D$3 &amp; " " &amp;LEFT(INDEX(Lid!$B:$B,MATCH($E187,Lid!$A:$A,0)), 1)&amp;MID(INDEX(Lid!$B:$B,MATCH($E187,Lid!$A:$A,0)),FIND(" ", INDEX(Lid!$B:$B,MATCH($E187,Lid!$A:$A,0))),256),""))</f>
        <v/>
      </c>
      <c r="L187" s="41" t="str">
        <f t="shared" si="34"/>
        <v/>
      </c>
      <c r="M187" s="41" t="str">
        <f t="shared" si="35"/>
        <v/>
      </c>
      <c r="N187" s="41" t="str">
        <f t="shared" si="36"/>
        <v/>
      </c>
      <c r="O187" s="31"/>
      <c r="P187" s="67"/>
      <c r="Q187" s="68"/>
      <c r="R187" s="69"/>
      <c r="S187" s="41">
        <f t="shared" si="37"/>
        <v>0</v>
      </c>
      <c r="T187" s="70"/>
      <c r="U187" s="68"/>
      <c r="V187" s="71"/>
      <c r="W187" s="41">
        <f t="shared" si="38"/>
        <v>0</v>
      </c>
      <c r="X187" s="70"/>
      <c r="Y187" s="68"/>
      <c r="Z187" s="71"/>
      <c r="AA187" s="41">
        <f t="shared" si="39"/>
        <v>0</v>
      </c>
      <c r="AB187" s="70"/>
      <c r="AC187" s="68"/>
      <c r="AD187" s="71"/>
      <c r="AE187" s="41">
        <f t="shared" si="40"/>
        <v>0</v>
      </c>
      <c r="AF187" s="70"/>
      <c r="AG187" s="68"/>
      <c r="AH187" s="71"/>
      <c r="AI187" s="41">
        <f t="shared" si="41"/>
        <v>0</v>
      </c>
      <c r="AJ187" s="70"/>
      <c r="AK187" s="68"/>
      <c r="AL187" s="71"/>
      <c r="AM187" s="41">
        <f t="shared" si="42"/>
        <v>0</v>
      </c>
      <c r="AN187" s="70"/>
      <c r="AO187" s="68"/>
      <c r="AP187" s="71"/>
      <c r="AQ187" s="41">
        <f t="shared" si="43"/>
        <v>0</v>
      </c>
      <c r="AR187" s="70"/>
      <c r="AS187" s="68"/>
      <c r="AT187" s="71"/>
      <c r="AU187" s="41">
        <f t="shared" si="44"/>
        <v>0</v>
      </c>
      <c r="AV187" s="70"/>
      <c r="AW187" s="68"/>
      <c r="AX187" s="71"/>
      <c r="AY187" s="41">
        <f t="shared" si="45"/>
        <v>0</v>
      </c>
      <c r="AZ187" s="70"/>
      <c r="BA187" s="68"/>
      <c r="BB187" s="71"/>
      <c r="BC187" s="41">
        <f t="shared" si="46"/>
        <v>0</v>
      </c>
      <c r="BD187" s="70"/>
      <c r="BE187" s="68"/>
      <c r="BF187" s="71"/>
      <c r="BG187" s="41">
        <f t="shared" si="47"/>
        <v>0</v>
      </c>
      <c r="BH187" s="70"/>
      <c r="BI187" s="68"/>
      <c r="BJ187" s="71"/>
      <c r="BK187" s="41">
        <f t="shared" si="48"/>
        <v>0</v>
      </c>
      <c r="BL187" s="70"/>
      <c r="BM187" s="68"/>
      <c r="BN187" s="71"/>
      <c r="BO187" s="41">
        <f t="shared" si="49"/>
        <v>0</v>
      </c>
      <c r="BP187" s="70"/>
      <c r="BQ187" s="68"/>
      <c r="BR187" s="71"/>
      <c r="BS187" s="41">
        <f t="shared" si="50"/>
        <v>0</v>
      </c>
    </row>
    <row r="188" spans="1:71" ht="15.75" customHeight="1" x14ac:dyDescent="0.25">
      <c r="A188" s="30"/>
      <c r="B188" s="31"/>
      <c r="C188" s="31"/>
      <c r="D188" s="37">
        <v>157</v>
      </c>
      <c r="E188" s="60"/>
      <c r="F188" s="31"/>
      <c r="G188" s="38" t="str">
        <f t="shared" si="31"/>
        <v/>
      </c>
      <c r="H188" s="39" t="str">
        <f t="array" ref="H188">IF(I188="","",IFERROR(INDEX(Lid!$F:$F,MATCH($E188,Lid!$A:$A,0)),""))</f>
        <v/>
      </c>
      <c r="I188" s="84" t="str">
        <f t="shared" si="32"/>
        <v/>
      </c>
      <c r="J188" s="38" t="str">
        <f t="shared" si="33"/>
        <v/>
      </c>
      <c r="K188" s="39" t="str">
        <f>IF(I188="","",IFERROR($D$3 &amp; " " &amp;LEFT(INDEX(Lid!$B:$B,MATCH($E188,Lid!$A:$A,0)), 1)&amp;MID(INDEX(Lid!$B:$B,MATCH($E188,Lid!$A:$A,0)),FIND(" ", INDEX(Lid!$B:$B,MATCH($E188,Lid!$A:$A,0))),256),""))</f>
        <v/>
      </c>
      <c r="L188" s="41" t="str">
        <f t="shared" si="34"/>
        <v/>
      </c>
      <c r="M188" s="41" t="str">
        <f t="shared" si="35"/>
        <v/>
      </c>
      <c r="N188" s="41" t="str">
        <f t="shared" si="36"/>
        <v/>
      </c>
      <c r="O188" s="31"/>
      <c r="P188" s="67"/>
      <c r="Q188" s="68"/>
      <c r="R188" s="69"/>
      <c r="S188" s="41">
        <f t="shared" si="37"/>
        <v>0</v>
      </c>
      <c r="T188" s="70"/>
      <c r="U188" s="68"/>
      <c r="V188" s="71"/>
      <c r="W188" s="41">
        <f t="shared" si="38"/>
        <v>0</v>
      </c>
      <c r="X188" s="70"/>
      <c r="Y188" s="68"/>
      <c r="Z188" s="71"/>
      <c r="AA188" s="41">
        <f t="shared" si="39"/>
        <v>0</v>
      </c>
      <c r="AB188" s="70"/>
      <c r="AC188" s="68"/>
      <c r="AD188" s="71"/>
      <c r="AE188" s="41">
        <f t="shared" si="40"/>
        <v>0</v>
      </c>
      <c r="AF188" s="70"/>
      <c r="AG188" s="68"/>
      <c r="AH188" s="71"/>
      <c r="AI188" s="41">
        <f t="shared" si="41"/>
        <v>0</v>
      </c>
      <c r="AJ188" s="70"/>
      <c r="AK188" s="68"/>
      <c r="AL188" s="71"/>
      <c r="AM188" s="41">
        <f t="shared" si="42"/>
        <v>0</v>
      </c>
      <c r="AN188" s="70"/>
      <c r="AO188" s="68"/>
      <c r="AP188" s="71"/>
      <c r="AQ188" s="41">
        <f t="shared" si="43"/>
        <v>0</v>
      </c>
      <c r="AR188" s="70"/>
      <c r="AS188" s="68"/>
      <c r="AT188" s="71"/>
      <c r="AU188" s="41">
        <f t="shared" si="44"/>
        <v>0</v>
      </c>
      <c r="AV188" s="70"/>
      <c r="AW188" s="68"/>
      <c r="AX188" s="71"/>
      <c r="AY188" s="41">
        <f t="shared" si="45"/>
        <v>0</v>
      </c>
      <c r="AZ188" s="70"/>
      <c r="BA188" s="68"/>
      <c r="BB188" s="71"/>
      <c r="BC188" s="41">
        <f t="shared" si="46"/>
        <v>0</v>
      </c>
      <c r="BD188" s="70"/>
      <c r="BE188" s="68"/>
      <c r="BF188" s="71"/>
      <c r="BG188" s="41">
        <f t="shared" si="47"/>
        <v>0</v>
      </c>
      <c r="BH188" s="70"/>
      <c r="BI188" s="68"/>
      <c r="BJ188" s="71"/>
      <c r="BK188" s="41">
        <f t="shared" si="48"/>
        <v>0</v>
      </c>
      <c r="BL188" s="70"/>
      <c r="BM188" s="68"/>
      <c r="BN188" s="71"/>
      <c r="BO188" s="41">
        <f t="shared" si="49"/>
        <v>0</v>
      </c>
      <c r="BP188" s="70"/>
      <c r="BQ188" s="68"/>
      <c r="BR188" s="71"/>
      <c r="BS188" s="41">
        <f t="shared" si="50"/>
        <v>0</v>
      </c>
    </row>
    <row r="189" spans="1:71" ht="15.75" customHeight="1" x14ac:dyDescent="0.25">
      <c r="A189" s="30"/>
      <c r="B189" s="31"/>
      <c r="C189" s="31"/>
      <c r="D189" s="37">
        <v>158</v>
      </c>
      <c r="E189" s="60"/>
      <c r="F189" s="31"/>
      <c r="G189" s="38" t="str">
        <f t="shared" si="31"/>
        <v/>
      </c>
      <c r="H189" s="39" t="str">
        <f t="array" ref="H189">IF(I189="","",IFERROR(INDEX(Lid!$F:$F,MATCH($E189,Lid!$A:$A,0)),""))</f>
        <v/>
      </c>
      <c r="I189" s="84" t="str">
        <f t="shared" si="32"/>
        <v/>
      </c>
      <c r="J189" s="38" t="str">
        <f t="shared" si="33"/>
        <v/>
      </c>
      <c r="K189" s="39" t="str">
        <f>IF(I189="","",IFERROR($D$3 &amp; " " &amp;LEFT(INDEX(Lid!$B:$B,MATCH($E189,Lid!$A:$A,0)), 1)&amp;MID(INDEX(Lid!$B:$B,MATCH($E189,Lid!$A:$A,0)),FIND(" ", INDEX(Lid!$B:$B,MATCH($E189,Lid!$A:$A,0))),256),""))</f>
        <v/>
      </c>
      <c r="L189" s="41" t="str">
        <f t="shared" si="34"/>
        <v/>
      </c>
      <c r="M189" s="41" t="str">
        <f t="shared" si="35"/>
        <v/>
      </c>
      <c r="N189" s="41" t="str">
        <f t="shared" si="36"/>
        <v/>
      </c>
      <c r="O189" s="31"/>
      <c r="P189" s="67"/>
      <c r="Q189" s="68"/>
      <c r="R189" s="69"/>
      <c r="S189" s="41">
        <f t="shared" si="37"/>
        <v>0</v>
      </c>
      <c r="T189" s="70"/>
      <c r="U189" s="68"/>
      <c r="V189" s="71"/>
      <c r="W189" s="41">
        <f t="shared" si="38"/>
        <v>0</v>
      </c>
      <c r="X189" s="70"/>
      <c r="Y189" s="68"/>
      <c r="Z189" s="71"/>
      <c r="AA189" s="41">
        <f t="shared" si="39"/>
        <v>0</v>
      </c>
      <c r="AB189" s="70"/>
      <c r="AC189" s="68"/>
      <c r="AD189" s="71"/>
      <c r="AE189" s="41">
        <f t="shared" si="40"/>
        <v>0</v>
      </c>
      <c r="AF189" s="70"/>
      <c r="AG189" s="68"/>
      <c r="AH189" s="71"/>
      <c r="AI189" s="41">
        <f t="shared" si="41"/>
        <v>0</v>
      </c>
      <c r="AJ189" s="70"/>
      <c r="AK189" s="68"/>
      <c r="AL189" s="71"/>
      <c r="AM189" s="41">
        <f t="shared" si="42"/>
        <v>0</v>
      </c>
      <c r="AN189" s="70"/>
      <c r="AO189" s="68"/>
      <c r="AP189" s="71"/>
      <c r="AQ189" s="41">
        <f t="shared" si="43"/>
        <v>0</v>
      </c>
      <c r="AR189" s="70"/>
      <c r="AS189" s="68"/>
      <c r="AT189" s="71"/>
      <c r="AU189" s="41">
        <f t="shared" si="44"/>
        <v>0</v>
      </c>
      <c r="AV189" s="70"/>
      <c r="AW189" s="68"/>
      <c r="AX189" s="71"/>
      <c r="AY189" s="41">
        <f t="shared" si="45"/>
        <v>0</v>
      </c>
      <c r="AZ189" s="70"/>
      <c r="BA189" s="68"/>
      <c r="BB189" s="71"/>
      <c r="BC189" s="41">
        <f t="shared" si="46"/>
        <v>0</v>
      </c>
      <c r="BD189" s="70"/>
      <c r="BE189" s="68"/>
      <c r="BF189" s="71"/>
      <c r="BG189" s="41">
        <f t="shared" si="47"/>
        <v>0</v>
      </c>
      <c r="BH189" s="70"/>
      <c r="BI189" s="68"/>
      <c r="BJ189" s="71"/>
      <c r="BK189" s="41">
        <f t="shared" si="48"/>
        <v>0</v>
      </c>
      <c r="BL189" s="70"/>
      <c r="BM189" s="68"/>
      <c r="BN189" s="71"/>
      <c r="BO189" s="41">
        <f t="shared" si="49"/>
        <v>0</v>
      </c>
      <c r="BP189" s="70"/>
      <c r="BQ189" s="68"/>
      <c r="BR189" s="71"/>
      <c r="BS189" s="41">
        <f t="shared" si="50"/>
        <v>0</v>
      </c>
    </row>
    <row r="190" spans="1:71" ht="15.75" customHeight="1" x14ac:dyDescent="0.25">
      <c r="A190" s="30"/>
      <c r="B190" s="31"/>
      <c r="C190" s="31"/>
      <c r="D190" s="37">
        <v>159</v>
      </c>
      <c r="E190" s="60"/>
      <c r="F190" s="31"/>
      <c r="G190" s="38" t="str">
        <f t="shared" si="31"/>
        <v/>
      </c>
      <c r="H190" s="39" t="str">
        <f t="array" ref="H190">IF(I190="","",IFERROR(INDEX(Lid!$F:$F,MATCH($E190,Lid!$A:$A,0)),""))</f>
        <v/>
      </c>
      <c r="I190" s="84" t="str">
        <f t="shared" si="32"/>
        <v/>
      </c>
      <c r="J190" s="38" t="str">
        <f t="shared" si="33"/>
        <v/>
      </c>
      <c r="K190" s="39" t="str">
        <f>IF(I190="","",IFERROR($D$3 &amp; " " &amp;LEFT(INDEX(Lid!$B:$B,MATCH($E190,Lid!$A:$A,0)), 1)&amp;MID(INDEX(Lid!$B:$B,MATCH($E190,Lid!$A:$A,0)),FIND(" ", INDEX(Lid!$B:$B,MATCH($E190,Lid!$A:$A,0))),256),""))</f>
        <v/>
      </c>
      <c r="L190" s="41" t="str">
        <f t="shared" si="34"/>
        <v/>
      </c>
      <c r="M190" s="41" t="str">
        <f t="shared" si="35"/>
        <v/>
      </c>
      <c r="N190" s="41" t="str">
        <f t="shared" si="36"/>
        <v/>
      </c>
      <c r="O190" s="31"/>
      <c r="P190" s="67"/>
      <c r="Q190" s="68"/>
      <c r="R190" s="69"/>
      <c r="S190" s="41">
        <f t="shared" si="37"/>
        <v>0</v>
      </c>
      <c r="T190" s="70"/>
      <c r="U190" s="68"/>
      <c r="V190" s="71"/>
      <c r="W190" s="41">
        <f t="shared" si="38"/>
        <v>0</v>
      </c>
      <c r="X190" s="70"/>
      <c r="Y190" s="68"/>
      <c r="Z190" s="71"/>
      <c r="AA190" s="41">
        <f t="shared" si="39"/>
        <v>0</v>
      </c>
      <c r="AB190" s="70"/>
      <c r="AC190" s="68"/>
      <c r="AD190" s="71"/>
      <c r="AE190" s="41">
        <f t="shared" si="40"/>
        <v>0</v>
      </c>
      <c r="AF190" s="70"/>
      <c r="AG190" s="68"/>
      <c r="AH190" s="71"/>
      <c r="AI190" s="41">
        <f t="shared" si="41"/>
        <v>0</v>
      </c>
      <c r="AJ190" s="70"/>
      <c r="AK190" s="68"/>
      <c r="AL190" s="71"/>
      <c r="AM190" s="41">
        <f t="shared" si="42"/>
        <v>0</v>
      </c>
      <c r="AN190" s="70"/>
      <c r="AO190" s="68"/>
      <c r="AP190" s="71"/>
      <c r="AQ190" s="41">
        <f t="shared" si="43"/>
        <v>0</v>
      </c>
      <c r="AR190" s="70"/>
      <c r="AS190" s="68"/>
      <c r="AT190" s="71"/>
      <c r="AU190" s="41">
        <f t="shared" si="44"/>
        <v>0</v>
      </c>
      <c r="AV190" s="70"/>
      <c r="AW190" s="68"/>
      <c r="AX190" s="71"/>
      <c r="AY190" s="41">
        <f t="shared" si="45"/>
        <v>0</v>
      </c>
      <c r="AZ190" s="70"/>
      <c r="BA190" s="68"/>
      <c r="BB190" s="71"/>
      <c r="BC190" s="41">
        <f t="shared" si="46"/>
        <v>0</v>
      </c>
      <c r="BD190" s="70"/>
      <c r="BE190" s="68"/>
      <c r="BF190" s="71"/>
      <c r="BG190" s="41">
        <f t="shared" si="47"/>
        <v>0</v>
      </c>
      <c r="BH190" s="70"/>
      <c r="BI190" s="68"/>
      <c r="BJ190" s="71"/>
      <c r="BK190" s="41">
        <f t="shared" si="48"/>
        <v>0</v>
      </c>
      <c r="BL190" s="70"/>
      <c r="BM190" s="68"/>
      <c r="BN190" s="71"/>
      <c r="BO190" s="41">
        <f t="shared" si="49"/>
        <v>0</v>
      </c>
      <c r="BP190" s="70"/>
      <c r="BQ190" s="68"/>
      <c r="BR190" s="71"/>
      <c r="BS190" s="41">
        <f t="shared" si="50"/>
        <v>0</v>
      </c>
    </row>
    <row r="191" spans="1:71" ht="15.75" customHeight="1" x14ac:dyDescent="0.25">
      <c r="A191" s="30"/>
      <c r="B191" s="31"/>
      <c r="C191" s="31"/>
      <c r="D191" s="37">
        <v>160</v>
      </c>
      <c r="E191" s="60"/>
      <c r="F191" s="31"/>
      <c r="G191" s="38" t="str">
        <f t="shared" si="31"/>
        <v/>
      </c>
      <c r="H191" s="39" t="str">
        <f t="array" ref="H191">IF(I191="","",IFERROR(INDEX(Lid!$F:$F,MATCH($E191,Lid!$A:$A,0)),""))</f>
        <v/>
      </c>
      <c r="I191" s="84" t="str">
        <f t="shared" si="32"/>
        <v/>
      </c>
      <c r="J191" s="38" t="str">
        <f t="shared" si="33"/>
        <v/>
      </c>
      <c r="K191" s="39" t="str">
        <f>IF(I191="","",IFERROR($D$3 &amp; " " &amp;LEFT(INDEX(Lid!$B:$B,MATCH($E191,Lid!$A:$A,0)), 1)&amp;MID(INDEX(Lid!$B:$B,MATCH($E191,Lid!$A:$A,0)),FIND(" ", INDEX(Lid!$B:$B,MATCH($E191,Lid!$A:$A,0))),256),""))</f>
        <v/>
      </c>
      <c r="L191" s="41" t="str">
        <f t="shared" si="34"/>
        <v/>
      </c>
      <c r="M191" s="41" t="str">
        <f t="shared" si="35"/>
        <v/>
      </c>
      <c r="N191" s="41" t="str">
        <f t="shared" si="36"/>
        <v/>
      </c>
      <c r="O191" s="31"/>
      <c r="P191" s="67"/>
      <c r="Q191" s="68"/>
      <c r="R191" s="69"/>
      <c r="S191" s="41">
        <f t="shared" si="37"/>
        <v>0</v>
      </c>
      <c r="T191" s="70"/>
      <c r="U191" s="68"/>
      <c r="V191" s="71"/>
      <c r="W191" s="41">
        <f t="shared" si="38"/>
        <v>0</v>
      </c>
      <c r="X191" s="70"/>
      <c r="Y191" s="68"/>
      <c r="Z191" s="71"/>
      <c r="AA191" s="41">
        <f t="shared" si="39"/>
        <v>0</v>
      </c>
      <c r="AB191" s="70"/>
      <c r="AC191" s="68"/>
      <c r="AD191" s="71"/>
      <c r="AE191" s="41">
        <f t="shared" si="40"/>
        <v>0</v>
      </c>
      <c r="AF191" s="70"/>
      <c r="AG191" s="68"/>
      <c r="AH191" s="71"/>
      <c r="AI191" s="41">
        <f t="shared" si="41"/>
        <v>0</v>
      </c>
      <c r="AJ191" s="70"/>
      <c r="AK191" s="68"/>
      <c r="AL191" s="71"/>
      <c r="AM191" s="41">
        <f t="shared" si="42"/>
        <v>0</v>
      </c>
      <c r="AN191" s="70"/>
      <c r="AO191" s="68"/>
      <c r="AP191" s="71"/>
      <c r="AQ191" s="41">
        <f t="shared" si="43"/>
        <v>0</v>
      </c>
      <c r="AR191" s="70"/>
      <c r="AS191" s="68"/>
      <c r="AT191" s="71"/>
      <c r="AU191" s="41">
        <f t="shared" si="44"/>
        <v>0</v>
      </c>
      <c r="AV191" s="70"/>
      <c r="AW191" s="68"/>
      <c r="AX191" s="71"/>
      <c r="AY191" s="41">
        <f t="shared" si="45"/>
        <v>0</v>
      </c>
      <c r="AZ191" s="70"/>
      <c r="BA191" s="68"/>
      <c r="BB191" s="71"/>
      <c r="BC191" s="41">
        <f t="shared" si="46"/>
        <v>0</v>
      </c>
      <c r="BD191" s="70"/>
      <c r="BE191" s="68"/>
      <c r="BF191" s="71"/>
      <c r="BG191" s="41">
        <f t="shared" si="47"/>
        <v>0</v>
      </c>
      <c r="BH191" s="70"/>
      <c r="BI191" s="68"/>
      <c r="BJ191" s="71"/>
      <c r="BK191" s="41">
        <f t="shared" si="48"/>
        <v>0</v>
      </c>
      <c r="BL191" s="70"/>
      <c r="BM191" s="68"/>
      <c r="BN191" s="71"/>
      <c r="BO191" s="41">
        <f t="shared" si="49"/>
        <v>0</v>
      </c>
      <c r="BP191" s="70"/>
      <c r="BQ191" s="68"/>
      <c r="BR191" s="71"/>
      <c r="BS191" s="41">
        <f t="shared" si="50"/>
        <v>0</v>
      </c>
    </row>
    <row r="192" spans="1:71" ht="15.75" customHeight="1" x14ac:dyDescent="0.25">
      <c r="A192" s="30"/>
      <c r="B192" s="31"/>
      <c r="C192" s="31"/>
      <c r="D192" s="37">
        <v>161</v>
      </c>
      <c r="E192" s="60"/>
      <c r="F192" s="31"/>
      <c r="G192" s="38" t="str">
        <f t="shared" si="31"/>
        <v/>
      </c>
      <c r="H192" s="39" t="str">
        <f t="array" ref="H192">IF(I192="","",IFERROR(INDEX(Lid!$F:$F,MATCH($E192,Lid!$A:$A,0)),""))</f>
        <v/>
      </c>
      <c r="I192" s="84" t="str">
        <f t="shared" si="32"/>
        <v/>
      </c>
      <c r="J192" s="38" t="str">
        <f t="shared" si="33"/>
        <v/>
      </c>
      <c r="K192" s="39" t="str">
        <f>IF(I192="","",IFERROR($D$3 &amp; " " &amp;LEFT(INDEX(Lid!$B:$B,MATCH($E192,Lid!$A:$A,0)), 1)&amp;MID(INDEX(Lid!$B:$B,MATCH($E192,Lid!$A:$A,0)),FIND(" ", INDEX(Lid!$B:$B,MATCH($E192,Lid!$A:$A,0))),256),""))</f>
        <v/>
      </c>
      <c r="L192" s="41" t="str">
        <f t="shared" si="34"/>
        <v/>
      </c>
      <c r="M192" s="41" t="str">
        <f t="shared" si="35"/>
        <v/>
      </c>
      <c r="N192" s="41" t="str">
        <f t="shared" si="36"/>
        <v/>
      </c>
      <c r="O192" s="31"/>
      <c r="P192" s="67"/>
      <c r="Q192" s="68"/>
      <c r="R192" s="69"/>
      <c r="S192" s="41">
        <f t="shared" si="37"/>
        <v>0</v>
      </c>
      <c r="T192" s="70"/>
      <c r="U192" s="68"/>
      <c r="V192" s="71"/>
      <c r="W192" s="41">
        <f t="shared" si="38"/>
        <v>0</v>
      </c>
      <c r="X192" s="70"/>
      <c r="Y192" s="68"/>
      <c r="Z192" s="71"/>
      <c r="AA192" s="41">
        <f t="shared" si="39"/>
        <v>0</v>
      </c>
      <c r="AB192" s="70"/>
      <c r="AC192" s="68"/>
      <c r="AD192" s="71"/>
      <c r="AE192" s="41">
        <f t="shared" si="40"/>
        <v>0</v>
      </c>
      <c r="AF192" s="70"/>
      <c r="AG192" s="68"/>
      <c r="AH192" s="71"/>
      <c r="AI192" s="41">
        <f t="shared" si="41"/>
        <v>0</v>
      </c>
      <c r="AJ192" s="70"/>
      <c r="AK192" s="68"/>
      <c r="AL192" s="71"/>
      <c r="AM192" s="41">
        <f t="shared" si="42"/>
        <v>0</v>
      </c>
      <c r="AN192" s="70"/>
      <c r="AO192" s="68"/>
      <c r="AP192" s="71"/>
      <c r="AQ192" s="41">
        <f t="shared" si="43"/>
        <v>0</v>
      </c>
      <c r="AR192" s="70"/>
      <c r="AS192" s="68"/>
      <c r="AT192" s="71"/>
      <c r="AU192" s="41">
        <f t="shared" si="44"/>
        <v>0</v>
      </c>
      <c r="AV192" s="70"/>
      <c r="AW192" s="68"/>
      <c r="AX192" s="71"/>
      <c r="AY192" s="41">
        <f t="shared" si="45"/>
        <v>0</v>
      </c>
      <c r="AZ192" s="70"/>
      <c r="BA192" s="68"/>
      <c r="BB192" s="71"/>
      <c r="BC192" s="41">
        <f t="shared" si="46"/>
        <v>0</v>
      </c>
      <c r="BD192" s="70"/>
      <c r="BE192" s="68"/>
      <c r="BF192" s="71"/>
      <c r="BG192" s="41">
        <f t="shared" si="47"/>
        <v>0</v>
      </c>
      <c r="BH192" s="70"/>
      <c r="BI192" s="68"/>
      <c r="BJ192" s="71"/>
      <c r="BK192" s="41">
        <f t="shared" si="48"/>
        <v>0</v>
      </c>
      <c r="BL192" s="70"/>
      <c r="BM192" s="68"/>
      <c r="BN192" s="71"/>
      <c r="BO192" s="41">
        <f t="shared" si="49"/>
        <v>0</v>
      </c>
      <c r="BP192" s="70"/>
      <c r="BQ192" s="68"/>
      <c r="BR192" s="71"/>
      <c r="BS192" s="41">
        <f t="shared" si="50"/>
        <v>0</v>
      </c>
    </row>
    <row r="193" spans="1:71" ht="15.75" customHeight="1" x14ac:dyDescent="0.25">
      <c r="A193" s="30"/>
      <c r="B193" s="31"/>
      <c r="C193" s="31"/>
      <c r="D193" s="37">
        <v>162</v>
      </c>
      <c r="E193" s="60"/>
      <c r="F193" s="31"/>
      <c r="G193" s="38" t="str">
        <f t="shared" si="31"/>
        <v/>
      </c>
      <c r="H193" s="39" t="str">
        <f t="array" ref="H193">IF(I193="","",IFERROR(INDEX(Lid!$F:$F,MATCH($E193,Lid!$A:$A,0)),""))</f>
        <v/>
      </c>
      <c r="I193" s="84" t="str">
        <f t="shared" si="32"/>
        <v/>
      </c>
      <c r="J193" s="38" t="str">
        <f t="shared" si="33"/>
        <v/>
      </c>
      <c r="K193" s="39" t="str">
        <f>IF(I193="","",IFERROR($D$3 &amp; " " &amp;LEFT(INDEX(Lid!$B:$B,MATCH($E193,Lid!$A:$A,0)), 1)&amp;MID(INDEX(Lid!$B:$B,MATCH($E193,Lid!$A:$A,0)),FIND(" ", INDEX(Lid!$B:$B,MATCH($E193,Lid!$A:$A,0))),256),""))</f>
        <v/>
      </c>
      <c r="L193" s="41" t="str">
        <f t="shared" si="34"/>
        <v/>
      </c>
      <c r="M193" s="41" t="str">
        <f t="shared" si="35"/>
        <v/>
      </c>
      <c r="N193" s="41" t="str">
        <f t="shared" si="36"/>
        <v/>
      </c>
      <c r="O193" s="31"/>
      <c r="P193" s="67"/>
      <c r="Q193" s="68"/>
      <c r="R193" s="69"/>
      <c r="S193" s="41">
        <f t="shared" si="37"/>
        <v>0</v>
      </c>
      <c r="T193" s="70"/>
      <c r="U193" s="68"/>
      <c r="V193" s="71"/>
      <c r="W193" s="41">
        <f t="shared" si="38"/>
        <v>0</v>
      </c>
      <c r="X193" s="70"/>
      <c r="Y193" s="68"/>
      <c r="Z193" s="71"/>
      <c r="AA193" s="41">
        <f t="shared" si="39"/>
        <v>0</v>
      </c>
      <c r="AB193" s="70"/>
      <c r="AC193" s="68"/>
      <c r="AD193" s="71"/>
      <c r="AE193" s="41">
        <f t="shared" si="40"/>
        <v>0</v>
      </c>
      <c r="AF193" s="70"/>
      <c r="AG193" s="68"/>
      <c r="AH193" s="71"/>
      <c r="AI193" s="41">
        <f t="shared" si="41"/>
        <v>0</v>
      </c>
      <c r="AJ193" s="70"/>
      <c r="AK193" s="68"/>
      <c r="AL193" s="71"/>
      <c r="AM193" s="41">
        <f t="shared" si="42"/>
        <v>0</v>
      </c>
      <c r="AN193" s="70"/>
      <c r="AO193" s="68"/>
      <c r="AP193" s="71"/>
      <c r="AQ193" s="41">
        <f t="shared" si="43"/>
        <v>0</v>
      </c>
      <c r="AR193" s="70"/>
      <c r="AS193" s="68"/>
      <c r="AT193" s="71"/>
      <c r="AU193" s="41">
        <f t="shared" si="44"/>
        <v>0</v>
      </c>
      <c r="AV193" s="70"/>
      <c r="AW193" s="68"/>
      <c r="AX193" s="71"/>
      <c r="AY193" s="41">
        <f t="shared" si="45"/>
        <v>0</v>
      </c>
      <c r="AZ193" s="70"/>
      <c r="BA193" s="68"/>
      <c r="BB193" s="71"/>
      <c r="BC193" s="41">
        <f t="shared" si="46"/>
        <v>0</v>
      </c>
      <c r="BD193" s="70"/>
      <c r="BE193" s="68"/>
      <c r="BF193" s="71"/>
      <c r="BG193" s="41">
        <f t="shared" si="47"/>
        <v>0</v>
      </c>
      <c r="BH193" s="70"/>
      <c r="BI193" s="68"/>
      <c r="BJ193" s="71"/>
      <c r="BK193" s="41">
        <f t="shared" si="48"/>
        <v>0</v>
      </c>
      <c r="BL193" s="70"/>
      <c r="BM193" s="68"/>
      <c r="BN193" s="71"/>
      <c r="BO193" s="41">
        <f t="shared" si="49"/>
        <v>0</v>
      </c>
      <c r="BP193" s="70"/>
      <c r="BQ193" s="68"/>
      <c r="BR193" s="71"/>
      <c r="BS193" s="41">
        <f t="shared" si="50"/>
        <v>0</v>
      </c>
    </row>
    <row r="194" spans="1:71" ht="15.75" customHeight="1" x14ac:dyDescent="0.25">
      <c r="A194" s="30"/>
      <c r="B194" s="31"/>
      <c r="C194" s="31"/>
      <c r="D194" s="37">
        <v>163</v>
      </c>
      <c r="E194" s="60"/>
      <c r="F194" s="31"/>
      <c r="G194" s="38" t="str">
        <f t="shared" si="31"/>
        <v/>
      </c>
      <c r="H194" s="39" t="str">
        <f t="array" ref="H194">IF(I194="","",IFERROR(INDEX(Lid!$F:$F,MATCH($E194,Lid!$A:$A,0)),""))</f>
        <v/>
      </c>
      <c r="I194" s="84" t="str">
        <f t="shared" si="32"/>
        <v/>
      </c>
      <c r="J194" s="38" t="str">
        <f t="shared" si="33"/>
        <v/>
      </c>
      <c r="K194" s="39" t="str">
        <f>IF(I194="","",IFERROR($D$3 &amp; " " &amp;LEFT(INDEX(Lid!$B:$B,MATCH($E194,Lid!$A:$A,0)), 1)&amp;MID(INDEX(Lid!$B:$B,MATCH($E194,Lid!$A:$A,0)),FIND(" ", INDEX(Lid!$B:$B,MATCH($E194,Lid!$A:$A,0))),256),""))</f>
        <v/>
      </c>
      <c r="L194" s="41" t="str">
        <f t="shared" si="34"/>
        <v/>
      </c>
      <c r="M194" s="41" t="str">
        <f t="shared" si="35"/>
        <v/>
      </c>
      <c r="N194" s="41" t="str">
        <f t="shared" si="36"/>
        <v/>
      </c>
      <c r="O194" s="31"/>
      <c r="P194" s="67"/>
      <c r="Q194" s="68"/>
      <c r="R194" s="69"/>
      <c r="S194" s="41">
        <f t="shared" si="37"/>
        <v>0</v>
      </c>
      <c r="T194" s="70"/>
      <c r="U194" s="68"/>
      <c r="V194" s="71"/>
      <c r="W194" s="41">
        <f t="shared" si="38"/>
        <v>0</v>
      </c>
      <c r="X194" s="70"/>
      <c r="Y194" s="68"/>
      <c r="Z194" s="71"/>
      <c r="AA194" s="41">
        <f t="shared" si="39"/>
        <v>0</v>
      </c>
      <c r="AB194" s="70"/>
      <c r="AC194" s="68"/>
      <c r="AD194" s="71"/>
      <c r="AE194" s="41">
        <f t="shared" si="40"/>
        <v>0</v>
      </c>
      <c r="AF194" s="70"/>
      <c r="AG194" s="68"/>
      <c r="AH194" s="71"/>
      <c r="AI194" s="41">
        <f t="shared" si="41"/>
        <v>0</v>
      </c>
      <c r="AJ194" s="70"/>
      <c r="AK194" s="68"/>
      <c r="AL194" s="71"/>
      <c r="AM194" s="41">
        <f t="shared" si="42"/>
        <v>0</v>
      </c>
      <c r="AN194" s="70"/>
      <c r="AO194" s="68"/>
      <c r="AP194" s="71"/>
      <c r="AQ194" s="41">
        <f t="shared" si="43"/>
        <v>0</v>
      </c>
      <c r="AR194" s="70"/>
      <c r="AS194" s="68"/>
      <c r="AT194" s="71"/>
      <c r="AU194" s="41">
        <f t="shared" si="44"/>
        <v>0</v>
      </c>
      <c r="AV194" s="70"/>
      <c r="AW194" s="68"/>
      <c r="AX194" s="71"/>
      <c r="AY194" s="41">
        <f t="shared" si="45"/>
        <v>0</v>
      </c>
      <c r="AZ194" s="70"/>
      <c r="BA194" s="68"/>
      <c r="BB194" s="71"/>
      <c r="BC194" s="41">
        <f t="shared" si="46"/>
        <v>0</v>
      </c>
      <c r="BD194" s="70"/>
      <c r="BE194" s="68"/>
      <c r="BF194" s="71"/>
      <c r="BG194" s="41">
        <f t="shared" si="47"/>
        <v>0</v>
      </c>
      <c r="BH194" s="70"/>
      <c r="BI194" s="68"/>
      <c r="BJ194" s="71"/>
      <c r="BK194" s="41">
        <f t="shared" si="48"/>
        <v>0</v>
      </c>
      <c r="BL194" s="70"/>
      <c r="BM194" s="68"/>
      <c r="BN194" s="71"/>
      <c r="BO194" s="41">
        <f t="shared" si="49"/>
        <v>0</v>
      </c>
      <c r="BP194" s="70"/>
      <c r="BQ194" s="68"/>
      <c r="BR194" s="71"/>
      <c r="BS194" s="41">
        <f t="shared" si="50"/>
        <v>0</v>
      </c>
    </row>
    <row r="195" spans="1:71" ht="15.75" customHeight="1" x14ac:dyDescent="0.25">
      <c r="A195" s="30"/>
      <c r="B195" s="31"/>
      <c r="C195" s="31"/>
      <c r="D195" s="37">
        <v>164</v>
      </c>
      <c r="E195" s="60"/>
      <c r="F195" s="31"/>
      <c r="G195" s="38" t="str">
        <f t="shared" si="31"/>
        <v/>
      </c>
      <c r="H195" s="39" t="str">
        <f t="array" ref="H195">IF(I195="","",IFERROR(INDEX(Lid!$F:$F,MATCH($E195,Lid!$A:$A,0)),""))</f>
        <v/>
      </c>
      <c r="I195" s="84" t="str">
        <f t="shared" si="32"/>
        <v/>
      </c>
      <c r="J195" s="38" t="str">
        <f t="shared" si="33"/>
        <v/>
      </c>
      <c r="K195" s="39" t="str">
        <f>IF(I195="","",IFERROR($D$3 &amp; " " &amp;LEFT(INDEX(Lid!$B:$B,MATCH($E195,Lid!$A:$A,0)), 1)&amp;MID(INDEX(Lid!$B:$B,MATCH($E195,Lid!$A:$A,0)),FIND(" ", INDEX(Lid!$B:$B,MATCH($E195,Lid!$A:$A,0))),256),""))</f>
        <v/>
      </c>
      <c r="L195" s="41" t="str">
        <f t="shared" si="34"/>
        <v/>
      </c>
      <c r="M195" s="41" t="str">
        <f t="shared" si="35"/>
        <v/>
      </c>
      <c r="N195" s="41" t="str">
        <f t="shared" si="36"/>
        <v/>
      </c>
      <c r="O195" s="31"/>
      <c r="P195" s="67"/>
      <c r="Q195" s="68"/>
      <c r="R195" s="69"/>
      <c r="S195" s="41">
        <f t="shared" si="37"/>
        <v>0</v>
      </c>
      <c r="T195" s="70"/>
      <c r="U195" s="68"/>
      <c r="V195" s="71"/>
      <c r="W195" s="41">
        <f t="shared" si="38"/>
        <v>0</v>
      </c>
      <c r="X195" s="70"/>
      <c r="Y195" s="68"/>
      <c r="Z195" s="71"/>
      <c r="AA195" s="41">
        <f t="shared" si="39"/>
        <v>0</v>
      </c>
      <c r="AB195" s="70"/>
      <c r="AC195" s="68"/>
      <c r="AD195" s="71"/>
      <c r="AE195" s="41">
        <f t="shared" si="40"/>
        <v>0</v>
      </c>
      <c r="AF195" s="70"/>
      <c r="AG195" s="68"/>
      <c r="AH195" s="71"/>
      <c r="AI195" s="41">
        <f t="shared" si="41"/>
        <v>0</v>
      </c>
      <c r="AJ195" s="70"/>
      <c r="AK195" s="68"/>
      <c r="AL195" s="71"/>
      <c r="AM195" s="41">
        <f t="shared" si="42"/>
        <v>0</v>
      </c>
      <c r="AN195" s="70"/>
      <c r="AO195" s="68"/>
      <c r="AP195" s="71"/>
      <c r="AQ195" s="41">
        <f t="shared" si="43"/>
        <v>0</v>
      </c>
      <c r="AR195" s="70"/>
      <c r="AS195" s="68"/>
      <c r="AT195" s="71"/>
      <c r="AU195" s="41">
        <f t="shared" si="44"/>
        <v>0</v>
      </c>
      <c r="AV195" s="70"/>
      <c r="AW195" s="68"/>
      <c r="AX195" s="71"/>
      <c r="AY195" s="41">
        <f t="shared" si="45"/>
        <v>0</v>
      </c>
      <c r="AZ195" s="70"/>
      <c r="BA195" s="68"/>
      <c r="BB195" s="71"/>
      <c r="BC195" s="41">
        <f t="shared" si="46"/>
        <v>0</v>
      </c>
      <c r="BD195" s="70"/>
      <c r="BE195" s="68"/>
      <c r="BF195" s="71"/>
      <c r="BG195" s="41">
        <f t="shared" si="47"/>
        <v>0</v>
      </c>
      <c r="BH195" s="70"/>
      <c r="BI195" s="68"/>
      <c r="BJ195" s="71"/>
      <c r="BK195" s="41">
        <f t="shared" si="48"/>
        <v>0</v>
      </c>
      <c r="BL195" s="70"/>
      <c r="BM195" s="68"/>
      <c r="BN195" s="71"/>
      <c r="BO195" s="41">
        <f t="shared" si="49"/>
        <v>0</v>
      </c>
      <c r="BP195" s="70"/>
      <c r="BQ195" s="68"/>
      <c r="BR195" s="71"/>
      <c r="BS195" s="41">
        <f t="shared" si="50"/>
        <v>0</v>
      </c>
    </row>
    <row r="196" spans="1:71" ht="15.75" customHeight="1" x14ac:dyDescent="0.25">
      <c r="A196" s="30"/>
      <c r="B196" s="31"/>
      <c r="C196" s="31"/>
      <c r="D196" s="37">
        <v>165</v>
      </c>
      <c r="E196" s="60"/>
      <c r="F196" s="31"/>
      <c r="G196" s="38" t="str">
        <f t="shared" si="31"/>
        <v/>
      </c>
      <c r="H196" s="39" t="str">
        <f t="array" ref="H196">IF(I196="","",IFERROR(INDEX(Lid!$F:$F,MATCH($E196,Lid!$A:$A,0)),""))</f>
        <v/>
      </c>
      <c r="I196" s="84" t="str">
        <f t="shared" si="32"/>
        <v/>
      </c>
      <c r="J196" s="38" t="str">
        <f t="shared" si="33"/>
        <v/>
      </c>
      <c r="K196" s="39" t="str">
        <f>IF(I196="","",IFERROR($D$3 &amp; " " &amp;LEFT(INDEX(Lid!$B:$B,MATCH($E196,Lid!$A:$A,0)), 1)&amp;MID(INDEX(Lid!$B:$B,MATCH($E196,Lid!$A:$A,0)),FIND(" ", INDEX(Lid!$B:$B,MATCH($E196,Lid!$A:$A,0))),256),""))</f>
        <v/>
      </c>
      <c r="L196" s="41" t="str">
        <f t="shared" si="34"/>
        <v/>
      </c>
      <c r="M196" s="41" t="str">
        <f t="shared" si="35"/>
        <v/>
      </c>
      <c r="N196" s="41" t="str">
        <f t="shared" si="36"/>
        <v/>
      </c>
      <c r="O196" s="31"/>
      <c r="P196" s="67"/>
      <c r="Q196" s="68"/>
      <c r="R196" s="69"/>
      <c r="S196" s="41">
        <f t="shared" si="37"/>
        <v>0</v>
      </c>
      <c r="T196" s="70"/>
      <c r="U196" s="68"/>
      <c r="V196" s="71"/>
      <c r="W196" s="41">
        <f t="shared" si="38"/>
        <v>0</v>
      </c>
      <c r="X196" s="70"/>
      <c r="Y196" s="68"/>
      <c r="Z196" s="71"/>
      <c r="AA196" s="41">
        <f t="shared" si="39"/>
        <v>0</v>
      </c>
      <c r="AB196" s="70"/>
      <c r="AC196" s="68"/>
      <c r="AD196" s="71"/>
      <c r="AE196" s="41">
        <f t="shared" si="40"/>
        <v>0</v>
      </c>
      <c r="AF196" s="70"/>
      <c r="AG196" s="68"/>
      <c r="AH196" s="71"/>
      <c r="AI196" s="41">
        <f t="shared" si="41"/>
        <v>0</v>
      </c>
      <c r="AJ196" s="70"/>
      <c r="AK196" s="68"/>
      <c r="AL196" s="71"/>
      <c r="AM196" s="41">
        <f t="shared" si="42"/>
        <v>0</v>
      </c>
      <c r="AN196" s="70"/>
      <c r="AO196" s="68"/>
      <c r="AP196" s="71"/>
      <c r="AQ196" s="41">
        <f t="shared" si="43"/>
        <v>0</v>
      </c>
      <c r="AR196" s="70"/>
      <c r="AS196" s="68"/>
      <c r="AT196" s="71"/>
      <c r="AU196" s="41">
        <f t="shared" si="44"/>
        <v>0</v>
      </c>
      <c r="AV196" s="70"/>
      <c r="AW196" s="68"/>
      <c r="AX196" s="71"/>
      <c r="AY196" s="41">
        <f t="shared" si="45"/>
        <v>0</v>
      </c>
      <c r="AZ196" s="70"/>
      <c r="BA196" s="68"/>
      <c r="BB196" s="71"/>
      <c r="BC196" s="41">
        <f t="shared" si="46"/>
        <v>0</v>
      </c>
      <c r="BD196" s="70"/>
      <c r="BE196" s="68"/>
      <c r="BF196" s="71"/>
      <c r="BG196" s="41">
        <f t="shared" si="47"/>
        <v>0</v>
      </c>
      <c r="BH196" s="70"/>
      <c r="BI196" s="68"/>
      <c r="BJ196" s="71"/>
      <c r="BK196" s="41">
        <f t="shared" si="48"/>
        <v>0</v>
      </c>
      <c r="BL196" s="70"/>
      <c r="BM196" s="68"/>
      <c r="BN196" s="71"/>
      <c r="BO196" s="41">
        <f t="shared" si="49"/>
        <v>0</v>
      </c>
      <c r="BP196" s="70"/>
      <c r="BQ196" s="68"/>
      <c r="BR196" s="71"/>
      <c r="BS196" s="41">
        <f t="shared" si="50"/>
        <v>0</v>
      </c>
    </row>
    <row r="197" spans="1:71" ht="15.75" customHeight="1" x14ac:dyDescent="0.25">
      <c r="A197" s="30"/>
      <c r="B197" s="31"/>
      <c r="C197" s="31"/>
      <c r="D197" s="37">
        <v>166</v>
      </c>
      <c r="E197" s="60"/>
      <c r="F197" s="31"/>
      <c r="G197" s="38" t="str">
        <f t="shared" si="31"/>
        <v/>
      </c>
      <c r="H197" s="39" t="str">
        <f t="array" ref="H197">IF(I197="","",IFERROR(INDEX(Lid!$F:$F,MATCH($E197,Lid!$A:$A,0)),""))</f>
        <v/>
      </c>
      <c r="I197" s="84" t="str">
        <f t="shared" si="32"/>
        <v/>
      </c>
      <c r="J197" s="38" t="str">
        <f t="shared" si="33"/>
        <v/>
      </c>
      <c r="K197" s="39" t="str">
        <f>IF(I197="","",IFERROR($D$3 &amp; " " &amp;LEFT(INDEX(Lid!$B:$B,MATCH($E197,Lid!$A:$A,0)), 1)&amp;MID(INDEX(Lid!$B:$B,MATCH($E197,Lid!$A:$A,0)),FIND(" ", INDEX(Lid!$B:$B,MATCH($E197,Lid!$A:$A,0))),256),""))</f>
        <v/>
      </c>
      <c r="L197" s="41" t="str">
        <f t="shared" si="34"/>
        <v/>
      </c>
      <c r="M197" s="41" t="str">
        <f t="shared" si="35"/>
        <v/>
      </c>
      <c r="N197" s="41" t="str">
        <f t="shared" si="36"/>
        <v/>
      </c>
      <c r="O197" s="31"/>
      <c r="P197" s="67"/>
      <c r="Q197" s="68"/>
      <c r="R197" s="69"/>
      <c r="S197" s="41">
        <f t="shared" si="37"/>
        <v>0</v>
      </c>
      <c r="T197" s="70"/>
      <c r="U197" s="68"/>
      <c r="V197" s="71"/>
      <c r="W197" s="41">
        <f t="shared" si="38"/>
        <v>0</v>
      </c>
      <c r="X197" s="70"/>
      <c r="Y197" s="68"/>
      <c r="Z197" s="71"/>
      <c r="AA197" s="41">
        <f t="shared" si="39"/>
        <v>0</v>
      </c>
      <c r="AB197" s="70"/>
      <c r="AC197" s="68"/>
      <c r="AD197" s="71"/>
      <c r="AE197" s="41">
        <f t="shared" si="40"/>
        <v>0</v>
      </c>
      <c r="AF197" s="70"/>
      <c r="AG197" s="68"/>
      <c r="AH197" s="71"/>
      <c r="AI197" s="41">
        <f t="shared" si="41"/>
        <v>0</v>
      </c>
      <c r="AJ197" s="70"/>
      <c r="AK197" s="68"/>
      <c r="AL197" s="71"/>
      <c r="AM197" s="41">
        <f t="shared" si="42"/>
        <v>0</v>
      </c>
      <c r="AN197" s="70"/>
      <c r="AO197" s="68"/>
      <c r="AP197" s="71"/>
      <c r="AQ197" s="41">
        <f t="shared" si="43"/>
        <v>0</v>
      </c>
      <c r="AR197" s="70"/>
      <c r="AS197" s="68"/>
      <c r="AT197" s="71"/>
      <c r="AU197" s="41">
        <f t="shared" si="44"/>
        <v>0</v>
      </c>
      <c r="AV197" s="70"/>
      <c r="AW197" s="68"/>
      <c r="AX197" s="71"/>
      <c r="AY197" s="41">
        <f t="shared" si="45"/>
        <v>0</v>
      </c>
      <c r="AZ197" s="70"/>
      <c r="BA197" s="68"/>
      <c r="BB197" s="71"/>
      <c r="BC197" s="41">
        <f t="shared" si="46"/>
        <v>0</v>
      </c>
      <c r="BD197" s="70"/>
      <c r="BE197" s="68"/>
      <c r="BF197" s="71"/>
      <c r="BG197" s="41">
        <f t="shared" si="47"/>
        <v>0</v>
      </c>
      <c r="BH197" s="70"/>
      <c r="BI197" s="68"/>
      <c r="BJ197" s="71"/>
      <c r="BK197" s="41">
        <f t="shared" si="48"/>
        <v>0</v>
      </c>
      <c r="BL197" s="70"/>
      <c r="BM197" s="68"/>
      <c r="BN197" s="71"/>
      <c r="BO197" s="41">
        <f t="shared" si="49"/>
        <v>0</v>
      </c>
      <c r="BP197" s="70"/>
      <c r="BQ197" s="68"/>
      <c r="BR197" s="71"/>
      <c r="BS197" s="41">
        <f t="shared" si="50"/>
        <v>0</v>
      </c>
    </row>
    <row r="198" spans="1:71" ht="15.75" customHeight="1" x14ac:dyDescent="0.25">
      <c r="A198" s="30"/>
      <c r="B198" s="31"/>
      <c r="C198" s="31"/>
      <c r="D198" s="37">
        <v>167</v>
      </c>
      <c r="E198" s="60"/>
      <c r="F198" s="31"/>
      <c r="G198" s="38" t="str">
        <f t="shared" si="31"/>
        <v/>
      </c>
      <c r="H198" s="39" t="str">
        <f t="array" ref="H198">IF(I198="","",IFERROR(INDEX(Lid!$F:$F,MATCH($E198,Lid!$A:$A,0)),""))</f>
        <v/>
      </c>
      <c r="I198" s="84" t="str">
        <f t="shared" si="32"/>
        <v/>
      </c>
      <c r="J198" s="38" t="str">
        <f t="shared" si="33"/>
        <v/>
      </c>
      <c r="K198" s="39" t="str">
        <f>IF(I198="","",IFERROR($D$3 &amp; " " &amp;LEFT(INDEX(Lid!$B:$B,MATCH($E198,Lid!$A:$A,0)), 1)&amp;MID(INDEX(Lid!$B:$B,MATCH($E198,Lid!$A:$A,0)),FIND(" ", INDEX(Lid!$B:$B,MATCH($E198,Lid!$A:$A,0))),256),""))</f>
        <v/>
      </c>
      <c r="L198" s="41" t="str">
        <f t="shared" si="34"/>
        <v/>
      </c>
      <c r="M198" s="41" t="str">
        <f t="shared" si="35"/>
        <v/>
      </c>
      <c r="N198" s="41" t="str">
        <f t="shared" si="36"/>
        <v/>
      </c>
      <c r="O198" s="31"/>
      <c r="P198" s="67"/>
      <c r="Q198" s="68"/>
      <c r="R198" s="69"/>
      <c r="S198" s="41">
        <f t="shared" si="37"/>
        <v>0</v>
      </c>
      <c r="T198" s="70"/>
      <c r="U198" s="68"/>
      <c r="V198" s="71"/>
      <c r="W198" s="41">
        <f t="shared" si="38"/>
        <v>0</v>
      </c>
      <c r="X198" s="70"/>
      <c r="Y198" s="68"/>
      <c r="Z198" s="71"/>
      <c r="AA198" s="41">
        <f t="shared" si="39"/>
        <v>0</v>
      </c>
      <c r="AB198" s="70"/>
      <c r="AC198" s="68"/>
      <c r="AD198" s="71"/>
      <c r="AE198" s="41">
        <f t="shared" si="40"/>
        <v>0</v>
      </c>
      <c r="AF198" s="70"/>
      <c r="AG198" s="68"/>
      <c r="AH198" s="71"/>
      <c r="AI198" s="41">
        <f t="shared" si="41"/>
        <v>0</v>
      </c>
      <c r="AJ198" s="70"/>
      <c r="AK198" s="68"/>
      <c r="AL198" s="71"/>
      <c r="AM198" s="41">
        <f t="shared" si="42"/>
        <v>0</v>
      </c>
      <c r="AN198" s="70"/>
      <c r="AO198" s="68"/>
      <c r="AP198" s="71"/>
      <c r="AQ198" s="41">
        <f t="shared" si="43"/>
        <v>0</v>
      </c>
      <c r="AR198" s="70"/>
      <c r="AS198" s="68"/>
      <c r="AT198" s="71"/>
      <c r="AU198" s="41">
        <f t="shared" si="44"/>
        <v>0</v>
      </c>
      <c r="AV198" s="70"/>
      <c r="AW198" s="68"/>
      <c r="AX198" s="71"/>
      <c r="AY198" s="41">
        <f t="shared" si="45"/>
        <v>0</v>
      </c>
      <c r="AZ198" s="70"/>
      <c r="BA198" s="68"/>
      <c r="BB198" s="71"/>
      <c r="BC198" s="41">
        <f t="shared" si="46"/>
        <v>0</v>
      </c>
      <c r="BD198" s="70"/>
      <c r="BE198" s="68"/>
      <c r="BF198" s="71"/>
      <c r="BG198" s="41">
        <f t="shared" si="47"/>
        <v>0</v>
      </c>
      <c r="BH198" s="70"/>
      <c r="BI198" s="68"/>
      <c r="BJ198" s="71"/>
      <c r="BK198" s="41">
        <f t="shared" si="48"/>
        <v>0</v>
      </c>
      <c r="BL198" s="70"/>
      <c r="BM198" s="68"/>
      <c r="BN198" s="71"/>
      <c r="BO198" s="41">
        <f t="shared" si="49"/>
        <v>0</v>
      </c>
      <c r="BP198" s="70"/>
      <c r="BQ198" s="68"/>
      <c r="BR198" s="71"/>
      <c r="BS198" s="41">
        <f t="shared" si="50"/>
        <v>0</v>
      </c>
    </row>
    <row r="199" spans="1:71" ht="15.75" customHeight="1" x14ac:dyDescent="0.25">
      <c r="A199" s="30"/>
      <c r="B199" s="31"/>
      <c r="C199" s="31"/>
      <c r="D199" s="37">
        <v>168</v>
      </c>
      <c r="E199" s="60"/>
      <c r="F199" s="31"/>
      <c r="G199" s="38" t="str">
        <f t="shared" si="31"/>
        <v/>
      </c>
      <c r="H199" s="39" t="str">
        <f t="array" ref="H199">IF(I199="","",IFERROR(INDEX(Lid!$F:$F,MATCH($E199,Lid!$A:$A,0)),""))</f>
        <v/>
      </c>
      <c r="I199" s="84" t="str">
        <f t="shared" si="32"/>
        <v/>
      </c>
      <c r="J199" s="38" t="str">
        <f t="shared" si="33"/>
        <v/>
      </c>
      <c r="K199" s="39" t="str">
        <f>IF(I199="","",IFERROR($D$3 &amp; " " &amp;LEFT(INDEX(Lid!$B:$B,MATCH($E199,Lid!$A:$A,0)), 1)&amp;MID(INDEX(Lid!$B:$B,MATCH($E199,Lid!$A:$A,0)),FIND(" ", INDEX(Lid!$B:$B,MATCH($E199,Lid!$A:$A,0))),256),""))</f>
        <v/>
      </c>
      <c r="L199" s="41" t="str">
        <f t="shared" si="34"/>
        <v/>
      </c>
      <c r="M199" s="41" t="str">
        <f t="shared" si="35"/>
        <v/>
      </c>
      <c r="N199" s="41" t="str">
        <f t="shared" si="36"/>
        <v/>
      </c>
      <c r="O199" s="31"/>
      <c r="P199" s="67"/>
      <c r="Q199" s="68"/>
      <c r="R199" s="69"/>
      <c r="S199" s="41">
        <f t="shared" si="37"/>
        <v>0</v>
      </c>
      <c r="T199" s="70"/>
      <c r="U199" s="68"/>
      <c r="V199" s="71"/>
      <c r="W199" s="41">
        <f t="shared" si="38"/>
        <v>0</v>
      </c>
      <c r="X199" s="70"/>
      <c r="Y199" s="68"/>
      <c r="Z199" s="71"/>
      <c r="AA199" s="41">
        <f t="shared" si="39"/>
        <v>0</v>
      </c>
      <c r="AB199" s="70"/>
      <c r="AC199" s="68"/>
      <c r="AD199" s="71"/>
      <c r="AE199" s="41">
        <f t="shared" si="40"/>
        <v>0</v>
      </c>
      <c r="AF199" s="70"/>
      <c r="AG199" s="68"/>
      <c r="AH199" s="71"/>
      <c r="AI199" s="41">
        <f t="shared" si="41"/>
        <v>0</v>
      </c>
      <c r="AJ199" s="70"/>
      <c r="AK199" s="68"/>
      <c r="AL199" s="71"/>
      <c r="AM199" s="41">
        <f t="shared" si="42"/>
        <v>0</v>
      </c>
      <c r="AN199" s="70"/>
      <c r="AO199" s="68"/>
      <c r="AP199" s="71"/>
      <c r="AQ199" s="41">
        <f t="shared" si="43"/>
        <v>0</v>
      </c>
      <c r="AR199" s="70"/>
      <c r="AS199" s="68"/>
      <c r="AT199" s="71"/>
      <c r="AU199" s="41">
        <f t="shared" si="44"/>
        <v>0</v>
      </c>
      <c r="AV199" s="70"/>
      <c r="AW199" s="68"/>
      <c r="AX199" s="71"/>
      <c r="AY199" s="41">
        <f t="shared" si="45"/>
        <v>0</v>
      </c>
      <c r="AZ199" s="70"/>
      <c r="BA199" s="68"/>
      <c r="BB199" s="71"/>
      <c r="BC199" s="41">
        <f t="shared" si="46"/>
        <v>0</v>
      </c>
      <c r="BD199" s="70"/>
      <c r="BE199" s="68"/>
      <c r="BF199" s="71"/>
      <c r="BG199" s="41">
        <f t="shared" si="47"/>
        <v>0</v>
      </c>
      <c r="BH199" s="70"/>
      <c r="BI199" s="68"/>
      <c r="BJ199" s="71"/>
      <c r="BK199" s="41">
        <f t="shared" si="48"/>
        <v>0</v>
      </c>
      <c r="BL199" s="70"/>
      <c r="BM199" s="68"/>
      <c r="BN199" s="71"/>
      <c r="BO199" s="41">
        <f t="shared" si="49"/>
        <v>0</v>
      </c>
      <c r="BP199" s="70"/>
      <c r="BQ199" s="68"/>
      <c r="BR199" s="71"/>
      <c r="BS199" s="41">
        <f t="shared" si="50"/>
        <v>0</v>
      </c>
    </row>
    <row r="200" spans="1:71" ht="15.75" customHeight="1" x14ac:dyDescent="0.25">
      <c r="A200" s="30"/>
      <c r="B200" s="31"/>
      <c r="C200" s="31"/>
      <c r="D200" s="37">
        <v>169</v>
      </c>
      <c r="E200" s="60"/>
      <c r="F200" s="31"/>
      <c r="G200" s="38" t="str">
        <f t="shared" si="31"/>
        <v/>
      </c>
      <c r="H200" s="39" t="str">
        <f t="array" ref="H200">IF(I200="","",IFERROR(INDEX(Lid!$F:$F,MATCH($E200,Lid!$A:$A,0)),""))</f>
        <v/>
      </c>
      <c r="I200" s="84" t="str">
        <f t="shared" si="32"/>
        <v/>
      </c>
      <c r="J200" s="38" t="str">
        <f t="shared" si="33"/>
        <v/>
      </c>
      <c r="K200" s="39" t="str">
        <f>IF(I200="","",IFERROR($D$3 &amp; " " &amp;LEFT(INDEX(Lid!$B:$B,MATCH($E200,Lid!$A:$A,0)), 1)&amp;MID(INDEX(Lid!$B:$B,MATCH($E200,Lid!$A:$A,0)),FIND(" ", INDEX(Lid!$B:$B,MATCH($E200,Lid!$A:$A,0))),256),""))</f>
        <v/>
      </c>
      <c r="L200" s="41" t="str">
        <f t="shared" si="34"/>
        <v/>
      </c>
      <c r="M200" s="41" t="str">
        <f t="shared" si="35"/>
        <v/>
      </c>
      <c r="N200" s="41" t="str">
        <f t="shared" si="36"/>
        <v/>
      </c>
      <c r="O200" s="31"/>
      <c r="P200" s="67"/>
      <c r="Q200" s="68"/>
      <c r="R200" s="69"/>
      <c r="S200" s="41">
        <f t="shared" si="37"/>
        <v>0</v>
      </c>
      <c r="T200" s="70"/>
      <c r="U200" s="68"/>
      <c r="V200" s="71"/>
      <c r="W200" s="41">
        <f t="shared" si="38"/>
        <v>0</v>
      </c>
      <c r="X200" s="70"/>
      <c r="Y200" s="68"/>
      <c r="Z200" s="71"/>
      <c r="AA200" s="41">
        <f t="shared" si="39"/>
        <v>0</v>
      </c>
      <c r="AB200" s="70"/>
      <c r="AC200" s="68"/>
      <c r="AD200" s="71"/>
      <c r="AE200" s="41">
        <f t="shared" si="40"/>
        <v>0</v>
      </c>
      <c r="AF200" s="70"/>
      <c r="AG200" s="68"/>
      <c r="AH200" s="71"/>
      <c r="AI200" s="41">
        <f t="shared" si="41"/>
        <v>0</v>
      </c>
      <c r="AJ200" s="70"/>
      <c r="AK200" s="68"/>
      <c r="AL200" s="71"/>
      <c r="AM200" s="41">
        <f t="shared" si="42"/>
        <v>0</v>
      </c>
      <c r="AN200" s="70"/>
      <c r="AO200" s="68"/>
      <c r="AP200" s="71"/>
      <c r="AQ200" s="41">
        <f t="shared" si="43"/>
        <v>0</v>
      </c>
      <c r="AR200" s="70"/>
      <c r="AS200" s="68"/>
      <c r="AT200" s="71"/>
      <c r="AU200" s="41">
        <f t="shared" si="44"/>
        <v>0</v>
      </c>
      <c r="AV200" s="70"/>
      <c r="AW200" s="68"/>
      <c r="AX200" s="71"/>
      <c r="AY200" s="41">
        <f t="shared" si="45"/>
        <v>0</v>
      </c>
      <c r="AZ200" s="70"/>
      <c r="BA200" s="68"/>
      <c r="BB200" s="71"/>
      <c r="BC200" s="41">
        <f t="shared" si="46"/>
        <v>0</v>
      </c>
      <c r="BD200" s="70"/>
      <c r="BE200" s="68"/>
      <c r="BF200" s="71"/>
      <c r="BG200" s="41">
        <f t="shared" si="47"/>
        <v>0</v>
      </c>
      <c r="BH200" s="70"/>
      <c r="BI200" s="68"/>
      <c r="BJ200" s="71"/>
      <c r="BK200" s="41">
        <f t="shared" si="48"/>
        <v>0</v>
      </c>
      <c r="BL200" s="70"/>
      <c r="BM200" s="68"/>
      <c r="BN200" s="71"/>
      <c r="BO200" s="41">
        <f t="shared" si="49"/>
        <v>0</v>
      </c>
      <c r="BP200" s="70"/>
      <c r="BQ200" s="68"/>
      <c r="BR200" s="71"/>
      <c r="BS200" s="41">
        <f t="shared" si="50"/>
        <v>0</v>
      </c>
    </row>
    <row r="201" spans="1:71" ht="15.75" customHeight="1" x14ac:dyDescent="0.25">
      <c r="A201" s="30"/>
      <c r="B201" s="31"/>
      <c r="C201" s="31"/>
      <c r="D201" s="37">
        <v>170</v>
      </c>
      <c r="E201" s="60"/>
      <c r="F201" s="31"/>
      <c r="G201" s="38" t="str">
        <f t="shared" si="31"/>
        <v/>
      </c>
      <c r="H201" s="39" t="str">
        <f t="array" ref="H201">IF(I201="","",IFERROR(INDEX(Lid!$F:$F,MATCH($E201,Lid!$A:$A,0)),""))</f>
        <v/>
      </c>
      <c r="I201" s="84" t="str">
        <f t="shared" si="32"/>
        <v/>
      </c>
      <c r="J201" s="38" t="str">
        <f t="shared" si="33"/>
        <v/>
      </c>
      <c r="K201" s="39" t="str">
        <f>IF(I201="","",IFERROR($D$3 &amp; " " &amp;LEFT(INDEX(Lid!$B:$B,MATCH($E201,Lid!$A:$A,0)), 1)&amp;MID(INDEX(Lid!$B:$B,MATCH($E201,Lid!$A:$A,0)),FIND(" ", INDEX(Lid!$B:$B,MATCH($E201,Lid!$A:$A,0))),256),""))</f>
        <v/>
      </c>
      <c r="L201" s="41" t="str">
        <f t="shared" si="34"/>
        <v/>
      </c>
      <c r="M201" s="41" t="str">
        <f t="shared" si="35"/>
        <v/>
      </c>
      <c r="N201" s="41" t="str">
        <f t="shared" si="36"/>
        <v/>
      </c>
      <c r="O201" s="31"/>
      <c r="P201" s="67"/>
      <c r="Q201" s="68"/>
      <c r="R201" s="69"/>
      <c r="S201" s="41">
        <f t="shared" si="37"/>
        <v>0</v>
      </c>
      <c r="T201" s="70"/>
      <c r="U201" s="68"/>
      <c r="V201" s="71"/>
      <c r="W201" s="41">
        <f t="shared" si="38"/>
        <v>0</v>
      </c>
      <c r="X201" s="70"/>
      <c r="Y201" s="68"/>
      <c r="Z201" s="71"/>
      <c r="AA201" s="41">
        <f t="shared" si="39"/>
        <v>0</v>
      </c>
      <c r="AB201" s="70"/>
      <c r="AC201" s="68"/>
      <c r="AD201" s="71"/>
      <c r="AE201" s="41">
        <f t="shared" si="40"/>
        <v>0</v>
      </c>
      <c r="AF201" s="70"/>
      <c r="AG201" s="68"/>
      <c r="AH201" s="71"/>
      <c r="AI201" s="41">
        <f t="shared" si="41"/>
        <v>0</v>
      </c>
      <c r="AJ201" s="70"/>
      <c r="AK201" s="68"/>
      <c r="AL201" s="71"/>
      <c r="AM201" s="41">
        <f t="shared" si="42"/>
        <v>0</v>
      </c>
      <c r="AN201" s="70"/>
      <c r="AO201" s="68"/>
      <c r="AP201" s="71"/>
      <c r="AQ201" s="41">
        <f t="shared" si="43"/>
        <v>0</v>
      </c>
      <c r="AR201" s="70"/>
      <c r="AS201" s="68"/>
      <c r="AT201" s="71"/>
      <c r="AU201" s="41">
        <f t="shared" si="44"/>
        <v>0</v>
      </c>
      <c r="AV201" s="70"/>
      <c r="AW201" s="68"/>
      <c r="AX201" s="71"/>
      <c r="AY201" s="41">
        <f t="shared" si="45"/>
        <v>0</v>
      </c>
      <c r="AZ201" s="70"/>
      <c r="BA201" s="68"/>
      <c r="BB201" s="71"/>
      <c r="BC201" s="41">
        <f t="shared" si="46"/>
        <v>0</v>
      </c>
      <c r="BD201" s="70"/>
      <c r="BE201" s="68"/>
      <c r="BF201" s="71"/>
      <c r="BG201" s="41">
        <f t="shared" si="47"/>
        <v>0</v>
      </c>
      <c r="BH201" s="70"/>
      <c r="BI201" s="68"/>
      <c r="BJ201" s="71"/>
      <c r="BK201" s="41">
        <f t="shared" si="48"/>
        <v>0</v>
      </c>
      <c r="BL201" s="70"/>
      <c r="BM201" s="68"/>
      <c r="BN201" s="71"/>
      <c r="BO201" s="41">
        <f t="shared" si="49"/>
        <v>0</v>
      </c>
      <c r="BP201" s="70"/>
      <c r="BQ201" s="68"/>
      <c r="BR201" s="71"/>
      <c r="BS201" s="41">
        <f t="shared" si="50"/>
        <v>0</v>
      </c>
    </row>
    <row r="202" spans="1:71" ht="15.75" customHeight="1" x14ac:dyDescent="0.25">
      <c r="A202" s="30"/>
      <c r="B202" s="31"/>
      <c r="C202" s="31"/>
      <c r="D202" s="37">
        <v>171</v>
      </c>
      <c r="E202" s="60"/>
      <c r="F202" s="31"/>
      <c r="G202" s="38" t="str">
        <f t="shared" si="31"/>
        <v/>
      </c>
      <c r="H202" s="39" t="str">
        <f t="array" ref="H202">IF(I202="","",IFERROR(INDEX(Lid!$F:$F,MATCH($E202,Lid!$A:$A,0)),""))</f>
        <v/>
      </c>
      <c r="I202" s="84" t="str">
        <f t="shared" si="32"/>
        <v/>
      </c>
      <c r="J202" s="38" t="str">
        <f t="shared" si="33"/>
        <v/>
      </c>
      <c r="K202" s="39" t="str">
        <f>IF(I202="","",IFERROR($D$3 &amp; " " &amp;LEFT(INDEX(Lid!$B:$B,MATCH($E202,Lid!$A:$A,0)), 1)&amp;MID(INDEX(Lid!$B:$B,MATCH($E202,Lid!$A:$A,0)),FIND(" ", INDEX(Lid!$B:$B,MATCH($E202,Lid!$A:$A,0))),256),""))</f>
        <v/>
      </c>
      <c r="L202" s="41" t="str">
        <f t="shared" si="34"/>
        <v/>
      </c>
      <c r="M202" s="41" t="str">
        <f t="shared" si="35"/>
        <v/>
      </c>
      <c r="N202" s="41" t="str">
        <f t="shared" si="36"/>
        <v/>
      </c>
      <c r="O202" s="31"/>
      <c r="P202" s="67"/>
      <c r="Q202" s="68"/>
      <c r="R202" s="69"/>
      <c r="S202" s="41">
        <f t="shared" si="37"/>
        <v>0</v>
      </c>
      <c r="T202" s="70"/>
      <c r="U202" s="68"/>
      <c r="V202" s="71"/>
      <c r="W202" s="41">
        <f t="shared" si="38"/>
        <v>0</v>
      </c>
      <c r="X202" s="70"/>
      <c r="Y202" s="68"/>
      <c r="Z202" s="71"/>
      <c r="AA202" s="41">
        <f t="shared" si="39"/>
        <v>0</v>
      </c>
      <c r="AB202" s="70"/>
      <c r="AC202" s="68"/>
      <c r="AD202" s="71"/>
      <c r="AE202" s="41">
        <f t="shared" si="40"/>
        <v>0</v>
      </c>
      <c r="AF202" s="70"/>
      <c r="AG202" s="68"/>
      <c r="AH202" s="71"/>
      <c r="AI202" s="41">
        <f t="shared" si="41"/>
        <v>0</v>
      </c>
      <c r="AJ202" s="70"/>
      <c r="AK202" s="68"/>
      <c r="AL202" s="71"/>
      <c r="AM202" s="41">
        <f t="shared" si="42"/>
        <v>0</v>
      </c>
      <c r="AN202" s="70"/>
      <c r="AO202" s="68"/>
      <c r="AP202" s="71"/>
      <c r="AQ202" s="41">
        <f t="shared" si="43"/>
        <v>0</v>
      </c>
      <c r="AR202" s="70"/>
      <c r="AS202" s="68"/>
      <c r="AT202" s="71"/>
      <c r="AU202" s="41">
        <f t="shared" si="44"/>
        <v>0</v>
      </c>
      <c r="AV202" s="70"/>
      <c r="AW202" s="68"/>
      <c r="AX202" s="71"/>
      <c r="AY202" s="41">
        <f t="shared" si="45"/>
        <v>0</v>
      </c>
      <c r="AZ202" s="70"/>
      <c r="BA202" s="68"/>
      <c r="BB202" s="71"/>
      <c r="BC202" s="41">
        <f t="shared" si="46"/>
        <v>0</v>
      </c>
      <c r="BD202" s="70"/>
      <c r="BE202" s="68"/>
      <c r="BF202" s="71"/>
      <c r="BG202" s="41">
        <f t="shared" si="47"/>
        <v>0</v>
      </c>
      <c r="BH202" s="70"/>
      <c r="BI202" s="68"/>
      <c r="BJ202" s="71"/>
      <c r="BK202" s="41">
        <f t="shared" si="48"/>
        <v>0</v>
      </c>
      <c r="BL202" s="70"/>
      <c r="BM202" s="68"/>
      <c r="BN202" s="71"/>
      <c r="BO202" s="41">
        <f t="shared" si="49"/>
        <v>0</v>
      </c>
      <c r="BP202" s="70"/>
      <c r="BQ202" s="68"/>
      <c r="BR202" s="71"/>
      <c r="BS202" s="41">
        <f t="shared" si="50"/>
        <v>0</v>
      </c>
    </row>
    <row r="203" spans="1:71" ht="15.75" customHeight="1" x14ac:dyDescent="0.25">
      <c r="A203" s="30"/>
      <c r="B203" s="31"/>
      <c r="C203" s="31"/>
      <c r="D203" s="37">
        <v>172</v>
      </c>
      <c r="E203" s="60"/>
      <c r="F203" s="31"/>
      <c r="G203" s="38" t="str">
        <f t="shared" si="31"/>
        <v/>
      </c>
      <c r="H203" s="39" t="str">
        <f t="array" ref="H203">IF(I203="","",IFERROR(INDEX(Lid!$F:$F,MATCH($E203,Lid!$A:$A,0)),""))</f>
        <v/>
      </c>
      <c r="I203" s="84" t="str">
        <f t="shared" si="32"/>
        <v/>
      </c>
      <c r="J203" s="38" t="str">
        <f t="shared" si="33"/>
        <v/>
      </c>
      <c r="K203" s="39" t="str">
        <f>IF(I203="","",IFERROR($D$3 &amp; " " &amp;LEFT(INDEX(Lid!$B:$B,MATCH($E203,Lid!$A:$A,0)), 1)&amp;MID(INDEX(Lid!$B:$B,MATCH($E203,Lid!$A:$A,0)),FIND(" ", INDEX(Lid!$B:$B,MATCH($E203,Lid!$A:$A,0))),256),""))</f>
        <v/>
      </c>
      <c r="L203" s="41" t="str">
        <f t="shared" si="34"/>
        <v/>
      </c>
      <c r="M203" s="41" t="str">
        <f t="shared" si="35"/>
        <v/>
      </c>
      <c r="N203" s="41" t="str">
        <f t="shared" si="36"/>
        <v/>
      </c>
      <c r="O203" s="31"/>
      <c r="P203" s="67"/>
      <c r="Q203" s="68"/>
      <c r="R203" s="69"/>
      <c r="S203" s="41">
        <f t="shared" si="37"/>
        <v>0</v>
      </c>
      <c r="T203" s="70"/>
      <c r="U203" s="68"/>
      <c r="V203" s="71"/>
      <c r="W203" s="41">
        <f t="shared" si="38"/>
        <v>0</v>
      </c>
      <c r="X203" s="70"/>
      <c r="Y203" s="68"/>
      <c r="Z203" s="71"/>
      <c r="AA203" s="41">
        <f t="shared" si="39"/>
        <v>0</v>
      </c>
      <c r="AB203" s="70"/>
      <c r="AC203" s="68"/>
      <c r="AD203" s="71"/>
      <c r="AE203" s="41">
        <f t="shared" si="40"/>
        <v>0</v>
      </c>
      <c r="AF203" s="70"/>
      <c r="AG203" s="68"/>
      <c r="AH203" s="71"/>
      <c r="AI203" s="41">
        <f t="shared" si="41"/>
        <v>0</v>
      </c>
      <c r="AJ203" s="70"/>
      <c r="AK203" s="68"/>
      <c r="AL203" s="71"/>
      <c r="AM203" s="41">
        <f t="shared" si="42"/>
        <v>0</v>
      </c>
      <c r="AN203" s="70"/>
      <c r="AO203" s="68"/>
      <c r="AP203" s="71"/>
      <c r="AQ203" s="41">
        <f t="shared" si="43"/>
        <v>0</v>
      </c>
      <c r="AR203" s="70"/>
      <c r="AS203" s="68"/>
      <c r="AT203" s="71"/>
      <c r="AU203" s="41">
        <f t="shared" si="44"/>
        <v>0</v>
      </c>
      <c r="AV203" s="70"/>
      <c r="AW203" s="68"/>
      <c r="AX203" s="71"/>
      <c r="AY203" s="41">
        <f t="shared" si="45"/>
        <v>0</v>
      </c>
      <c r="AZ203" s="70"/>
      <c r="BA203" s="68"/>
      <c r="BB203" s="71"/>
      <c r="BC203" s="41">
        <f t="shared" si="46"/>
        <v>0</v>
      </c>
      <c r="BD203" s="70"/>
      <c r="BE203" s="68"/>
      <c r="BF203" s="71"/>
      <c r="BG203" s="41">
        <f t="shared" si="47"/>
        <v>0</v>
      </c>
      <c r="BH203" s="70"/>
      <c r="BI203" s="68"/>
      <c r="BJ203" s="71"/>
      <c r="BK203" s="41">
        <f t="shared" si="48"/>
        <v>0</v>
      </c>
      <c r="BL203" s="70"/>
      <c r="BM203" s="68"/>
      <c r="BN203" s="71"/>
      <c r="BO203" s="41">
        <f t="shared" si="49"/>
        <v>0</v>
      </c>
      <c r="BP203" s="70"/>
      <c r="BQ203" s="68"/>
      <c r="BR203" s="71"/>
      <c r="BS203" s="41">
        <f t="shared" si="50"/>
        <v>0</v>
      </c>
    </row>
    <row r="204" spans="1:71" ht="15.75" customHeight="1" x14ac:dyDescent="0.25">
      <c r="A204" s="30"/>
      <c r="B204" s="31"/>
      <c r="C204" s="31"/>
      <c r="D204" s="37">
        <v>173</v>
      </c>
      <c r="E204" s="60"/>
      <c r="F204" s="31"/>
      <c r="G204" s="38" t="str">
        <f t="shared" si="31"/>
        <v/>
      </c>
      <c r="H204" s="39" t="str">
        <f t="array" ref="H204">IF(I204="","",IFERROR(INDEX(Lid!$F:$F,MATCH($E204,Lid!$A:$A,0)),""))</f>
        <v/>
      </c>
      <c r="I204" s="84" t="str">
        <f t="shared" si="32"/>
        <v/>
      </c>
      <c r="J204" s="38" t="str">
        <f t="shared" si="33"/>
        <v/>
      </c>
      <c r="K204" s="39" t="str">
        <f>IF(I204="","",IFERROR($D$3 &amp; " " &amp;LEFT(INDEX(Lid!$B:$B,MATCH($E204,Lid!$A:$A,0)), 1)&amp;MID(INDEX(Lid!$B:$B,MATCH($E204,Lid!$A:$A,0)),FIND(" ", INDEX(Lid!$B:$B,MATCH($E204,Lid!$A:$A,0))),256),""))</f>
        <v/>
      </c>
      <c r="L204" s="41" t="str">
        <f t="shared" si="34"/>
        <v/>
      </c>
      <c r="M204" s="41" t="str">
        <f t="shared" si="35"/>
        <v/>
      </c>
      <c r="N204" s="41" t="str">
        <f t="shared" si="36"/>
        <v/>
      </c>
      <c r="O204" s="31"/>
      <c r="P204" s="67"/>
      <c r="Q204" s="68"/>
      <c r="R204" s="69"/>
      <c r="S204" s="41">
        <f t="shared" si="37"/>
        <v>0</v>
      </c>
      <c r="T204" s="70"/>
      <c r="U204" s="68"/>
      <c r="V204" s="71"/>
      <c r="W204" s="41">
        <f t="shared" si="38"/>
        <v>0</v>
      </c>
      <c r="X204" s="70"/>
      <c r="Y204" s="68"/>
      <c r="Z204" s="71"/>
      <c r="AA204" s="41">
        <f t="shared" si="39"/>
        <v>0</v>
      </c>
      <c r="AB204" s="70"/>
      <c r="AC204" s="68"/>
      <c r="AD204" s="71"/>
      <c r="AE204" s="41">
        <f t="shared" si="40"/>
        <v>0</v>
      </c>
      <c r="AF204" s="70"/>
      <c r="AG204" s="68"/>
      <c r="AH204" s="71"/>
      <c r="AI204" s="41">
        <f t="shared" si="41"/>
        <v>0</v>
      </c>
      <c r="AJ204" s="70"/>
      <c r="AK204" s="68"/>
      <c r="AL204" s="71"/>
      <c r="AM204" s="41">
        <f t="shared" si="42"/>
        <v>0</v>
      </c>
      <c r="AN204" s="70"/>
      <c r="AO204" s="68"/>
      <c r="AP204" s="71"/>
      <c r="AQ204" s="41">
        <f t="shared" si="43"/>
        <v>0</v>
      </c>
      <c r="AR204" s="70"/>
      <c r="AS204" s="68"/>
      <c r="AT204" s="71"/>
      <c r="AU204" s="41">
        <f t="shared" si="44"/>
        <v>0</v>
      </c>
      <c r="AV204" s="70"/>
      <c r="AW204" s="68"/>
      <c r="AX204" s="71"/>
      <c r="AY204" s="41">
        <f t="shared" si="45"/>
        <v>0</v>
      </c>
      <c r="AZ204" s="70"/>
      <c r="BA204" s="68"/>
      <c r="BB204" s="71"/>
      <c r="BC204" s="41">
        <f t="shared" si="46"/>
        <v>0</v>
      </c>
      <c r="BD204" s="70"/>
      <c r="BE204" s="68"/>
      <c r="BF204" s="71"/>
      <c r="BG204" s="41">
        <f t="shared" si="47"/>
        <v>0</v>
      </c>
      <c r="BH204" s="70"/>
      <c r="BI204" s="68"/>
      <c r="BJ204" s="71"/>
      <c r="BK204" s="41">
        <f t="shared" si="48"/>
        <v>0</v>
      </c>
      <c r="BL204" s="70"/>
      <c r="BM204" s="68"/>
      <c r="BN204" s="71"/>
      <c r="BO204" s="41">
        <f t="shared" si="49"/>
        <v>0</v>
      </c>
      <c r="BP204" s="70"/>
      <c r="BQ204" s="68"/>
      <c r="BR204" s="71"/>
      <c r="BS204" s="41">
        <f t="shared" si="50"/>
        <v>0</v>
      </c>
    </row>
    <row r="205" spans="1:71" ht="15.75" customHeight="1" x14ac:dyDescent="0.25">
      <c r="A205" s="30"/>
      <c r="B205" s="31"/>
      <c r="C205" s="31"/>
      <c r="D205" s="37">
        <v>174</v>
      </c>
      <c r="E205" s="60"/>
      <c r="F205" s="31"/>
      <c r="G205" s="38" t="str">
        <f t="shared" si="31"/>
        <v/>
      </c>
      <c r="H205" s="39" t="str">
        <f t="array" ref="H205">IF(I205="","",IFERROR(INDEX(Lid!$F:$F,MATCH($E205,Lid!$A:$A,0)),""))</f>
        <v/>
      </c>
      <c r="I205" s="84" t="str">
        <f t="shared" si="32"/>
        <v/>
      </c>
      <c r="J205" s="38" t="str">
        <f t="shared" si="33"/>
        <v/>
      </c>
      <c r="K205" s="39" t="str">
        <f>IF(I205="","",IFERROR($D$3 &amp; " " &amp;LEFT(INDEX(Lid!$B:$B,MATCH($E205,Lid!$A:$A,0)), 1)&amp;MID(INDEX(Lid!$B:$B,MATCH($E205,Lid!$A:$A,0)),FIND(" ", INDEX(Lid!$B:$B,MATCH($E205,Lid!$A:$A,0))),256),""))</f>
        <v/>
      </c>
      <c r="L205" s="41" t="str">
        <f t="shared" si="34"/>
        <v/>
      </c>
      <c r="M205" s="41" t="str">
        <f t="shared" si="35"/>
        <v/>
      </c>
      <c r="N205" s="41" t="str">
        <f t="shared" si="36"/>
        <v/>
      </c>
      <c r="O205" s="31"/>
      <c r="P205" s="67"/>
      <c r="Q205" s="68"/>
      <c r="R205" s="69"/>
      <c r="S205" s="41">
        <f t="shared" si="37"/>
        <v>0</v>
      </c>
      <c r="T205" s="70"/>
      <c r="U205" s="68"/>
      <c r="V205" s="71"/>
      <c r="W205" s="41">
        <f t="shared" si="38"/>
        <v>0</v>
      </c>
      <c r="X205" s="70"/>
      <c r="Y205" s="68"/>
      <c r="Z205" s="71"/>
      <c r="AA205" s="41">
        <f t="shared" si="39"/>
        <v>0</v>
      </c>
      <c r="AB205" s="70"/>
      <c r="AC205" s="68"/>
      <c r="AD205" s="71"/>
      <c r="AE205" s="41">
        <f t="shared" si="40"/>
        <v>0</v>
      </c>
      <c r="AF205" s="70"/>
      <c r="AG205" s="68"/>
      <c r="AH205" s="71"/>
      <c r="AI205" s="41">
        <f t="shared" si="41"/>
        <v>0</v>
      </c>
      <c r="AJ205" s="70"/>
      <c r="AK205" s="68"/>
      <c r="AL205" s="71"/>
      <c r="AM205" s="41">
        <f t="shared" si="42"/>
        <v>0</v>
      </c>
      <c r="AN205" s="70"/>
      <c r="AO205" s="68"/>
      <c r="AP205" s="71"/>
      <c r="AQ205" s="41">
        <f t="shared" si="43"/>
        <v>0</v>
      </c>
      <c r="AR205" s="70"/>
      <c r="AS205" s="68"/>
      <c r="AT205" s="71"/>
      <c r="AU205" s="41">
        <f t="shared" si="44"/>
        <v>0</v>
      </c>
      <c r="AV205" s="70"/>
      <c r="AW205" s="68"/>
      <c r="AX205" s="71"/>
      <c r="AY205" s="41">
        <f t="shared" si="45"/>
        <v>0</v>
      </c>
      <c r="AZ205" s="70"/>
      <c r="BA205" s="68"/>
      <c r="BB205" s="71"/>
      <c r="BC205" s="41">
        <f t="shared" si="46"/>
        <v>0</v>
      </c>
      <c r="BD205" s="70"/>
      <c r="BE205" s="68"/>
      <c r="BF205" s="71"/>
      <c r="BG205" s="41">
        <f t="shared" si="47"/>
        <v>0</v>
      </c>
      <c r="BH205" s="70"/>
      <c r="BI205" s="68"/>
      <c r="BJ205" s="71"/>
      <c r="BK205" s="41">
        <f t="shared" si="48"/>
        <v>0</v>
      </c>
      <c r="BL205" s="70"/>
      <c r="BM205" s="68"/>
      <c r="BN205" s="71"/>
      <c r="BO205" s="41">
        <f t="shared" si="49"/>
        <v>0</v>
      </c>
      <c r="BP205" s="70"/>
      <c r="BQ205" s="68"/>
      <c r="BR205" s="71"/>
      <c r="BS205" s="41">
        <f t="shared" si="50"/>
        <v>0</v>
      </c>
    </row>
    <row r="206" spans="1:71" ht="15.75" customHeight="1" x14ac:dyDescent="0.25">
      <c r="A206" s="30"/>
      <c r="B206" s="31"/>
      <c r="C206" s="31"/>
      <c r="D206" s="37">
        <v>175</v>
      </c>
      <c r="E206" s="60"/>
      <c r="F206" s="31"/>
      <c r="G206" s="38" t="str">
        <f t="shared" si="31"/>
        <v/>
      </c>
      <c r="H206" s="39" t="str">
        <f t="array" ref="H206">IF(I206="","",IFERROR(INDEX(Lid!$F:$F,MATCH($E206,Lid!$A:$A,0)),""))</f>
        <v/>
      </c>
      <c r="I206" s="84" t="str">
        <f t="shared" si="32"/>
        <v/>
      </c>
      <c r="J206" s="38" t="str">
        <f t="shared" si="33"/>
        <v/>
      </c>
      <c r="K206" s="39" t="str">
        <f>IF(I206="","",IFERROR($D$3 &amp; " " &amp;LEFT(INDEX(Lid!$B:$B,MATCH($E206,Lid!$A:$A,0)), 1)&amp;MID(INDEX(Lid!$B:$B,MATCH($E206,Lid!$A:$A,0)),FIND(" ", INDEX(Lid!$B:$B,MATCH($E206,Lid!$A:$A,0))),256),""))</f>
        <v/>
      </c>
      <c r="L206" s="41" t="str">
        <f t="shared" si="34"/>
        <v/>
      </c>
      <c r="M206" s="41" t="str">
        <f t="shared" si="35"/>
        <v/>
      </c>
      <c r="N206" s="41" t="str">
        <f t="shared" si="36"/>
        <v/>
      </c>
      <c r="O206" s="31"/>
      <c r="P206" s="67"/>
      <c r="Q206" s="68"/>
      <c r="R206" s="69"/>
      <c r="S206" s="41">
        <f t="shared" si="37"/>
        <v>0</v>
      </c>
      <c r="T206" s="70"/>
      <c r="U206" s="68"/>
      <c r="V206" s="71"/>
      <c r="W206" s="41">
        <f t="shared" si="38"/>
        <v>0</v>
      </c>
      <c r="X206" s="70"/>
      <c r="Y206" s="68"/>
      <c r="Z206" s="71"/>
      <c r="AA206" s="41">
        <f t="shared" si="39"/>
        <v>0</v>
      </c>
      <c r="AB206" s="70"/>
      <c r="AC206" s="68"/>
      <c r="AD206" s="71"/>
      <c r="AE206" s="41">
        <f t="shared" si="40"/>
        <v>0</v>
      </c>
      <c r="AF206" s="70"/>
      <c r="AG206" s="68"/>
      <c r="AH206" s="71"/>
      <c r="AI206" s="41">
        <f t="shared" si="41"/>
        <v>0</v>
      </c>
      <c r="AJ206" s="70"/>
      <c r="AK206" s="68"/>
      <c r="AL206" s="71"/>
      <c r="AM206" s="41">
        <f t="shared" si="42"/>
        <v>0</v>
      </c>
      <c r="AN206" s="70"/>
      <c r="AO206" s="68"/>
      <c r="AP206" s="71"/>
      <c r="AQ206" s="41">
        <f t="shared" si="43"/>
        <v>0</v>
      </c>
      <c r="AR206" s="70"/>
      <c r="AS206" s="68"/>
      <c r="AT206" s="71"/>
      <c r="AU206" s="41">
        <f t="shared" si="44"/>
        <v>0</v>
      </c>
      <c r="AV206" s="70"/>
      <c r="AW206" s="68"/>
      <c r="AX206" s="71"/>
      <c r="AY206" s="41">
        <f t="shared" si="45"/>
        <v>0</v>
      </c>
      <c r="AZ206" s="70"/>
      <c r="BA206" s="68"/>
      <c r="BB206" s="71"/>
      <c r="BC206" s="41">
        <f t="shared" si="46"/>
        <v>0</v>
      </c>
      <c r="BD206" s="70"/>
      <c r="BE206" s="68"/>
      <c r="BF206" s="71"/>
      <c r="BG206" s="41">
        <f t="shared" si="47"/>
        <v>0</v>
      </c>
      <c r="BH206" s="70"/>
      <c r="BI206" s="68"/>
      <c r="BJ206" s="71"/>
      <c r="BK206" s="41">
        <f t="shared" si="48"/>
        <v>0</v>
      </c>
      <c r="BL206" s="70"/>
      <c r="BM206" s="68"/>
      <c r="BN206" s="71"/>
      <c r="BO206" s="41">
        <f t="shared" si="49"/>
        <v>0</v>
      </c>
      <c r="BP206" s="70"/>
      <c r="BQ206" s="68"/>
      <c r="BR206" s="71"/>
      <c r="BS206" s="41">
        <f t="shared" si="50"/>
        <v>0</v>
      </c>
    </row>
    <row r="207" spans="1:71" ht="15.75" customHeight="1" x14ac:dyDescent="0.25">
      <c r="A207" s="30"/>
      <c r="B207" s="31"/>
      <c r="C207" s="31"/>
      <c r="D207" s="37">
        <v>176</v>
      </c>
      <c r="E207" s="60"/>
      <c r="F207" s="31"/>
      <c r="G207" s="38" t="str">
        <f t="shared" si="31"/>
        <v/>
      </c>
      <c r="H207" s="39" t="str">
        <f t="array" ref="H207">IF(I207="","",IFERROR(INDEX(Lid!$F:$F,MATCH($E207,Lid!$A:$A,0)),""))</f>
        <v/>
      </c>
      <c r="I207" s="84" t="str">
        <f t="shared" si="32"/>
        <v/>
      </c>
      <c r="J207" s="38" t="str">
        <f t="shared" si="33"/>
        <v/>
      </c>
      <c r="K207" s="39" t="str">
        <f>IF(I207="","",IFERROR($D$3 &amp; " " &amp;LEFT(INDEX(Lid!$B:$B,MATCH($E207,Lid!$A:$A,0)), 1)&amp;MID(INDEX(Lid!$B:$B,MATCH($E207,Lid!$A:$A,0)),FIND(" ", INDEX(Lid!$B:$B,MATCH($E207,Lid!$A:$A,0))),256),""))</f>
        <v/>
      </c>
      <c r="L207" s="41" t="str">
        <f t="shared" si="34"/>
        <v/>
      </c>
      <c r="M207" s="41" t="str">
        <f t="shared" si="35"/>
        <v/>
      </c>
      <c r="N207" s="41" t="str">
        <f t="shared" si="36"/>
        <v/>
      </c>
      <c r="O207" s="31"/>
      <c r="P207" s="67"/>
      <c r="Q207" s="68"/>
      <c r="R207" s="69"/>
      <c r="S207" s="41">
        <f t="shared" si="37"/>
        <v>0</v>
      </c>
      <c r="T207" s="70"/>
      <c r="U207" s="68"/>
      <c r="V207" s="71"/>
      <c r="W207" s="41">
        <f t="shared" si="38"/>
        <v>0</v>
      </c>
      <c r="X207" s="70"/>
      <c r="Y207" s="68"/>
      <c r="Z207" s="71"/>
      <c r="AA207" s="41">
        <f t="shared" si="39"/>
        <v>0</v>
      </c>
      <c r="AB207" s="70"/>
      <c r="AC207" s="68"/>
      <c r="AD207" s="71"/>
      <c r="AE207" s="41">
        <f t="shared" si="40"/>
        <v>0</v>
      </c>
      <c r="AF207" s="70"/>
      <c r="AG207" s="68"/>
      <c r="AH207" s="71"/>
      <c r="AI207" s="41">
        <f t="shared" si="41"/>
        <v>0</v>
      </c>
      <c r="AJ207" s="70"/>
      <c r="AK207" s="68"/>
      <c r="AL207" s="71"/>
      <c r="AM207" s="41">
        <f t="shared" si="42"/>
        <v>0</v>
      </c>
      <c r="AN207" s="70"/>
      <c r="AO207" s="68"/>
      <c r="AP207" s="71"/>
      <c r="AQ207" s="41">
        <f t="shared" si="43"/>
        <v>0</v>
      </c>
      <c r="AR207" s="70"/>
      <c r="AS207" s="68"/>
      <c r="AT207" s="71"/>
      <c r="AU207" s="41">
        <f t="shared" si="44"/>
        <v>0</v>
      </c>
      <c r="AV207" s="70"/>
      <c r="AW207" s="68"/>
      <c r="AX207" s="71"/>
      <c r="AY207" s="41">
        <f t="shared" si="45"/>
        <v>0</v>
      </c>
      <c r="AZ207" s="70"/>
      <c r="BA207" s="68"/>
      <c r="BB207" s="71"/>
      <c r="BC207" s="41">
        <f t="shared" si="46"/>
        <v>0</v>
      </c>
      <c r="BD207" s="70"/>
      <c r="BE207" s="68"/>
      <c r="BF207" s="71"/>
      <c r="BG207" s="41">
        <f t="shared" si="47"/>
        <v>0</v>
      </c>
      <c r="BH207" s="70"/>
      <c r="BI207" s="68"/>
      <c r="BJ207" s="71"/>
      <c r="BK207" s="41">
        <f t="shared" si="48"/>
        <v>0</v>
      </c>
      <c r="BL207" s="70"/>
      <c r="BM207" s="68"/>
      <c r="BN207" s="71"/>
      <c r="BO207" s="41">
        <f t="shared" si="49"/>
        <v>0</v>
      </c>
      <c r="BP207" s="70"/>
      <c r="BQ207" s="68"/>
      <c r="BR207" s="71"/>
      <c r="BS207" s="41">
        <f t="shared" si="50"/>
        <v>0</v>
      </c>
    </row>
    <row r="208" spans="1:71" ht="15.75" customHeight="1" x14ac:dyDescent="0.25">
      <c r="A208" s="30"/>
      <c r="B208" s="31"/>
      <c r="C208" s="31"/>
      <c r="D208" s="37">
        <v>177</v>
      </c>
      <c r="E208" s="60"/>
      <c r="F208" s="31"/>
      <c r="G208" s="38" t="str">
        <f t="shared" si="31"/>
        <v/>
      </c>
      <c r="H208" s="39" t="str">
        <f t="array" ref="H208">IF(I208="","",IFERROR(INDEX(Lid!$F:$F,MATCH($E208,Lid!$A:$A,0)),""))</f>
        <v/>
      </c>
      <c r="I208" s="84" t="str">
        <f t="shared" si="32"/>
        <v/>
      </c>
      <c r="J208" s="38" t="str">
        <f t="shared" si="33"/>
        <v/>
      </c>
      <c r="K208" s="39" t="str">
        <f>IF(I208="","",IFERROR($D$3 &amp; " " &amp;LEFT(INDEX(Lid!$B:$B,MATCH($E208,Lid!$A:$A,0)), 1)&amp;MID(INDEX(Lid!$B:$B,MATCH($E208,Lid!$A:$A,0)),FIND(" ", INDEX(Lid!$B:$B,MATCH($E208,Lid!$A:$A,0))),256),""))</f>
        <v/>
      </c>
      <c r="L208" s="41" t="str">
        <f t="shared" si="34"/>
        <v/>
      </c>
      <c r="M208" s="41" t="str">
        <f t="shared" si="35"/>
        <v/>
      </c>
      <c r="N208" s="41" t="str">
        <f t="shared" si="36"/>
        <v/>
      </c>
      <c r="O208" s="31"/>
      <c r="P208" s="67"/>
      <c r="Q208" s="68"/>
      <c r="R208" s="69"/>
      <c r="S208" s="41">
        <f t="shared" si="37"/>
        <v>0</v>
      </c>
      <c r="T208" s="70"/>
      <c r="U208" s="68"/>
      <c r="V208" s="71"/>
      <c r="W208" s="41">
        <f t="shared" si="38"/>
        <v>0</v>
      </c>
      <c r="X208" s="70"/>
      <c r="Y208" s="68"/>
      <c r="Z208" s="71"/>
      <c r="AA208" s="41">
        <f t="shared" si="39"/>
        <v>0</v>
      </c>
      <c r="AB208" s="70"/>
      <c r="AC208" s="68"/>
      <c r="AD208" s="71"/>
      <c r="AE208" s="41">
        <f t="shared" si="40"/>
        <v>0</v>
      </c>
      <c r="AF208" s="70"/>
      <c r="AG208" s="68"/>
      <c r="AH208" s="71"/>
      <c r="AI208" s="41">
        <f t="shared" si="41"/>
        <v>0</v>
      </c>
      <c r="AJ208" s="70"/>
      <c r="AK208" s="68"/>
      <c r="AL208" s="71"/>
      <c r="AM208" s="41">
        <f t="shared" si="42"/>
        <v>0</v>
      </c>
      <c r="AN208" s="70"/>
      <c r="AO208" s="68"/>
      <c r="AP208" s="71"/>
      <c r="AQ208" s="41">
        <f t="shared" si="43"/>
        <v>0</v>
      </c>
      <c r="AR208" s="70"/>
      <c r="AS208" s="68"/>
      <c r="AT208" s="71"/>
      <c r="AU208" s="41">
        <f t="shared" si="44"/>
        <v>0</v>
      </c>
      <c r="AV208" s="70"/>
      <c r="AW208" s="68"/>
      <c r="AX208" s="71"/>
      <c r="AY208" s="41">
        <f t="shared" si="45"/>
        <v>0</v>
      </c>
      <c r="AZ208" s="70"/>
      <c r="BA208" s="68"/>
      <c r="BB208" s="71"/>
      <c r="BC208" s="41">
        <f t="shared" si="46"/>
        <v>0</v>
      </c>
      <c r="BD208" s="70"/>
      <c r="BE208" s="68"/>
      <c r="BF208" s="71"/>
      <c r="BG208" s="41">
        <f t="shared" si="47"/>
        <v>0</v>
      </c>
      <c r="BH208" s="70"/>
      <c r="BI208" s="68"/>
      <c r="BJ208" s="71"/>
      <c r="BK208" s="41">
        <f t="shared" si="48"/>
        <v>0</v>
      </c>
      <c r="BL208" s="70"/>
      <c r="BM208" s="68"/>
      <c r="BN208" s="71"/>
      <c r="BO208" s="41">
        <f t="shared" si="49"/>
        <v>0</v>
      </c>
      <c r="BP208" s="70"/>
      <c r="BQ208" s="68"/>
      <c r="BR208" s="71"/>
      <c r="BS208" s="41">
        <f t="shared" si="50"/>
        <v>0</v>
      </c>
    </row>
    <row r="209" spans="1:71" ht="15.75" customHeight="1" x14ac:dyDescent="0.25">
      <c r="A209" s="30"/>
      <c r="B209" s="31"/>
      <c r="C209" s="31"/>
      <c r="D209" s="37">
        <v>178</v>
      </c>
      <c r="E209" s="60"/>
      <c r="F209" s="31"/>
      <c r="G209" s="38" t="str">
        <f t="shared" si="31"/>
        <v/>
      </c>
      <c r="H209" s="39" t="str">
        <f t="array" ref="H209">IF(I209="","",IFERROR(INDEX(Lid!$F:$F,MATCH($E209,Lid!$A:$A,0)),""))</f>
        <v/>
      </c>
      <c r="I209" s="84" t="str">
        <f t="shared" si="32"/>
        <v/>
      </c>
      <c r="J209" s="38" t="str">
        <f t="shared" si="33"/>
        <v/>
      </c>
      <c r="K209" s="39" t="str">
        <f>IF(I209="","",IFERROR($D$3 &amp; " " &amp;LEFT(INDEX(Lid!$B:$B,MATCH($E209,Lid!$A:$A,0)), 1)&amp;MID(INDEX(Lid!$B:$B,MATCH($E209,Lid!$A:$A,0)),FIND(" ", INDEX(Lid!$B:$B,MATCH($E209,Lid!$A:$A,0))),256),""))</f>
        <v/>
      </c>
      <c r="L209" s="41" t="str">
        <f t="shared" si="34"/>
        <v/>
      </c>
      <c r="M209" s="41" t="str">
        <f t="shared" si="35"/>
        <v/>
      </c>
      <c r="N209" s="41" t="str">
        <f t="shared" si="36"/>
        <v/>
      </c>
      <c r="O209" s="31"/>
      <c r="P209" s="67"/>
      <c r="Q209" s="68"/>
      <c r="R209" s="69"/>
      <c r="S209" s="41">
        <f t="shared" si="37"/>
        <v>0</v>
      </c>
      <c r="T209" s="70"/>
      <c r="U209" s="68"/>
      <c r="V209" s="71"/>
      <c r="W209" s="41">
        <f t="shared" si="38"/>
        <v>0</v>
      </c>
      <c r="X209" s="70"/>
      <c r="Y209" s="68"/>
      <c r="Z209" s="71"/>
      <c r="AA209" s="41">
        <f t="shared" si="39"/>
        <v>0</v>
      </c>
      <c r="AB209" s="70"/>
      <c r="AC209" s="68"/>
      <c r="AD209" s="71"/>
      <c r="AE209" s="41">
        <f t="shared" si="40"/>
        <v>0</v>
      </c>
      <c r="AF209" s="70"/>
      <c r="AG209" s="68"/>
      <c r="AH209" s="71"/>
      <c r="AI209" s="41">
        <f t="shared" si="41"/>
        <v>0</v>
      </c>
      <c r="AJ209" s="70"/>
      <c r="AK209" s="68"/>
      <c r="AL209" s="71"/>
      <c r="AM209" s="41">
        <f t="shared" si="42"/>
        <v>0</v>
      </c>
      <c r="AN209" s="70"/>
      <c r="AO209" s="68"/>
      <c r="AP209" s="71"/>
      <c r="AQ209" s="41">
        <f t="shared" si="43"/>
        <v>0</v>
      </c>
      <c r="AR209" s="70"/>
      <c r="AS209" s="68"/>
      <c r="AT209" s="71"/>
      <c r="AU209" s="41">
        <f t="shared" si="44"/>
        <v>0</v>
      </c>
      <c r="AV209" s="70"/>
      <c r="AW209" s="68"/>
      <c r="AX209" s="71"/>
      <c r="AY209" s="41">
        <f t="shared" si="45"/>
        <v>0</v>
      </c>
      <c r="AZ209" s="70"/>
      <c r="BA209" s="68"/>
      <c r="BB209" s="71"/>
      <c r="BC209" s="41">
        <f t="shared" si="46"/>
        <v>0</v>
      </c>
      <c r="BD209" s="70"/>
      <c r="BE209" s="68"/>
      <c r="BF209" s="71"/>
      <c r="BG209" s="41">
        <f t="shared" si="47"/>
        <v>0</v>
      </c>
      <c r="BH209" s="70"/>
      <c r="BI209" s="68"/>
      <c r="BJ209" s="71"/>
      <c r="BK209" s="41">
        <f t="shared" si="48"/>
        <v>0</v>
      </c>
      <c r="BL209" s="70"/>
      <c r="BM209" s="68"/>
      <c r="BN209" s="71"/>
      <c r="BO209" s="41">
        <f t="shared" si="49"/>
        <v>0</v>
      </c>
      <c r="BP209" s="70"/>
      <c r="BQ209" s="68"/>
      <c r="BR209" s="71"/>
      <c r="BS209" s="41">
        <f t="shared" si="50"/>
        <v>0</v>
      </c>
    </row>
    <row r="210" spans="1:71" ht="15.75" customHeight="1" x14ac:dyDescent="0.25">
      <c r="A210" s="30"/>
      <c r="B210" s="31"/>
      <c r="C210" s="31"/>
      <c r="D210" s="37">
        <v>179</v>
      </c>
      <c r="E210" s="60"/>
      <c r="F210" s="31"/>
      <c r="G210" s="38" t="str">
        <f t="shared" si="31"/>
        <v/>
      </c>
      <c r="H210" s="39" t="str">
        <f t="array" ref="H210">IF(I210="","",IFERROR(INDEX(Lid!$F:$F,MATCH($E210,Lid!$A:$A,0)),""))</f>
        <v/>
      </c>
      <c r="I210" s="84" t="str">
        <f t="shared" si="32"/>
        <v/>
      </c>
      <c r="J210" s="38" t="str">
        <f t="shared" si="33"/>
        <v/>
      </c>
      <c r="K210" s="39" t="str">
        <f>IF(I210="","",IFERROR($D$3 &amp; " " &amp;LEFT(INDEX(Lid!$B:$B,MATCH($E210,Lid!$A:$A,0)), 1)&amp;MID(INDEX(Lid!$B:$B,MATCH($E210,Lid!$A:$A,0)),FIND(" ", INDEX(Lid!$B:$B,MATCH($E210,Lid!$A:$A,0))),256),""))</f>
        <v/>
      </c>
      <c r="L210" s="41" t="str">
        <f t="shared" si="34"/>
        <v/>
      </c>
      <c r="M210" s="41" t="str">
        <f t="shared" si="35"/>
        <v/>
      </c>
      <c r="N210" s="41" t="str">
        <f t="shared" si="36"/>
        <v/>
      </c>
      <c r="O210" s="31"/>
      <c r="P210" s="67"/>
      <c r="Q210" s="68"/>
      <c r="R210" s="69"/>
      <c r="S210" s="41">
        <f t="shared" si="37"/>
        <v>0</v>
      </c>
      <c r="T210" s="70"/>
      <c r="U210" s="68"/>
      <c r="V210" s="71"/>
      <c r="W210" s="41">
        <f t="shared" si="38"/>
        <v>0</v>
      </c>
      <c r="X210" s="70"/>
      <c r="Y210" s="68"/>
      <c r="Z210" s="71"/>
      <c r="AA210" s="41">
        <f t="shared" si="39"/>
        <v>0</v>
      </c>
      <c r="AB210" s="70"/>
      <c r="AC210" s="68"/>
      <c r="AD210" s="71"/>
      <c r="AE210" s="41">
        <f t="shared" si="40"/>
        <v>0</v>
      </c>
      <c r="AF210" s="70"/>
      <c r="AG210" s="68"/>
      <c r="AH210" s="71"/>
      <c r="AI210" s="41">
        <f t="shared" si="41"/>
        <v>0</v>
      </c>
      <c r="AJ210" s="70"/>
      <c r="AK210" s="68"/>
      <c r="AL210" s="71"/>
      <c r="AM210" s="41">
        <f t="shared" si="42"/>
        <v>0</v>
      </c>
      <c r="AN210" s="70"/>
      <c r="AO210" s="68"/>
      <c r="AP210" s="71"/>
      <c r="AQ210" s="41">
        <f t="shared" si="43"/>
        <v>0</v>
      </c>
      <c r="AR210" s="70"/>
      <c r="AS210" s="68"/>
      <c r="AT210" s="71"/>
      <c r="AU210" s="41">
        <f t="shared" si="44"/>
        <v>0</v>
      </c>
      <c r="AV210" s="70"/>
      <c r="AW210" s="68"/>
      <c r="AX210" s="71"/>
      <c r="AY210" s="41">
        <f t="shared" si="45"/>
        <v>0</v>
      </c>
      <c r="AZ210" s="70"/>
      <c r="BA210" s="68"/>
      <c r="BB210" s="71"/>
      <c r="BC210" s="41">
        <f t="shared" si="46"/>
        <v>0</v>
      </c>
      <c r="BD210" s="70"/>
      <c r="BE210" s="68"/>
      <c r="BF210" s="71"/>
      <c r="BG210" s="41">
        <f t="shared" si="47"/>
        <v>0</v>
      </c>
      <c r="BH210" s="70"/>
      <c r="BI210" s="68"/>
      <c r="BJ210" s="71"/>
      <c r="BK210" s="41">
        <f t="shared" si="48"/>
        <v>0</v>
      </c>
      <c r="BL210" s="70"/>
      <c r="BM210" s="68"/>
      <c r="BN210" s="71"/>
      <c r="BO210" s="41">
        <f t="shared" si="49"/>
        <v>0</v>
      </c>
      <c r="BP210" s="70"/>
      <c r="BQ210" s="68"/>
      <c r="BR210" s="71"/>
      <c r="BS210" s="41">
        <f t="shared" si="50"/>
        <v>0</v>
      </c>
    </row>
    <row r="211" spans="1:71" ht="15.75" customHeight="1" x14ac:dyDescent="0.25">
      <c r="A211" s="30"/>
      <c r="B211" s="31"/>
      <c r="C211" s="31"/>
      <c r="D211" s="37">
        <v>180</v>
      </c>
      <c r="E211" s="60"/>
      <c r="F211" s="31"/>
      <c r="G211" s="38" t="str">
        <f t="shared" si="31"/>
        <v/>
      </c>
      <c r="H211" s="39" t="str">
        <f t="array" ref="H211">IF(I211="","",IFERROR(INDEX(Lid!$F:$F,MATCH($E211,Lid!$A:$A,0)),""))</f>
        <v/>
      </c>
      <c r="I211" s="84" t="str">
        <f t="shared" si="32"/>
        <v/>
      </c>
      <c r="J211" s="38" t="str">
        <f t="shared" si="33"/>
        <v/>
      </c>
      <c r="K211" s="39" t="str">
        <f>IF(I211="","",IFERROR($D$3 &amp; " " &amp;LEFT(INDEX(Lid!$B:$B,MATCH($E211,Lid!$A:$A,0)), 1)&amp;MID(INDEX(Lid!$B:$B,MATCH($E211,Lid!$A:$A,0)),FIND(" ", INDEX(Lid!$B:$B,MATCH($E211,Lid!$A:$A,0))),256),""))</f>
        <v/>
      </c>
      <c r="L211" s="41" t="str">
        <f t="shared" si="34"/>
        <v/>
      </c>
      <c r="M211" s="41" t="str">
        <f t="shared" si="35"/>
        <v/>
      </c>
      <c r="N211" s="41" t="str">
        <f t="shared" si="36"/>
        <v/>
      </c>
      <c r="O211" s="31"/>
      <c r="P211" s="67"/>
      <c r="Q211" s="68"/>
      <c r="R211" s="69"/>
      <c r="S211" s="41">
        <f t="shared" si="37"/>
        <v>0</v>
      </c>
      <c r="T211" s="70"/>
      <c r="U211" s="68"/>
      <c r="V211" s="71"/>
      <c r="W211" s="41">
        <f t="shared" si="38"/>
        <v>0</v>
      </c>
      <c r="X211" s="70"/>
      <c r="Y211" s="68"/>
      <c r="Z211" s="71"/>
      <c r="AA211" s="41">
        <f t="shared" si="39"/>
        <v>0</v>
      </c>
      <c r="AB211" s="70"/>
      <c r="AC211" s="68"/>
      <c r="AD211" s="71"/>
      <c r="AE211" s="41">
        <f t="shared" si="40"/>
        <v>0</v>
      </c>
      <c r="AF211" s="70"/>
      <c r="AG211" s="68"/>
      <c r="AH211" s="71"/>
      <c r="AI211" s="41">
        <f t="shared" si="41"/>
        <v>0</v>
      </c>
      <c r="AJ211" s="70"/>
      <c r="AK211" s="68"/>
      <c r="AL211" s="71"/>
      <c r="AM211" s="41">
        <f t="shared" si="42"/>
        <v>0</v>
      </c>
      <c r="AN211" s="70"/>
      <c r="AO211" s="68"/>
      <c r="AP211" s="71"/>
      <c r="AQ211" s="41">
        <f t="shared" si="43"/>
        <v>0</v>
      </c>
      <c r="AR211" s="70"/>
      <c r="AS211" s="68"/>
      <c r="AT211" s="71"/>
      <c r="AU211" s="41">
        <f t="shared" si="44"/>
        <v>0</v>
      </c>
      <c r="AV211" s="70"/>
      <c r="AW211" s="68"/>
      <c r="AX211" s="71"/>
      <c r="AY211" s="41">
        <f t="shared" si="45"/>
        <v>0</v>
      </c>
      <c r="AZ211" s="70"/>
      <c r="BA211" s="68"/>
      <c r="BB211" s="71"/>
      <c r="BC211" s="41">
        <f t="shared" si="46"/>
        <v>0</v>
      </c>
      <c r="BD211" s="70"/>
      <c r="BE211" s="68"/>
      <c r="BF211" s="71"/>
      <c r="BG211" s="41">
        <f t="shared" si="47"/>
        <v>0</v>
      </c>
      <c r="BH211" s="70"/>
      <c r="BI211" s="68"/>
      <c r="BJ211" s="71"/>
      <c r="BK211" s="41">
        <f t="shared" si="48"/>
        <v>0</v>
      </c>
      <c r="BL211" s="70"/>
      <c r="BM211" s="68"/>
      <c r="BN211" s="71"/>
      <c r="BO211" s="41">
        <f t="shared" si="49"/>
        <v>0</v>
      </c>
      <c r="BP211" s="70"/>
      <c r="BQ211" s="68"/>
      <c r="BR211" s="71"/>
      <c r="BS211" s="41">
        <f t="shared" si="50"/>
        <v>0</v>
      </c>
    </row>
    <row r="212" spans="1:71" ht="15.75" customHeight="1" x14ac:dyDescent="0.25">
      <c r="A212" s="30"/>
      <c r="B212" s="31"/>
      <c r="C212" s="31"/>
      <c r="D212" s="37">
        <v>181</v>
      </c>
      <c r="E212" s="60"/>
      <c r="F212" s="31"/>
      <c r="G212" s="38" t="str">
        <f t="shared" si="31"/>
        <v/>
      </c>
      <c r="H212" s="39" t="str">
        <f t="array" ref="H212">IF(I212="","",IFERROR(INDEX(Lid!$F:$F,MATCH($E212,Lid!$A:$A,0)),""))</f>
        <v/>
      </c>
      <c r="I212" s="84" t="str">
        <f t="shared" si="32"/>
        <v/>
      </c>
      <c r="J212" s="38" t="str">
        <f t="shared" si="33"/>
        <v/>
      </c>
      <c r="K212" s="39" t="str">
        <f>IF(I212="","",IFERROR($D$3 &amp; " " &amp;LEFT(INDEX(Lid!$B:$B,MATCH($E212,Lid!$A:$A,0)), 1)&amp;MID(INDEX(Lid!$B:$B,MATCH($E212,Lid!$A:$A,0)),FIND(" ", INDEX(Lid!$B:$B,MATCH($E212,Lid!$A:$A,0))),256),""))</f>
        <v/>
      </c>
      <c r="L212" s="41" t="str">
        <f t="shared" si="34"/>
        <v/>
      </c>
      <c r="M212" s="41" t="str">
        <f t="shared" si="35"/>
        <v/>
      </c>
      <c r="N212" s="41" t="str">
        <f t="shared" si="36"/>
        <v/>
      </c>
      <c r="O212" s="31"/>
      <c r="P212" s="67"/>
      <c r="Q212" s="68"/>
      <c r="R212" s="69"/>
      <c r="S212" s="41">
        <f t="shared" si="37"/>
        <v>0</v>
      </c>
      <c r="T212" s="70"/>
      <c r="U212" s="68"/>
      <c r="V212" s="71"/>
      <c r="W212" s="41">
        <f t="shared" si="38"/>
        <v>0</v>
      </c>
      <c r="X212" s="70"/>
      <c r="Y212" s="68"/>
      <c r="Z212" s="71"/>
      <c r="AA212" s="41">
        <f t="shared" si="39"/>
        <v>0</v>
      </c>
      <c r="AB212" s="70"/>
      <c r="AC212" s="68"/>
      <c r="AD212" s="71"/>
      <c r="AE212" s="41">
        <f t="shared" si="40"/>
        <v>0</v>
      </c>
      <c r="AF212" s="70"/>
      <c r="AG212" s="68"/>
      <c r="AH212" s="71"/>
      <c r="AI212" s="41">
        <f t="shared" si="41"/>
        <v>0</v>
      </c>
      <c r="AJ212" s="70"/>
      <c r="AK212" s="68"/>
      <c r="AL212" s="71"/>
      <c r="AM212" s="41">
        <f t="shared" si="42"/>
        <v>0</v>
      </c>
      <c r="AN212" s="70"/>
      <c r="AO212" s="68"/>
      <c r="AP212" s="71"/>
      <c r="AQ212" s="41">
        <f t="shared" si="43"/>
        <v>0</v>
      </c>
      <c r="AR212" s="70"/>
      <c r="AS212" s="68"/>
      <c r="AT212" s="71"/>
      <c r="AU212" s="41">
        <f t="shared" si="44"/>
        <v>0</v>
      </c>
      <c r="AV212" s="70"/>
      <c r="AW212" s="68"/>
      <c r="AX212" s="71"/>
      <c r="AY212" s="41">
        <f t="shared" si="45"/>
        <v>0</v>
      </c>
      <c r="AZ212" s="70"/>
      <c r="BA212" s="68"/>
      <c r="BB212" s="71"/>
      <c r="BC212" s="41">
        <f t="shared" si="46"/>
        <v>0</v>
      </c>
      <c r="BD212" s="70"/>
      <c r="BE212" s="68"/>
      <c r="BF212" s="71"/>
      <c r="BG212" s="41">
        <f t="shared" si="47"/>
        <v>0</v>
      </c>
      <c r="BH212" s="70"/>
      <c r="BI212" s="68"/>
      <c r="BJ212" s="71"/>
      <c r="BK212" s="41">
        <f t="shared" si="48"/>
        <v>0</v>
      </c>
      <c r="BL212" s="70"/>
      <c r="BM212" s="68"/>
      <c r="BN212" s="71"/>
      <c r="BO212" s="41">
        <f t="shared" si="49"/>
        <v>0</v>
      </c>
      <c r="BP212" s="70"/>
      <c r="BQ212" s="68"/>
      <c r="BR212" s="71"/>
      <c r="BS212" s="41">
        <f t="shared" si="50"/>
        <v>0</v>
      </c>
    </row>
    <row r="213" spans="1:71" ht="15.75" customHeight="1" x14ac:dyDescent="0.25">
      <c r="A213" s="30"/>
      <c r="B213" s="31"/>
      <c r="C213" s="31"/>
      <c r="D213" s="37">
        <v>182</v>
      </c>
      <c r="E213" s="60"/>
      <c r="F213" s="31"/>
      <c r="G213" s="38" t="str">
        <f t="shared" si="31"/>
        <v/>
      </c>
      <c r="H213" s="39" t="str">
        <f t="array" ref="H213">IF(I213="","",IFERROR(INDEX(Lid!$F:$F,MATCH($E213,Lid!$A:$A,0)),""))</f>
        <v/>
      </c>
      <c r="I213" s="84" t="str">
        <f t="shared" si="32"/>
        <v/>
      </c>
      <c r="J213" s="38" t="str">
        <f t="shared" si="33"/>
        <v/>
      </c>
      <c r="K213" s="39" t="str">
        <f>IF(I213="","",IFERROR($D$3 &amp; " " &amp;LEFT(INDEX(Lid!$B:$B,MATCH($E213,Lid!$A:$A,0)), 1)&amp;MID(INDEX(Lid!$B:$B,MATCH($E213,Lid!$A:$A,0)),FIND(" ", INDEX(Lid!$B:$B,MATCH($E213,Lid!$A:$A,0))),256),""))</f>
        <v/>
      </c>
      <c r="L213" s="41" t="str">
        <f t="shared" si="34"/>
        <v/>
      </c>
      <c r="M213" s="41" t="str">
        <f t="shared" si="35"/>
        <v/>
      </c>
      <c r="N213" s="41" t="str">
        <f t="shared" si="36"/>
        <v/>
      </c>
      <c r="O213" s="31"/>
      <c r="P213" s="67"/>
      <c r="Q213" s="68"/>
      <c r="R213" s="69"/>
      <c r="S213" s="41">
        <f t="shared" si="37"/>
        <v>0</v>
      </c>
      <c r="T213" s="70"/>
      <c r="U213" s="68"/>
      <c r="V213" s="71"/>
      <c r="W213" s="41">
        <f t="shared" si="38"/>
        <v>0</v>
      </c>
      <c r="X213" s="70"/>
      <c r="Y213" s="68"/>
      <c r="Z213" s="71"/>
      <c r="AA213" s="41">
        <f t="shared" si="39"/>
        <v>0</v>
      </c>
      <c r="AB213" s="70"/>
      <c r="AC213" s="68"/>
      <c r="AD213" s="71"/>
      <c r="AE213" s="41">
        <f t="shared" si="40"/>
        <v>0</v>
      </c>
      <c r="AF213" s="70"/>
      <c r="AG213" s="68"/>
      <c r="AH213" s="71"/>
      <c r="AI213" s="41">
        <f t="shared" si="41"/>
        <v>0</v>
      </c>
      <c r="AJ213" s="70"/>
      <c r="AK213" s="68"/>
      <c r="AL213" s="71"/>
      <c r="AM213" s="41">
        <f t="shared" si="42"/>
        <v>0</v>
      </c>
      <c r="AN213" s="70"/>
      <c r="AO213" s="68"/>
      <c r="AP213" s="71"/>
      <c r="AQ213" s="41">
        <f t="shared" si="43"/>
        <v>0</v>
      </c>
      <c r="AR213" s="70"/>
      <c r="AS213" s="68"/>
      <c r="AT213" s="71"/>
      <c r="AU213" s="41">
        <f t="shared" si="44"/>
        <v>0</v>
      </c>
      <c r="AV213" s="70"/>
      <c r="AW213" s="68"/>
      <c r="AX213" s="71"/>
      <c r="AY213" s="41">
        <f t="shared" si="45"/>
        <v>0</v>
      </c>
      <c r="AZ213" s="70"/>
      <c r="BA213" s="68"/>
      <c r="BB213" s="71"/>
      <c r="BC213" s="41">
        <f t="shared" si="46"/>
        <v>0</v>
      </c>
      <c r="BD213" s="70"/>
      <c r="BE213" s="68"/>
      <c r="BF213" s="71"/>
      <c r="BG213" s="41">
        <f t="shared" si="47"/>
        <v>0</v>
      </c>
      <c r="BH213" s="70"/>
      <c r="BI213" s="68"/>
      <c r="BJ213" s="71"/>
      <c r="BK213" s="41">
        <f t="shared" si="48"/>
        <v>0</v>
      </c>
      <c r="BL213" s="70"/>
      <c r="BM213" s="68"/>
      <c r="BN213" s="71"/>
      <c r="BO213" s="41">
        <f t="shared" si="49"/>
        <v>0</v>
      </c>
      <c r="BP213" s="70"/>
      <c r="BQ213" s="68"/>
      <c r="BR213" s="71"/>
      <c r="BS213" s="41">
        <f t="shared" si="50"/>
        <v>0</v>
      </c>
    </row>
    <row r="214" spans="1:71" ht="15.75" customHeight="1" x14ac:dyDescent="0.25">
      <c r="A214" s="30"/>
      <c r="B214" s="31"/>
      <c r="C214" s="31"/>
      <c r="D214" s="37">
        <v>183</v>
      </c>
      <c r="E214" s="60"/>
      <c r="F214" s="31"/>
      <c r="G214" s="38" t="str">
        <f t="shared" si="31"/>
        <v/>
      </c>
      <c r="H214" s="39" t="str">
        <f t="array" ref="H214">IF(I214="","",IFERROR(INDEX(Lid!$F:$F,MATCH($E214,Lid!$A:$A,0)),""))</f>
        <v/>
      </c>
      <c r="I214" s="84" t="str">
        <f t="shared" si="32"/>
        <v/>
      </c>
      <c r="J214" s="38" t="str">
        <f t="shared" si="33"/>
        <v/>
      </c>
      <c r="K214" s="39" t="str">
        <f>IF(I214="","",IFERROR($D$3 &amp; " " &amp;LEFT(INDEX(Lid!$B:$B,MATCH($E214,Lid!$A:$A,0)), 1)&amp;MID(INDEX(Lid!$B:$B,MATCH($E214,Lid!$A:$A,0)),FIND(" ", INDEX(Lid!$B:$B,MATCH($E214,Lid!$A:$A,0))),256),""))</f>
        <v/>
      </c>
      <c r="L214" s="41" t="str">
        <f t="shared" si="34"/>
        <v/>
      </c>
      <c r="M214" s="41" t="str">
        <f t="shared" si="35"/>
        <v/>
      </c>
      <c r="N214" s="41" t="str">
        <f t="shared" si="36"/>
        <v/>
      </c>
      <c r="O214" s="31"/>
      <c r="P214" s="67"/>
      <c r="Q214" s="68"/>
      <c r="R214" s="69"/>
      <c r="S214" s="41">
        <f t="shared" si="37"/>
        <v>0</v>
      </c>
      <c r="T214" s="70"/>
      <c r="U214" s="68"/>
      <c r="V214" s="71"/>
      <c r="W214" s="41">
        <f t="shared" si="38"/>
        <v>0</v>
      </c>
      <c r="X214" s="70"/>
      <c r="Y214" s="68"/>
      <c r="Z214" s="71"/>
      <c r="AA214" s="41">
        <f t="shared" si="39"/>
        <v>0</v>
      </c>
      <c r="AB214" s="70"/>
      <c r="AC214" s="68"/>
      <c r="AD214" s="71"/>
      <c r="AE214" s="41">
        <f t="shared" si="40"/>
        <v>0</v>
      </c>
      <c r="AF214" s="70"/>
      <c r="AG214" s="68"/>
      <c r="AH214" s="71"/>
      <c r="AI214" s="41">
        <f t="shared" si="41"/>
        <v>0</v>
      </c>
      <c r="AJ214" s="70"/>
      <c r="AK214" s="68"/>
      <c r="AL214" s="71"/>
      <c r="AM214" s="41">
        <f t="shared" si="42"/>
        <v>0</v>
      </c>
      <c r="AN214" s="70"/>
      <c r="AO214" s="68"/>
      <c r="AP214" s="71"/>
      <c r="AQ214" s="41">
        <f t="shared" si="43"/>
        <v>0</v>
      </c>
      <c r="AR214" s="70"/>
      <c r="AS214" s="68"/>
      <c r="AT214" s="71"/>
      <c r="AU214" s="41">
        <f t="shared" si="44"/>
        <v>0</v>
      </c>
      <c r="AV214" s="70"/>
      <c r="AW214" s="68"/>
      <c r="AX214" s="71"/>
      <c r="AY214" s="41">
        <f t="shared" si="45"/>
        <v>0</v>
      </c>
      <c r="AZ214" s="70"/>
      <c r="BA214" s="68"/>
      <c r="BB214" s="71"/>
      <c r="BC214" s="41">
        <f t="shared" si="46"/>
        <v>0</v>
      </c>
      <c r="BD214" s="70"/>
      <c r="BE214" s="68"/>
      <c r="BF214" s="71"/>
      <c r="BG214" s="41">
        <f t="shared" si="47"/>
        <v>0</v>
      </c>
      <c r="BH214" s="70"/>
      <c r="BI214" s="68"/>
      <c r="BJ214" s="71"/>
      <c r="BK214" s="41">
        <f t="shared" si="48"/>
        <v>0</v>
      </c>
      <c r="BL214" s="70"/>
      <c r="BM214" s="68"/>
      <c r="BN214" s="71"/>
      <c r="BO214" s="41">
        <f t="shared" si="49"/>
        <v>0</v>
      </c>
      <c r="BP214" s="70"/>
      <c r="BQ214" s="68"/>
      <c r="BR214" s="71"/>
      <c r="BS214" s="41">
        <f t="shared" si="50"/>
        <v>0</v>
      </c>
    </row>
    <row r="215" spans="1:71" ht="15.75" customHeight="1" x14ac:dyDescent="0.25">
      <c r="A215" s="30"/>
      <c r="B215" s="31"/>
      <c r="C215" s="31"/>
      <c r="D215" s="37">
        <v>184</v>
      </c>
      <c r="E215" s="60"/>
      <c r="F215" s="31"/>
      <c r="G215" s="38" t="str">
        <f t="shared" si="31"/>
        <v/>
      </c>
      <c r="H215" s="39" t="str">
        <f t="array" ref="H215">IF(I215="","",IFERROR(INDEX(Lid!$F:$F,MATCH($E215,Lid!$A:$A,0)),""))</f>
        <v/>
      </c>
      <c r="I215" s="84" t="str">
        <f t="shared" si="32"/>
        <v/>
      </c>
      <c r="J215" s="38" t="str">
        <f t="shared" si="33"/>
        <v/>
      </c>
      <c r="K215" s="39" t="str">
        <f>IF(I215="","",IFERROR($D$3 &amp; " " &amp;LEFT(INDEX(Lid!$B:$B,MATCH($E215,Lid!$A:$A,0)), 1)&amp;MID(INDEX(Lid!$B:$B,MATCH($E215,Lid!$A:$A,0)),FIND(" ", INDEX(Lid!$B:$B,MATCH($E215,Lid!$A:$A,0))),256),""))</f>
        <v/>
      </c>
      <c r="L215" s="41" t="str">
        <f t="shared" si="34"/>
        <v/>
      </c>
      <c r="M215" s="41" t="str">
        <f t="shared" si="35"/>
        <v/>
      </c>
      <c r="N215" s="41" t="str">
        <f t="shared" si="36"/>
        <v/>
      </c>
      <c r="O215" s="31"/>
      <c r="P215" s="67"/>
      <c r="Q215" s="68"/>
      <c r="R215" s="69"/>
      <c r="S215" s="41">
        <f t="shared" si="37"/>
        <v>0</v>
      </c>
      <c r="T215" s="70"/>
      <c r="U215" s="68"/>
      <c r="V215" s="71"/>
      <c r="W215" s="41">
        <f t="shared" si="38"/>
        <v>0</v>
      </c>
      <c r="X215" s="70"/>
      <c r="Y215" s="68"/>
      <c r="Z215" s="71"/>
      <c r="AA215" s="41">
        <f t="shared" si="39"/>
        <v>0</v>
      </c>
      <c r="AB215" s="70"/>
      <c r="AC215" s="68"/>
      <c r="AD215" s="71"/>
      <c r="AE215" s="41">
        <f t="shared" si="40"/>
        <v>0</v>
      </c>
      <c r="AF215" s="70"/>
      <c r="AG215" s="68"/>
      <c r="AH215" s="71"/>
      <c r="AI215" s="41">
        <f t="shared" si="41"/>
        <v>0</v>
      </c>
      <c r="AJ215" s="70"/>
      <c r="AK215" s="68"/>
      <c r="AL215" s="71"/>
      <c r="AM215" s="41">
        <f t="shared" si="42"/>
        <v>0</v>
      </c>
      <c r="AN215" s="70"/>
      <c r="AO215" s="68"/>
      <c r="AP215" s="71"/>
      <c r="AQ215" s="41">
        <f t="shared" si="43"/>
        <v>0</v>
      </c>
      <c r="AR215" s="70"/>
      <c r="AS215" s="68"/>
      <c r="AT215" s="71"/>
      <c r="AU215" s="41">
        <f t="shared" si="44"/>
        <v>0</v>
      </c>
      <c r="AV215" s="70"/>
      <c r="AW215" s="68"/>
      <c r="AX215" s="71"/>
      <c r="AY215" s="41">
        <f t="shared" si="45"/>
        <v>0</v>
      </c>
      <c r="AZ215" s="70"/>
      <c r="BA215" s="68"/>
      <c r="BB215" s="71"/>
      <c r="BC215" s="41">
        <f t="shared" si="46"/>
        <v>0</v>
      </c>
      <c r="BD215" s="70"/>
      <c r="BE215" s="68"/>
      <c r="BF215" s="71"/>
      <c r="BG215" s="41">
        <f t="shared" si="47"/>
        <v>0</v>
      </c>
      <c r="BH215" s="70"/>
      <c r="BI215" s="68"/>
      <c r="BJ215" s="71"/>
      <c r="BK215" s="41">
        <f t="shared" si="48"/>
        <v>0</v>
      </c>
      <c r="BL215" s="70"/>
      <c r="BM215" s="68"/>
      <c r="BN215" s="71"/>
      <c r="BO215" s="41">
        <f t="shared" si="49"/>
        <v>0</v>
      </c>
      <c r="BP215" s="70"/>
      <c r="BQ215" s="68"/>
      <c r="BR215" s="71"/>
      <c r="BS215" s="41">
        <f t="shared" si="50"/>
        <v>0</v>
      </c>
    </row>
    <row r="216" spans="1:71" ht="15.75" customHeight="1" x14ac:dyDescent="0.25">
      <c r="A216" s="30"/>
      <c r="B216" s="31"/>
      <c r="C216" s="31"/>
      <c r="D216" s="37">
        <v>185</v>
      </c>
      <c r="E216" s="60"/>
      <c r="F216" s="31"/>
      <c r="G216" s="38" t="str">
        <f t="shared" si="31"/>
        <v/>
      </c>
      <c r="H216" s="39" t="str">
        <f t="array" ref="H216">IF(I216="","",IFERROR(INDEX(Lid!$F:$F,MATCH($E216,Lid!$A:$A,0)),""))</f>
        <v/>
      </c>
      <c r="I216" s="84" t="str">
        <f t="shared" si="32"/>
        <v/>
      </c>
      <c r="J216" s="38" t="str">
        <f t="shared" si="33"/>
        <v/>
      </c>
      <c r="K216" s="39" t="str">
        <f>IF(I216="","",IFERROR($D$3 &amp; " " &amp;LEFT(INDEX(Lid!$B:$B,MATCH($E216,Lid!$A:$A,0)), 1)&amp;MID(INDEX(Lid!$B:$B,MATCH($E216,Lid!$A:$A,0)),FIND(" ", INDEX(Lid!$B:$B,MATCH($E216,Lid!$A:$A,0))),256),""))</f>
        <v/>
      </c>
      <c r="L216" s="41" t="str">
        <f t="shared" si="34"/>
        <v/>
      </c>
      <c r="M216" s="41" t="str">
        <f t="shared" si="35"/>
        <v/>
      </c>
      <c r="N216" s="41" t="str">
        <f t="shared" si="36"/>
        <v/>
      </c>
      <c r="O216" s="31"/>
      <c r="P216" s="67"/>
      <c r="Q216" s="68"/>
      <c r="R216" s="69"/>
      <c r="S216" s="41">
        <f t="shared" si="37"/>
        <v>0</v>
      </c>
      <c r="T216" s="70"/>
      <c r="U216" s="68"/>
      <c r="V216" s="71"/>
      <c r="W216" s="41">
        <f t="shared" si="38"/>
        <v>0</v>
      </c>
      <c r="X216" s="70"/>
      <c r="Y216" s="68"/>
      <c r="Z216" s="71"/>
      <c r="AA216" s="41">
        <f t="shared" si="39"/>
        <v>0</v>
      </c>
      <c r="AB216" s="70"/>
      <c r="AC216" s="68"/>
      <c r="AD216" s="71"/>
      <c r="AE216" s="41">
        <f t="shared" si="40"/>
        <v>0</v>
      </c>
      <c r="AF216" s="70"/>
      <c r="AG216" s="68"/>
      <c r="AH216" s="71"/>
      <c r="AI216" s="41">
        <f t="shared" si="41"/>
        <v>0</v>
      </c>
      <c r="AJ216" s="70"/>
      <c r="AK216" s="68"/>
      <c r="AL216" s="71"/>
      <c r="AM216" s="41">
        <f t="shared" si="42"/>
        <v>0</v>
      </c>
      <c r="AN216" s="70"/>
      <c r="AO216" s="68"/>
      <c r="AP216" s="71"/>
      <c r="AQ216" s="41">
        <f t="shared" si="43"/>
        <v>0</v>
      </c>
      <c r="AR216" s="70"/>
      <c r="AS216" s="68"/>
      <c r="AT216" s="71"/>
      <c r="AU216" s="41">
        <f t="shared" si="44"/>
        <v>0</v>
      </c>
      <c r="AV216" s="70"/>
      <c r="AW216" s="68"/>
      <c r="AX216" s="71"/>
      <c r="AY216" s="41">
        <f t="shared" si="45"/>
        <v>0</v>
      </c>
      <c r="AZ216" s="70"/>
      <c r="BA216" s="68"/>
      <c r="BB216" s="71"/>
      <c r="BC216" s="41">
        <f t="shared" si="46"/>
        <v>0</v>
      </c>
      <c r="BD216" s="70"/>
      <c r="BE216" s="68"/>
      <c r="BF216" s="71"/>
      <c r="BG216" s="41">
        <f t="shared" si="47"/>
        <v>0</v>
      </c>
      <c r="BH216" s="70"/>
      <c r="BI216" s="68"/>
      <c r="BJ216" s="71"/>
      <c r="BK216" s="41">
        <f t="shared" si="48"/>
        <v>0</v>
      </c>
      <c r="BL216" s="70"/>
      <c r="BM216" s="68"/>
      <c r="BN216" s="71"/>
      <c r="BO216" s="41">
        <f t="shared" si="49"/>
        <v>0</v>
      </c>
      <c r="BP216" s="70"/>
      <c r="BQ216" s="68"/>
      <c r="BR216" s="71"/>
      <c r="BS216" s="41">
        <f t="shared" si="50"/>
        <v>0</v>
      </c>
    </row>
    <row r="217" spans="1:71" ht="15.75" customHeight="1" x14ac:dyDescent="0.25">
      <c r="A217" s="30"/>
      <c r="B217" s="31"/>
      <c r="C217" s="31"/>
      <c r="D217" s="37">
        <v>186</v>
      </c>
      <c r="E217" s="60"/>
      <c r="F217" s="31"/>
      <c r="G217" s="38" t="str">
        <f t="shared" si="31"/>
        <v/>
      </c>
      <c r="H217" s="39" t="str">
        <f t="array" ref="H217">IF(I217="","",IFERROR(INDEX(Lid!$F:$F,MATCH($E217,Lid!$A:$A,0)),""))</f>
        <v/>
      </c>
      <c r="I217" s="84" t="str">
        <f t="shared" si="32"/>
        <v/>
      </c>
      <c r="J217" s="38" t="str">
        <f t="shared" si="33"/>
        <v/>
      </c>
      <c r="K217" s="39" t="str">
        <f>IF(I217="","",IFERROR($D$3 &amp; " " &amp;LEFT(INDEX(Lid!$B:$B,MATCH($E217,Lid!$A:$A,0)), 1)&amp;MID(INDEX(Lid!$B:$B,MATCH($E217,Lid!$A:$A,0)),FIND(" ", INDEX(Lid!$B:$B,MATCH($E217,Lid!$A:$A,0))),256),""))</f>
        <v/>
      </c>
      <c r="L217" s="41" t="str">
        <f t="shared" si="34"/>
        <v/>
      </c>
      <c r="M217" s="41" t="str">
        <f t="shared" si="35"/>
        <v/>
      </c>
      <c r="N217" s="41" t="str">
        <f t="shared" si="36"/>
        <v/>
      </c>
      <c r="O217" s="31"/>
      <c r="P217" s="67"/>
      <c r="Q217" s="68"/>
      <c r="R217" s="69"/>
      <c r="S217" s="41">
        <f t="shared" si="37"/>
        <v>0</v>
      </c>
      <c r="T217" s="70"/>
      <c r="U217" s="68"/>
      <c r="V217" s="71"/>
      <c r="W217" s="41">
        <f t="shared" si="38"/>
        <v>0</v>
      </c>
      <c r="X217" s="70"/>
      <c r="Y217" s="68"/>
      <c r="Z217" s="71"/>
      <c r="AA217" s="41">
        <f t="shared" si="39"/>
        <v>0</v>
      </c>
      <c r="AB217" s="70"/>
      <c r="AC217" s="68"/>
      <c r="AD217" s="71"/>
      <c r="AE217" s="41">
        <f t="shared" si="40"/>
        <v>0</v>
      </c>
      <c r="AF217" s="70"/>
      <c r="AG217" s="68"/>
      <c r="AH217" s="71"/>
      <c r="AI217" s="41">
        <f t="shared" si="41"/>
        <v>0</v>
      </c>
      <c r="AJ217" s="70"/>
      <c r="AK217" s="68"/>
      <c r="AL217" s="71"/>
      <c r="AM217" s="41">
        <f t="shared" si="42"/>
        <v>0</v>
      </c>
      <c r="AN217" s="70"/>
      <c r="AO217" s="68"/>
      <c r="AP217" s="71"/>
      <c r="AQ217" s="41">
        <f t="shared" si="43"/>
        <v>0</v>
      </c>
      <c r="AR217" s="70"/>
      <c r="AS217" s="68"/>
      <c r="AT217" s="71"/>
      <c r="AU217" s="41">
        <f t="shared" si="44"/>
        <v>0</v>
      </c>
      <c r="AV217" s="70"/>
      <c r="AW217" s="68"/>
      <c r="AX217" s="71"/>
      <c r="AY217" s="41">
        <f t="shared" si="45"/>
        <v>0</v>
      </c>
      <c r="AZ217" s="70"/>
      <c r="BA217" s="68"/>
      <c r="BB217" s="71"/>
      <c r="BC217" s="41">
        <f t="shared" si="46"/>
        <v>0</v>
      </c>
      <c r="BD217" s="70"/>
      <c r="BE217" s="68"/>
      <c r="BF217" s="71"/>
      <c r="BG217" s="41">
        <f t="shared" si="47"/>
        <v>0</v>
      </c>
      <c r="BH217" s="70"/>
      <c r="BI217" s="68"/>
      <c r="BJ217" s="71"/>
      <c r="BK217" s="41">
        <f t="shared" si="48"/>
        <v>0</v>
      </c>
      <c r="BL217" s="70"/>
      <c r="BM217" s="68"/>
      <c r="BN217" s="71"/>
      <c r="BO217" s="41">
        <f t="shared" si="49"/>
        <v>0</v>
      </c>
      <c r="BP217" s="70"/>
      <c r="BQ217" s="68"/>
      <c r="BR217" s="71"/>
      <c r="BS217" s="41">
        <f t="shared" si="50"/>
        <v>0</v>
      </c>
    </row>
    <row r="218" spans="1:71" ht="15.75" customHeight="1" x14ac:dyDescent="0.25">
      <c r="A218" s="30"/>
      <c r="B218" s="31"/>
      <c r="C218" s="31"/>
      <c r="D218" s="37">
        <v>187</v>
      </c>
      <c r="E218" s="60"/>
      <c r="F218" s="31"/>
      <c r="G218" s="38" t="str">
        <f t="shared" si="31"/>
        <v/>
      </c>
      <c r="H218" s="39" t="str">
        <f t="array" ref="H218">IF(I218="","",IFERROR(INDEX(Lid!$F:$F,MATCH($E218,Lid!$A:$A,0)),""))</f>
        <v/>
      </c>
      <c r="I218" s="84" t="str">
        <f t="shared" si="32"/>
        <v/>
      </c>
      <c r="J218" s="38" t="str">
        <f t="shared" si="33"/>
        <v/>
      </c>
      <c r="K218" s="39" t="str">
        <f>IF(I218="","",IFERROR($D$3 &amp; " " &amp;LEFT(INDEX(Lid!$B:$B,MATCH($E218,Lid!$A:$A,0)), 1)&amp;MID(INDEX(Lid!$B:$B,MATCH($E218,Lid!$A:$A,0)),FIND(" ", INDEX(Lid!$B:$B,MATCH($E218,Lid!$A:$A,0))),256),""))</f>
        <v/>
      </c>
      <c r="L218" s="41" t="str">
        <f t="shared" si="34"/>
        <v/>
      </c>
      <c r="M218" s="41" t="str">
        <f t="shared" si="35"/>
        <v/>
      </c>
      <c r="N218" s="41" t="str">
        <f t="shared" si="36"/>
        <v/>
      </c>
      <c r="O218" s="31"/>
      <c r="P218" s="67"/>
      <c r="Q218" s="68"/>
      <c r="R218" s="69"/>
      <c r="S218" s="41">
        <f t="shared" si="37"/>
        <v>0</v>
      </c>
      <c r="T218" s="70"/>
      <c r="U218" s="68"/>
      <c r="V218" s="71"/>
      <c r="W218" s="41">
        <f t="shared" si="38"/>
        <v>0</v>
      </c>
      <c r="X218" s="70"/>
      <c r="Y218" s="68"/>
      <c r="Z218" s="71"/>
      <c r="AA218" s="41">
        <f t="shared" si="39"/>
        <v>0</v>
      </c>
      <c r="AB218" s="70"/>
      <c r="AC218" s="68"/>
      <c r="AD218" s="71"/>
      <c r="AE218" s="41">
        <f t="shared" si="40"/>
        <v>0</v>
      </c>
      <c r="AF218" s="70"/>
      <c r="AG218" s="68"/>
      <c r="AH218" s="71"/>
      <c r="AI218" s="41">
        <f t="shared" si="41"/>
        <v>0</v>
      </c>
      <c r="AJ218" s="70"/>
      <c r="AK218" s="68"/>
      <c r="AL218" s="71"/>
      <c r="AM218" s="41">
        <f t="shared" si="42"/>
        <v>0</v>
      </c>
      <c r="AN218" s="70"/>
      <c r="AO218" s="68"/>
      <c r="AP218" s="71"/>
      <c r="AQ218" s="41">
        <f t="shared" si="43"/>
        <v>0</v>
      </c>
      <c r="AR218" s="70"/>
      <c r="AS218" s="68"/>
      <c r="AT218" s="71"/>
      <c r="AU218" s="41">
        <f t="shared" si="44"/>
        <v>0</v>
      </c>
      <c r="AV218" s="70"/>
      <c r="AW218" s="68"/>
      <c r="AX218" s="71"/>
      <c r="AY218" s="41">
        <f t="shared" si="45"/>
        <v>0</v>
      </c>
      <c r="AZ218" s="70"/>
      <c r="BA218" s="68"/>
      <c r="BB218" s="71"/>
      <c r="BC218" s="41">
        <f t="shared" si="46"/>
        <v>0</v>
      </c>
      <c r="BD218" s="70"/>
      <c r="BE218" s="68"/>
      <c r="BF218" s="71"/>
      <c r="BG218" s="41">
        <f t="shared" si="47"/>
        <v>0</v>
      </c>
      <c r="BH218" s="70"/>
      <c r="BI218" s="68"/>
      <c r="BJ218" s="71"/>
      <c r="BK218" s="41">
        <f t="shared" si="48"/>
        <v>0</v>
      </c>
      <c r="BL218" s="70"/>
      <c r="BM218" s="68"/>
      <c r="BN218" s="71"/>
      <c r="BO218" s="41">
        <f t="shared" si="49"/>
        <v>0</v>
      </c>
      <c r="BP218" s="70"/>
      <c r="BQ218" s="68"/>
      <c r="BR218" s="71"/>
      <c r="BS218" s="41">
        <f t="shared" si="50"/>
        <v>0</v>
      </c>
    </row>
    <row r="219" spans="1:71" ht="15.75" customHeight="1" x14ac:dyDescent="0.25">
      <c r="A219" s="30"/>
      <c r="B219" s="31"/>
      <c r="C219" s="31"/>
      <c r="D219" s="37">
        <v>188</v>
      </c>
      <c r="E219" s="60"/>
      <c r="F219" s="31"/>
      <c r="G219" s="38" t="str">
        <f t="shared" si="31"/>
        <v/>
      </c>
      <c r="H219" s="39" t="str">
        <f t="array" ref="H219">IF(I219="","",IFERROR(INDEX(Lid!$F:$F,MATCH($E219,Lid!$A:$A,0)),""))</f>
        <v/>
      </c>
      <c r="I219" s="84" t="str">
        <f t="shared" si="32"/>
        <v/>
      </c>
      <c r="J219" s="38" t="str">
        <f t="shared" si="33"/>
        <v/>
      </c>
      <c r="K219" s="39" t="str">
        <f>IF(I219="","",IFERROR($D$3 &amp; " " &amp;LEFT(INDEX(Lid!$B:$B,MATCH($E219,Lid!$A:$A,0)), 1)&amp;MID(INDEX(Lid!$B:$B,MATCH($E219,Lid!$A:$A,0)),FIND(" ", INDEX(Lid!$B:$B,MATCH($E219,Lid!$A:$A,0))),256),""))</f>
        <v/>
      </c>
      <c r="L219" s="41" t="str">
        <f t="shared" si="34"/>
        <v/>
      </c>
      <c r="M219" s="41" t="str">
        <f t="shared" si="35"/>
        <v/>
      </c>
      <c r="N219" s="41" t="str">
        <f t="shared" si="36"/>
        <v/>
      </c>
      <c r="O219" s="31"/>
      <c r="P219" s="67"/>
      <c r="Q219" s="68"/>
      <c r="R219" s="69"/>
      <c r="S219" s="41">
        <f t="shared" si="37"/>
        <v>0</v>
      </c>
      <c r="T219" s="70"/>
      <c r="U219" s="68"/>
      <c r="V219" s="71"/>
      <c r="W219" s="41">
        <f t="shared" si="38"/>
        <v>0</v>
      </c>
      <c r="X219" s="70"/>
      <c r="Y219" s="68"/>
      <c r="Z219" s="71"/>
      <c r="AA219" s="41">
        <f t="shared" si="39"/>
        <v>0</v>
      </c>
      <c r="AB219" s="70"/>
      <c r="AC219" s="68"/>
      <c r="AD219" s="71"/>
      <c r="AE219" s="41">
        <f t="shared" si="40"/>
        <v>0</v>
      </c>
      <c r="AF219" s="70"/>
      <c r="AG219" s="68"/>
      <c r="AH219" s="71"/>
      <c r="AI219" s="41">
        <f t="shared" si="41"/>
        <v>0</v>
      </c>
      <c r="AJ219" s="70"/>
      <c r="AK219" s="68"/>
      <c r="AL219" s="71"/>
      <c r="AM219" s="41">
        <f t="shared" si="42"/>
        <v>0</v>
      </c>
      <c r="AN219" s="70"/>
      <c r="AO219" s="68"/>
      <c r="AP219" s="71"/>
      <c r="AQ219" s="41">
        <f t="shared" si="43"/>
        <v>0</v>
      </c>
      <c r="AR219" s="70"/>
      <c r="AS219" s="68"/>
      <c r="AT219" s="71"/>
      <c r="AU219" s="41">
        <f t="shared" si="44"/>
        <v>0</v>
      </c>
      <c r="AV219" s="70"/>
      <c r="AW219" s="68"/>
      <c r="AX219" s="71"/>
      <c r="AY219" s="41">
        <f t="shared" si="45"/>
        <v>0</v>
      </c>
      <c r="AZ219" s="70"/>
      <c r="BA219" s="68"/>
      <c r="BB219" s="71"/>
      <c r="BC219" s="41">
        <f t="shared" si="46"/>
        <v>0</v>
      </c>
      <c r="BD219" s="70"/>
      <c r="BE219" s="68"/>
      <c r="BF219" s="71"/>
      <c r="BG219" s="41">
        <f t="shared" si="47"/>
        <v>0</v>
      </c>
      <c r="BH219" s="70"/>
      <c r="BI219" s="68"/>
      <c r="BJ219" s="71"/>
      <c r="BK219" s="41">
        <f t="shared" si="48"/>
        <v>0</v>
      </c>
      <c r="BL219" s="70"/>
      <c r="BM219" s="68"/>
      <c r="BN219" s="71"/>
      <c r="BO219" s="41">
        <f t="shared" si="49"/>
        <v>0</v>
      </c>
      <c r="BP219" s="70"/>
      <c r="BQ219" s="68"/>
      <c r="BR219" s="71"/>
      <c r="BS219" s="41">
        <f t="shared" si="50"/>
        <v>0</v>
      </c>
    </row>
    <row r="220" spans="1:71" ht="15.75" customHeight="1" x14ac:dyDescent="0.25">
      <c r="A220" s="30"/>
      <c r="B220" s="31"/>
      <c r="C220" s="31"/>
      <c r="D220" s="37">
        <v>189</v>
      </c>
      <c r="E220" s="60"/>
      <c r="F220" s="31"/>
      <c r="G220" s="38" t="str">
        <f t="shared" si="31"/>
        <v/>
      </c>
      <c r="H220" s="39" t="str">
        <f t="array" ref="H220">IF(I220="","",IFERROR(INDEX(Lid!$F:$F,MATCH($E220,Lid!$A:$A,0)),""))</f>
        <v/>
      </c>
      <c r="I220" s="84" t="str">
        <f t="shared" si="32"/>
        <v/>
      </c>
      <c r="J220" s="38" t="str">
        <f t="shared" si="33"/>
        <v/>
      </c>
      <c r="K220" s="39" t="str">
        <f>IF(I220="","",IFERROR($D$3 &amp; " " &amp;LEFT(INDEX(Lid!$B:$B,MATCH($E220,Lid!$A:$A,0)), 1)&amp;MID(INDEX(Lid!$B:$B,MATCH($E220,Lid!$A:$A,0)),FIND(" ", INDEX(Lid!$B:$B,MATCH($E220,Lid!$A:$A,0))),256),""))</f>
        <v/>
      </c>
      <c r="L220" s="41" t="str">
        <f t="shared" si="34"/>
        <v/>
      </c>
      <c r="M220" s="41" t="str">
        <f t="shared" si="35"/>
        <v/>
      </c>
      <c r="N220" s="41" t="str">
        <f t="shared" si="36"/>
        <v/>
      </c>
      <c r="O220" s="31"/>
      <c r="P220" s="67"/>
      <c r="Q220" s="68"/>
      <c r="R220" s="69"/>
      <c r="S220" s="41">
        <f t="shared" si="37"/>
        <v>0</v>
      </c>
      <c r="T220" s="70"/>
      <c r="U220" s="68"/>
      <c r="V220" s="71"/>
      <c r="W220" s="41">
        <f t="shared" si="38"/>
        <v>0</v>
      </c>
      <c r="X220" s="70"/>
      <c r="Y220" s="68"/>
      <c r="Z220" s="71"/>
      <c r="AA220" s="41">
        <f t="shared" si="39"/>
        <v>0</v>
      </c>
      <c r="AB220" s="70"/>
      <c r="AC220" s="68"/>
      <c r="AD220" s="71"/>
      <c r="AE220" s="41">
        <f t="shared" si="40"/>
        <v>0</v>
      </c>
      <c r="AF220" s="70"/>
      <c r="AG220" s="68"/>
      <c r="AH220" s="71"/>
      <c r="AI220" s="41">
        <f t="shared" si="41"/>
        <v>0</v>
      </c>
      <c r="AJ220" s="70"/>
      <c r="AK220" s="68"/>
      <c r="AL220" s="71"/>
      <c r="AM220" s="41">
        <f t="shared" si="42"/>
        <v>0</v>
      </c>
      <c r="AN220" s="70"/>
      <c r="AO220" s="68"/>
      <c r="AP220" s="71"/>
      <c r="AQ220" s="41">
        <f t="shared" si="43"/>
        <v>0</v>
      </c>
      <c r="AR220" s="70"/>
      <c r="AS220" s="68"/>
      <c r="AT220" s="71"/>
      <c r="AU220" s="41">
        <f t="shared" si="44"/>
        <v>0</v>
      </c>
      <c r="AV220" s="70"/>
      <c r="AW220" s="68"/>
      <c r="AX220" s="71"/>
      <c r="AY220" s="41">
        <f t="shared" si="45"/>
        <v>0</v>
      </c>
      <c r="AZ220" s="70"/>
      <c r="BA220" s="68"/>
      <c r="BB220" s="71"/>
      <c r="BC220" s="41">
        <f t="shared" si="46"/>
        <v>0</v>
      </c>
      <c r="BD220" s="70"/>
      <c r="BE220" s="68"/>
      <c r="BF220" s="71"/>
      <c r="BG220" s="41">
        <f t="shared" si="47"/>
        <v>0</v>
      </c>
      <c r="BH220" s="70"/>
      <c r="BI220" s="68"/>
      <c r="BJ220" s="71"/>
      <c r="BK220" s="41">
        <f t="shared" si="48"/>
        <v>0</v>
      </c>
      <c r="BL220" s="70"/>
      <c r="BM220" s="68"/>
      <c r="BN220" s="71"/>
      <c r="BO220" s="41">
        <f t="shared" si="49"/>
        <v>0</v>
      </c>
      <c r="BP220" s="70"/>
      <c r="BQ220" s="68"/>
      <c r="BR220" s="71"/>
      <c r="BS220" s="41">
        <f t="shared" si="50"/>
        <v>0</v>
      </c>
    </row>
    <row r="221" spans="1:71" ht="15.75" customHeight="1" x14ac:dyDescent="0.25">
      <c r="A221" s="30"/>
      <c r="B221" s="31"/>
      <c r="C221" s="31"/>
      <c r="D221" s="37">
        <v>190</v>
      </c>
      <c r="E221" s="60"/>
      <c r="F221" s="31"/>
      <c r="G221" s="38" t="str">
        <f t="shared" si="31"/>
        <v/>
      </c>
      <c r="H221" s="39" t="str">
        <f t="array" ref="H221">IF(I221="","",IFERROR(INDEX(Lid!$F:$F,MATCH($E221,Lid!$A:$A,0)),""))</f>
        <v/>
      </c>
      <c r="I221" s="84" t="str">
        <f t="shared" si="32"/>
        <v/>
      </c>
      <c r="J221" s="38" t="str">
        <f t="shared" si="33"/>
        <v/>
      </c>
      <c r="K221" s="39" t="str">
        <f>IF(I221="","",IFERROR($D$3 &amp; " " &amp;LEFT(INDEX(Lid!$B:$B,MATCH($E221,Lid!$A:$A,0)), 1)&amp;MID(INDEX(Lid!$B:$B,MATCH($E221,Lid!$A:$A,0)),FIND(" ", INDEX(Lid!$B:$B,MATCH($E221,Lid!$A:$A,0))),256),""))</f>
        <v/>
      </c>
      <c r="L221" s="41" t="str">
        <f t="shared" si="34"/>
        <v/>
      </c>
      <c r="M221" s="41" t="str">
        <f t="shared" si="35"/>
        <v/>
      </c>
      <c r="N221" s="41" t="str">
        <f t="shared" si="36"/>
        <v/>
      </c>
      <c r="O221" s="31"/>
      <c r="P221" s="67"/>
      <c r="Q221" s="68"/>
      <c r="R221" s="69"/>
      <c r="S221" s="41">
        <f t="shared" si="37"/>
        <v>0</v>
      </c>
      <c r="T221" s="70"/>
      <c r="U221" s="68"/>
      <c r="V221" s="71"/>
      <c r="W221" s="41">
        <f t="shared" si="38"/>
        <v>0</v>
      </c>
      <c r="X221" s="70"/>
      <c r="Y221" s="68"/>
      <c r="Z221" s="71"/>
      <c r="AA221" s="41">
        <f t="shared" si="39"/>
        <v>0</v>
      </c>
      <c r="AB221" s="70"/>
      <c r="AC221" s="68"/>
      <c r="AD221" s="71"/>
      <c r="AE221" s="41">
        <f t="shared" si="40"/>
        <v>0</v>
      </c>
      <c r="AF221" s="70"/>
      <c r="AG221" s="68"/>
      <c r="AH221" s="71"/>
      <c r="AI221" s="41">
        <f t="shared" si="41"/>
        <v>0</v>
      </c>
      <c r="AJ221" s="70"/>
      <c r="AK221" s="68"/>
      <c r="AL221" s="71"/>
      <c r="AM221" s="41">
        <f t="shared" si="42"/>
        <v>0</v>
      </c>
      <c r="AN221" s="70"/>
      <c r="AO221" s="68"/>
      <c r="AP221" s="71"/>
      <c r="AQ221" s="41">
        <f t="shared" si="43"/>
        <v>0</v>
      </c>
      <c r="AR221" s="70"/>
      <c r="AS221" s="68"/>
      <c r="AT221" s="71"/>
      <c r="AU221" s="41">
        <f t="shared" si="44"/>
        <v>0</v>
      </c>
      <c r="AV221" s="70"/>
      <c r="AW221" s="68"/>
      <c r="AX221" s="71"/>
      <c r="AY221" s="41">
        <f t="shared" si="45"/>
        <v>0</v>
      </c>
      <c r="AZ221" s="70"/>
      <c r="BA221" s="68"/>
      <c r="BB221" s="71"/>
      <c r="BC221" s="41">
        <f t="shared" si="46"/>
        <v>0</v>
      </c>
      <c r="BD221" s="70"/>
      <c r="BE221" s="68"/>
      <c r="BF221" s="71"/>
      <c r="BG221" s="41">
        <f t="shared" si="47"/>
        <v>0</v>
      </c>
      <c r="BH221" s="70"/>
      <c r="BI221" s="68"/>
      <c r="BJ221" s="71"/>
      <c r="BK221" s="41">
        <f t="shared" si="48"/>
        <v>0</v>
      </c>
      <c r="BL221" s="70"/>
      <c r="BM221" s="68"/>
      <c r="BN221" s="71"/>
      <c r="BO221" s="41">
        <f t="shared" si="49"/>
        <v>0</v>
      </c>
      <c r="BP221" s="70"/>
      <c r="BQ221" s="68"/>
      <c r="BR221" s="71"/>
      <c r="BS221" s="41">
        <f t="shared" si="50"/>
        <v>0</v>
      </c>
    </row>
    <row r="222" spans="1:71" ht="15.75" customHeight="1" x14ac:dyDescent="0.25">
      <c r="A222" s="30"/>
      <c r="B222" s="31"/>
      <c r="C222" s="31"/>
      <c r="D222" s="37">
        <v>191</v>
      </c>
      <c r="E222" s="60"/>
      <c r="F222" s="31"/>
      <c r="G222" s="38" t="str">
        <f t="shared" si="31"/>
        <v/>
      </c>
      <c r="H222" s="39" t="str">
        <f t="array" ref="H222">IF(I222="","",IFERROR(INDEX(Lid!$F:$F,MATCH($E222,Lid!$A:$A,0)),""))</f>
        <v/>
      </c>
      <c r="I222" s="84" t="str">
        <f t="shared" si="32"/>
        <v/>
      </c>
      <c r="J222" s="38" t="str">
        <f t="shared" si="33"/>
        <v/>
      </c>
      <c r="K222" s="39" t="str">
        <f>IF(I222="","",IFERROR($D$3 &amp; " " &amp;LEFT(INDEX(Lid!$B:$B,MATCH($E222,Lid!$A:$A,0)), 1)&amp;MID(INDEX(Lid!$B:$B,MATCH($E222,Lid!$A:$A,0)),FIND(" ", INDEX(Lid!$B:$B,MATCH($E222,Lid!$A:$A,0))),256),""))</f>
        <v/>
      </c>
      <c r="L222" s="41" t="str">
        <f t="shared" si="34"/>
        <v/>
      </c>
      <c r="M222" s="41" t="str">
        <f t="shared" si="35"/>
        <v/>
      </c>
      <c r="N222" s="41" t="str">
        <f t="shared" si="36"/>
        <v/>
      </c>
      <c r="O222" s="31"/>
      <c r="P222" s="67"/>
      <c r="Q222" s="68"/>
      <c r="R222" s="69"/>
      <c r="S222" s="41">
        <f t="shared" si="37"/>
        <v>0</v>
      </c>
      <c r="T222" s="70"/>
      <c r="U222" s="68"/>
      <c r="V222" s="71"/>
      <c r="W222" s="41">
        <f t="shared" si="38"/>
        <v>0</v>
      </c>
      <c r="X222" s="70"/>
      <c r="Y222" s="68"/>
      <c r="Z222" s="71"/>
      <c r="AA222" s="41">
        <f t="shared" si="39"/>
        <v>0</v>
      </c>
      <c r="AB222" s="70"/>
      <c r="AC222" s="68"/>
      <c r="AD222" s="71"/>
      <c r="AE222" s="41">
        <f t="shared" si="40"/>
        <v>0</v>
      </c>
      <c r="AF222" s="70"/>
      <c r="AG222" s="68"/>
      <c r="AH222" s="71"/>
      <c r="AI222" s="41">
        <f t="shared" si="41"/>
        <v>0</v>
      </c>
      <c r="AJ222" s="70"/>
      <c r="AK222" s="68"/>
      <c r="AL222" s="71"/>
      <c r="AM222" s="41">
        <f t="shared" si="42"/>
        <v>0</v>
      </c>
      <c r="AN222" s="70"/>
      <c r="AO222" s="68"/>
      <c r="AP222" s="71"/>
      <c r="AQ222" s="41">
        <f t="shared" si="43"/>
        <v>0</v>
      </c>
      <c r="AR222" s="70"/>
      <c r="AS222" s="68"/>
      <c r="AT222" s="71"/>
      <c r="AU222" s="41">
        <f t="shared" si="44"/>
        <v>0</v>
      </c>
      <c r="AV222" s="70"/>
      <c r="AW222" s="68"/>
      <c r="AX222" s="71"/>
      <c r="AY222" s="41">
        <f t="shared" si="45"/>
        <v>0</v>
      </c>
      <c r="AZ222" s="70"/>
      <c r="BA222" s="68"/>
      <c r="BB222" s="71"/>
      <c r="BC222" s="41">
        <f t="shared" si="46"/>
        <v>0</v>
      </c>
      <c r="BD222" s="70"/>
      <c r="BE222" s="68"/>
      <c r="BF222" s="71"/>
      <c r="BG222" s="41">
        <f t="shared" si="47"/>
        <v>0</v>
      </c>
      <c r="BH222" s="70"/>
      <c r="BI222" s="68"/>
      <c r="BJ222" s="71"/>
      <c r="BK222" s="41">
        <f t="shared" si="48"/>
        <v>0</v>
      </c>
      <c r="BL222" s="70"/>
      <c r="BM222" s="68"/>
      <c r="BN222" s="71"/>
      <c r="BO222" s="41">
        <f t="shared" si="49"/>
        <v>0</v>
      </c>
      <c r="BP222" s="70"/>
      <c r="BQ222" s="68"/>
      <c r="BR222" s="71"/>
      <c r="BS222" s="41">
        <f t="shared" si="50"/>
        <v>0</v>
      </c>
    </row>
    <row r="223" spans="1:71" ht="15.75" customHeight="1" x14ac:dyDescent="0.25">
      <c r="A223" s="30"/>
      <c r="B223" s="31"/>
      <c r="C223" s="31"/>
      <c r="D223" s="37">
        <v>192</v>
      </c>
      <c r="E223" s="60"/>
      <c r="F223" s="31"/>
      <c r="G223" s="38" t="str">
        <f t="shared" si="31"/>
        <v/>
      </c>
      <c r="H223" s="39" t="str">
        <f t="array" ref="H223">IF(I223="","",IFERROR(INDEX(Lid!$F:$F,MATCH($E223,Lid!$A:$A,0)),""))</f>
        <v/>
      </c>
      <c r="I223" s="84" t="str">
        <f t="shared" si="32"/>
        <v/>
      </c>
      <c r="J223" s="38" t="str">
        <f t="shared" si="33"/>
        <v/>
      </c>
      <c r="K223" s="39" t="str">
        <f>IF(I223="","",IFERROR($D$3 &amp; " " &amp;LEFT(INDEX(Lid!$B:$B,MATCH($E223,Lid!$A:$A,0)), 1)&amp;MID(INDEX(Lid!$B:$B,MATCH($E223,Lid!$A:$A,0)),FIND(" ", INDEX(Lid!$B:$B,MATCH($E223,Lid!$A:$A,0))),256),""))</f>
        <v/>
      </c>
      <c r="L223" s="41" t="str">
        <f t="shared" si="34"/>
        <v/>
      </c>
      <c r="M223" s="41" t="str">
        <f t="shared" si="35"/>
        <v/>
      </c>
      <c r="N223" s="41" t="str">
        <f t="shared" si="36"/>
        <v/>
      </c>
      <c r="O223" s="31"/>
      <c r="P223" s="67"/>
      <c r="Q223" s="68"/>
      <c r="R223" s="69"/>
      <c r="S223" s="41">
        <f t="shared" si="37"/>
        <v>0</v>
      </c>
      <c r="T223" s="70"/>
      <c r="U223" s="68"/>
      <c r="V223" s="71"/>
      <c r="W223" s="41">
        <f t="shared" si="38"/>
        <v>0</v>
      </c>
      <c r="X223" s="70"/>
      <c r="Y223" s="68"/>
      <c r="Z223" s="71"/>
      <c r="AA223" s="41">
        <f t="shared" si="39"/>
        <v>0</v>
      </c>
      <c r="AB223" s="70"/>
      <c r="AC223" s="68"/>
      <c r="AD223" s="71"/>
      <c r="AE223" s="41">
        <f t="shared" si="40"/>
        <v>0</v>
      </c>
      <c r="AF223" s="70"/>
      <c r="AG223" s="68"/>
      <c r="AH223" s="71"/>
      <c r="AI223" s="41">
        <f t="shared" si="41"/>
        <v>0</v>
      </c>
      <c r="AJ223" s="70"/>
      <c r="AK223" s="68"/>
      <c r="AL223" s="71"/>
      <c r="AM223" s="41">
        <f t="shared" si="42"/>
        <v>0</v>
      </c>
      <c r="AN223" s="70"/>
      <c r="AO223" s="68"/>
      <c r="AP223" s="71"/>
      <c r="AQ223" s="41">
        <f t="shared" si="43"/>
        <v>0</v>
      </c>
      <c r="AR223" s="70"/>
      <c r="AS223" s="68"/>
      <c r="AT223" s="71"/>
      <c r="AU223" s="41">
        <f t="shared" si="44"/>
        <v>0</v>
      </c>
      <c r="AV223" s="70"/>
      <c r="AW223" s="68"/>
      <c r="AX223" s="71"/>
      <c r="AY223" s="41">
        <f t="shared" si="45"/>
        <v>0</v>
      </c>
      <c r="AZ223" s="70"/>
      <c r="BA223" s="68"/>
      <c r="BB223" s="71"/>
      <c r="BC223" s="41">
        <f t="shared" si="46"/>
        <v>0</v>
      </c>
      <c r="BD223" s="70"/>
      <c r="BE223" s="68"/>
      <c r="BF223" s="71"/>
      <c r="BG223" s="41">
        <f t="shared" si="47"/>
        <v>0</v>
      </c>
      <c r="BH223" s="70"/>
      <c r="BI223" s="68"/>
      <c r="BJ223" s="71"/>
      <c r="BK223" s="41">
        <f t="shared" si="48"/>
        <v>0</v>
      </c>
      <c r="BL223" s="70"/>
      <c r="BM223" s="68"/>
      <c r="BN223" s="71"/>
      <c r="BO223" s="41">
        <f t="shared" si="49"/>
        <v>0</v>
      </c>
      <c r="BP223" s="70"/>
      <c r="BQ223" s="68"/>
      <c r="BR223" s="71"/>
      <c r="BS223" s="41">
        <f t="shared" si="50"/>
        <v>0</v>
      </c>
    </row>
    <row r="224" spans="1:71" ht="15.75" customHeight="1" x14ac:dyDescent="0.25">
      <c r="A224" s="30"/>
      <c r="B224" s="31"/>
      <c r="C224" s="31"/>
      <c r="D224" s="37">
        <v>193</v>
      </c>
      <c r="E224" s="60"/>
      <c r="F224" s="31"/>
      <c r="G224" s="38" t="str">
        <f t="shared" si="31"/>
        <v/>
      </c>
      <c r="H224" s="39" t="str">
        <f t="array" ref="H224">IF(I224="","",IFERROR(INDEX(Lid!$F:$F,MATCH($E224,Lid!$A:$A,0)),""))</f>
        <v/>
      </c>
      <c r="I224" s="84" t="str">
        <f t="shared" si="32"/>
        <v/>
      </c>
      <c r="J224" s="38" t="str">
        <f t="shared" si="33"/>
        <v/>
      </c>
      <c r="K224" s="39" t="str">
        <f>IF(I224="","",IFERROR($D$3 &amp; " " &amp;LEFT(INDEX(Lid!$B:$B,MATCH($E224,Lid!$A:$A,0)), 1)&amp;MID(INDEX(Lid!$B:$B,MATCH($E224,Lid!$A:$A,0)),FIND(" ", INDEX(Lid!$B:$B,MATCH($E224,Lid!$A:$A,0))),256),""))</f>
        <v/>
      </c>
      <c r="L224" s="41" t="str">
        <f t="shared" si="34"/>
        <v/>
      </c>
      <c r="M224" s="41" t="str">
        <f t="shared" si="35"/>
        <v/>
      </c>
      <c r="N224" s="41" t="str">
        <f t="shared" si="36"/>
        <v/>
      </c>
      <c r="O224" s="31"/>
      <c r="P224" s="67"/>
      <c r="Q224" s="68"/>
      <c r="R224" s="69"/>
      <c r="S224" s="41">
        <f t="shared" si="37"/>
        <v>0</v>
      </c>
      <c r="T224" s="70"/>
      <c r="U224" s="68"/>
      <c r="V224" s="71"/>
      <c r="W224" s="41">
        <f t="shared" si="38"/>
        <v>0</v>
      </c>
      <c r="X224" s="70"/>
      <c r="Y224" s="68"/>
      <c r="Z224" s="71"/>
      <c r="AA224" s="41">
        <f t="shared" si="39"/>
        <v>0</v>
      </c>
      <c r="AB224" s="70"/>
      <c r="AC224" s="68"/>
      <c r="AD224" s="71"/>
      <c r="AE224" s="41">
        <f t="shared" si="40"/>
        <v>0</v>
      </c>
      <c r="AF224" s="70"/>
      <c r="AG224" s="68"/>
      <c r="AH224" s="71"/>
      <c r="AI224" s="41">
        <f t="shared" si="41"/>
        <v>0</v>
      </c>
      <c r="AJ224" s="70"/>
      <c r="AK224" s="68"/>
      <c r="AL224" s="71"/>
      <c r="AM224" s="41">
        <f t="shared" si="42"/>
        <v>0</v>
      </c>
      <c r="AN224" s="70"/>
      <c r="AO224" s="68"/>
      <c r="AP224" s="71"/>
      <c r="AQ224" s="41">
        <f t="shared" si="43"/>
        <v>0</v>
      </c>
      <c r="AR224" s="70"/>
      <c r="AS224" s="68"/>
      <c r="AT224" s="71"/>
      <c r="AU224" s="41">
        <f t="shared" si="44"/>
        <v>0</v>
      </c>
      <c r="AV224" s="70"/>
      <c r="AW224" s="68"/>
      <c r="AX224" s="71"/>
      <c r="AY224" s="41">
        <f t="shared" si="45"/>
        <v>0</v>
      </c>
      <c r="AZ224" s="70"/>
      <c r="BA224" s="68"/>
      <c r="BB224" s="71"/>
      <c r="BC224" s="41">
        <f t="shared" si="46"/>
        <v>0</v>
      </c>
      <c r="BD224" s="70"/>
      <c r="BE224" s="68"/>
      <c r="BF224" s="71"/>
      <c r="BG224" s="41">
        <f t="shared" si="47"/>
        <v>0</v>
      </c>
      <c r="BH224" s="70"/>
      <c r="BI224" s="68"/>
      <c r="BJ224" s="71"/>
      <c r="BK224" s="41">
        <f t="shared" si="48"/>
        <v>0</v>
      </c>
      <c r="BL224" s="70"/>
      <c r="BM224" s="68"/>
      <c r="BN224" s="71"/>
      <c r="BO224" s="41">
        <f t="shared" si="49"/>
        <v>0</v>
      </c>
      <c r="BP224" s="70"/>
      <c r="BQ224" s="68"/>
      <c r="BR224" s="71"/>
      <c r="BS224" s="41">
        <f t="shared" si="50"/>
        <v>0</v>
      </c>
    </row>
    <row r="225" spans="1:71" ht="15.75" customHeight="1" x14ac:dyDescent="0.25">
      <c r="A225" s="30"/>
      <c r="B225" s="31"/>
      <c r="C225" s="31"/>
      <c r="D225" s="37">
        <v>194</v>
      </c>
      <c r="E225" s="60"/>
      <c r="F225" s="31"/>
      <c r="G225" s="38" t="str">
        <f t="shared" si="31"/>
        <v/>
      </c>
      <c r="H225" s="39" t="str">
        <f t="array" ref="H225">IF(I225="","",IFERROR(INDEX(Lid!$F:$F,MATCH($E225,Lid!$A:$A,0)),""))</f>
        <v/>
      </c>
      <c r="I225" s="84" t="str">
        <f t="shared" si="32"/>
        <v/>
      </c>
      <c r="J225" s="38" t="str">
        <f t="shared" si="33"/>
        <v/>
      </c>
      <c r="K225" s="39" t="str">
        <f>IF(I225="","",IFERROR($D$3 &amp; " " &amp;LEFT(INDEX(Lid!$B:$B,MATCH($E225,Lid!$A:$A,0)), 1)&amp;MID(INDEX(Lid!$B:$B,MATCH($E225,Lid!$A:$A,0)),FIND(" ", INDEX(Lid!$B:$B,MATCH($E225,Lid!$A:$A,0))),256),""))</f>
        <v/>
      </c>
      <c r="L225" s="41" t="str">
        <f t="shared" si="34"/>
        <v/>
      </c>
      <c r="M225" s="41" t="str">
        <f t="shared" si="35"/>
        <v/>
      </c>
      <c r="N225" s="41" t="str">
        <f t="shared" si="36"/>
        <v/>
      </c>
      <c r="O225" s="31"/>
      <c r="P225" s="67"/>
      <c r="Q225" s="68"/>
      <c r="R225" s="69"/>
      <c r="S225" s="41">
        <f t="shared" si="37"/>
        <v>0</v>
      </c>
      <c r="T225" s="70"/>
      <c r="U225" s="68"/>
      <c r="V225" s="71"/>
      <c r="W225" s="41">
        <f t="shared" si="38"/>
        <v>0</v>
      </c>
      <c r="X225" s="70"/>
      <c r="Y225" s="68"/>
      <c r="Z225" s="71"/>
      <c r="AA225" s="41">
        <f t="shared" si="39"/>
        <v>0</v>
      </c>
      <c r="AB225" s="70"/>
      <c r="AC225" s="68"/>
      <c r="AD225" s="71"/>
      <c r="AE225" s="41">
        <f t="shared" si="40"/>
        <v>0</v>
      </c>
      <c r="AF225" s="70"/>
      <c r="AG225" s="68"/>
      <c r="AH225" s="71"/>
      <c r="AI225" s="41">
        <f t="shared" si="41"/>
        <v>0</v>
      </c>
      <c r="AJ225" s="70"/>
      <c r="AK225" s="68"/>
      <c r="AL225" s="71"/>
      <c r="AM225" s="41">
        <f t="shared" si="42"/>
        <v>0</v>
      </c>
      <c r="AN225" s="70"/>
      <c r="AO225" s="68"/>
      <c r="AP225" s="71"/>
      <c r="AQ225" s="41">
        <f t="shared" si="43"/>
        <v>0</v>
      </c>
      <c r="AR225" s="70"/>
      <c r="AS225" s="68"/>
      <c r="AT225" s="71"/>
      <c r="AU225" s="41">
        <f t="shared" si="44"/>
        <v>0</v>
      </c>
      <c r="AV225" s="70"/>
      <c r="AW225" s="68"/>
      <c r="AX225" s="71"/>
      <c r="AY225" s="41">
        <f t="shared" si="45"/>
        <v>0</v>
      </c>
      <c r="AZ225" s="70"/>
      <c r="BA225" s="68"/>
      <c r="BB225" s="71"/>
      <c r="BC225" s="41">
        <f t="shared" si="46"/>
        <v>0</v>
      </c>
      <c r="BD225" s="70"/>
      <c r="BE225" s="68"/>
      <c r="BF225" s="71"/>
      <c r="BG225" s="41">
        <f t="shared" si="47"/>
        <v>0</v>
      </c>
      <c r="BH225" s="70"/>
      <c r="BI225" s="68"/>
      <c r="BJ225" s="71"/>
      <c r="BK225" s="41">
        <f t="shared" si="48"/>
        <v>0</v>
      </c>
      <c r="BL225" s="70"/>
      <c r="BM225" s="68"/>
      <c r="BN225" s="71"/>
      <c r="BO225" s="41">
        <f t="shared" si="49"/>
        <v>0</v>
      </c>
      <c r="BP225" s="70"/>
      <c r="BQ225" s="68"/>
      <c r="BR225" s="71"/>
      <c r="BS225" s="41">
        <f t="shared" si="50"/>
        <v>0</v>
      </c>
    </row>
    <row r="226" spans="1:71" ht="15.75" customHeight="1" x14ac:dyDescent="0.25">
      <c r="A226" s="30"/>
      <c r="B226" s="31"/>
      <c r="C226" s="31"/>
      <c r="D226" s="37">
        <v>195</v>
      </c>
      <c r="E226" s="60"/>
      <c r="F226" s="31"/>
      <c r="G226" s="38" t="str">
        <f t="shared" si="31"/>
        <v/>
      </c>
      <c r="H226" s="39" t="str">
        <f t="array" ref="H226">IF(I226="","",IFERROR(INDEX(Lid!$F:$F,MATCH($E226,Lid!$A:$A,0)),""))</f>
        <v/>
      </c>
      <c r="I226" s="84" t="str">
        <f t="shared" si="32"/>
        <v/>
      </c>
      <c r="J226" s="38" t="str">
        <f t="shared" si="33"/>
        <v/>
      </c>
      <c r="K226" s="39" t="str">
        <f>IF(I226="","",IFERROR($D$3 &amp; " " &amp;LEFT(INDEX(Lid!$B:$B,MATCH($E226,Lid!$A:$A,0)), 1)&amp;MID(INDEX(Lid!$B:$B,MATCH($E226,Lid!$A:$A,0)),FIND(" ", INDEX(Lid!$B:$B,MATCH($E226,Lid!$A:$A,0))),256),""))</f>
        <v/>
      </c>
      <c r="L226" s="41" t="str">
        <f t="shared" si="34"/>
        <v/>
      </c>
      <c r="M226" s="41" t="str">
        <f t="shared" si="35"/>
        <v/>
      </c>
      <c r="N226" s="41" t="str">
        <f t="shared" si="36"/>
        <v/>
      </c>
      <c r="O226" s="31"/>
      <c r="P226" s="67"/>
      <c r="Q226" s="68"/>
      <c r="R226" s="69"/>
      <c r="S226" s="41">
        <f t="shared" si="37"/>
        <v>0</v>
      </c>
      <c r="T226" s="70"/>
      <c r="U226" s="68"/>
      <c r="V226" s="71"/>
      <c r="W226" s="41">
        <f t="shared" si="38"/>
        <v>0</v>
      </c>
      <c r="X226" s="70"/>
      <c r="Y226" s="68"/>
      <c r="Z226" s="71"/>
      <c r="AA226" s="41">
        <f t="shared" si="39"/>
        <v>0</v>
      </c>
      <c r="AB226" s="70"/>
      <c r="AC226" s="68"/>
      <c r="AD226" s="71"/>
      <c r="AE226" s="41">
        <f t="shared" si="40"/>
        <v>0</v>
      </c>
      <c r="AF226" s="70"/>
      <c r="AG226" s="68"/>
      <c r="AH226" s="71"/>
      <c r="AI226" s="41">
        <f t="shared" si="41"/>
        <v>0</v>
      </c>
      <c r="AJ226" s="70"/>
      <c r="AK226" s="68"/>
      <c r="AL226" s="71"/>
      <c r="AM226" s="41">
        <f t="shared" si="42"/>
        <v>0</v>
      </c>
      <c r="AN226" s="70"/>
      <c r="AO226" s="68"/>
      <c r="AP226" s="71"/>
      <c r="AQ226" s="41">
        <f t="shared" si="43"/>
        <v>0</v>
      </c>
      <c r="AR226" s="70"/>
      <c r="AS226" s="68"/>
      <c r="AT226" s="71"/>
      <c r="AU226" s="41">
        <f t="shared" si="44"/>
        <v>0</v>
      </c>
      <c r="AV226" s="70"/>
      <c r="AW226" s="68"/>
      <c r="AX226" s="71"/>
      <c r="AY226" s="41">
        <f t="shared" si="45"/>
        <v>0</v>
      </c>
      <c r="AZ226" s="70"/>
      <c r="BA226" s="68"/>
      <c r="BB226" s="71"/>
      <c r="BC226" s="41">
        <f t="shared" si="46"/>
        <v>0</v>
      </c>
      <c r="BD226" s="70"/>
      <c r="BE226" s="68"/>
      <c r="BF226" s="71"/>
      <c r="BG226" s="41">
        <f t="shared" si="47"/>
        <v>0</v>
      </c>
      <c r="BH226" s="70"/>
      <c r="BI226" s="68"/>
      <c r="BJ226" s="71"/>
      <c r="BK226" s="41">
        <f t="shared" si="48"/>
        <v>0</v>
      </c>
      <c r="BL226" s="70"/>
      <c r="BM226" s="68"/>
      <c r="BN226" s="71"/>
      <c r="BO226" s="41">
        <f t="shared" si="49"/>
        <v>0</v>
      </c>
      <c r="BP226" s="70"/>
      <c r="BQ226" s="68"/>
      <c r="BR226" s="71"/>
      <c r="BS226" s="41">
        <f t="shared" si="50"/>
        <v>0</v>
      </c>
    </row>
    <row r="227" spans="1:71" ht="15.75" customHeight="1" x14ac:dyDescent="0.25">
      <c r="A227" s="30"/>
      <c r="B227" s="31"/>
      <c r="C227" s="31"/>
      <c r="D227" s="37">
        <v>196</v>
      </c>
      <c r="E227" s="60"/>
      <c r="F227" s="31"/>
      <c r="G227" s="38" t="str">
        <f t="shared" si="31"/>
        <v/>
      </c>
      <c r="H227" s="39" t="str">
        <f t="array" ref="H227">IF(I227="","",IFERROR(INDEX(Lid!$F:$F,MATCH($E227,Lid!$A:$A,0)),""))</f>
        <v/>
      </c>
      <c r="I227" s="84" t="str">
        <f t="shared" si="32"/>
        <v/>
      </c>
      <c r="J227" s="38" t="str">
        <f t="shared" si="33"/>
        <v/>
      </c>
      <c r="K227" s="39" t="str">
        <f>IF(I227="","",IFERROR($D$3 &amp; " " &amp;LEFT(INDEX(Lid!$B:$B,MATCH($E227,Lid!$A:$A,0)), 1)&amp;MID(INDEX(Lid!$B:$B,MATCH($E227,Lid!$A:$A,0)),FIND(" ", INDEX(Lid!$B:$B,MATCH($E227,Lid!$A:$A,0))),256),""))</f>
        <v/>
      </c>
      <c r="L227" s="41" t="str">
        <f t="shared" si="34"/>
        <v/>
      </c>
      <c r="M227" s="41" t="str">
        <f t="shared" si="35"/>
        <v/>
      </c>
      <c r="N227" s="41" t="str">
        <f t="shared" si="36"/>
        <v/>
      </c>
      <c r="O227" s="31"/>
      <c r="P227" s="67"/>
      <c r="Q227" s="68"/>
      <c r="R227" s="69"/>
      <c r="S227" s="41">
        <f t="shared" si="37"/>
        <v>0</v>
      </c>
      <c r="T227" s="70"/>
      <c r="U227" s="68"/>
      <c r="V227" s="71"/>
      <c r="W227" s="41">
        <f t="shared" si="38"/>
        <v>0</v>
      </c>
      <c r="X227" s="70"/>
      <c r="Y227" s="68"/>
      <c r="Z227" s="71"/>
      <c r="AA227" s="41">
        <f t="shared" si="39"/>
        <v>0</v>
      </c>
      <c r="AB227" s="70"/>
      <c r="AC227" s="68"/>
      <c r="AD227" s="71"/>
      <c r="AE227" s="41">
        <f t="shared" si="40"/>
        <v>0</v>
      </c>
      <c r="AF227" s="70"/>
      <c r="AG227" s="68"/>
      <c r="AH227" s="71"/>
      <c r="AI227" s="41">
        <f t="shared" si="41"/>
        <v>0</v>
      </c>
      <c r="AJ227" s="70"/>
      <c r="AK227" s="68"/>
      <c r="AL227" s="71"/>
      <c r="AM227" s="41">
        <f t="shared" si="42"/>
        <v>0</v>
      </c>
      <c r="AN227" s="70"/>
      <c r="AO227" s="68"/>
      <c r="AP227" s="71"/>
      <c r="AQ227" s="41">
        <f t="shared" si="43"/>
        <v>0</v>
      </c>
      <c r="AR227" s="70"/>
      <c r="AS227" s="68"/>
      <c r="AT227" s="71"/>
      <c r="AU227" s="41">
        <f t="shared" si="44"/>
        <v>0</v>
      </c>
      <c r="AV227" s="70"/>
      <c r="AW227" s="68"/>
      <c r="AX227" s="71"/>
      <c r="AY227" s="41">
        <f t="shared" si="45"/>
        <v>0</v>
      </c>
      <c r="AZ227" s="70"/>
      <c r="BA227" s="68"/>
      <c r="BB227" s="71"/>
      <c r="BC227" s="41">
        <f t="shared" si="46"/>
        <v>0</v>
      </c>
      <c r="BD227" s="70"/>
      <c r="BE227" s="68"/>
      <c r="BF227" s="71"/>
      <c r="BG227" s="41">
        <f t="shared" si="47"/>
        <v>0</v>
      </c>
      <c r="BH227" s="70"/>
      <c r="BI227" s="68"/>
      <c r="BJ227" s="71"/>
      <c r="BK227" s="41">
        <f t="shared" si="48"/>
        <v>0</v>
      </c>
      <c r="BL227" s="70"/>
      <c r="BM227" s="68"/>
      <c r="BN227" s="71"/>
      <c r="BO227" s="41">
        <f t="shared" si="49"/>
        <v>0</v>
      </c>
      <c r="BP227" s="70"/>
      <c r="BQ227" s="68"/>
      <c r="BR227" s="71"/>
      <c r="BS227" s="41">
        <f t="shared" si="50"/>
        <v>0</v>
      </c>
    </row>
    <row r="228" spans="1:71" ht="15.75" customHeight="1" x14ac:dyDescent="0.25">
      <c r="A228" s="30"/>
      <c r="B228" s="31"/>
      <c r="C228" s="31"/>
      <c r="D228" s="37">
        <v>197</v>
      </c>
      <c r="E228" s="60"/>
      <c r="F228" s="31"/>
      <c r="G228" s="38" t="str">
        <f t="shared" si="31"/>
        <v/>
      </c>
      <c r="H228" s="39" t="str">
        <f t="array" ref="H228">IF(I228="","",IFERROR(INDEX(Lid!$F:$F,MATCH($E228,Lid!$A:$A,0)),""))</f>
        <v/>
      </c>
      <c r="I228" s="84" t="str">
        <f t="shared" si="32"/>
        <v/>
      </c>
      <c r="J228" s="38" t="str">
        <f t="shared" si="33"/>
        <v/>
      </c>
      <c r="K228" s="39" t="str">
        <f>IF(I228="","",IFERROR($D$3 &amp; " " &amp;LEFT(INDEX(Lid!$B:$B,MATCH($E228,Lid!$A:$A,0)), 1)&amp;MID(INDEX(Lid!$B:$B,MATCH($E228,Lid!$A:$A,0)),FIND(" ", INDEX(Lid!$B:$B,MATCH($E228,Lid!$A:$A,0))),256),""))</f>
        <v/>
      </c>
      <c r="L228" s="41" t="str">
        <f t="shared" si="34"/>
        <v/>
      </c>
      <c r="M228" s="41" t="str">
        <f t="shared" si="35"/>
        <v/>
      </c>
      <c r="N228" s="41" t="str">
        <f t="shared" si="36"/>
        <v/>
      </c>
      <c r="O228" s="31"/>
      <c r="P228" s="67"/>
      <c r="Q228" s="68"/>
      <c r="R228" s="69"/>
      <c r="S228" s="41">
        <f t="shared" si="37"/>
        <v>0</v>
      </c>
      <c r="T228" s="70"/>
      <c r="U228" s="68"/>
      <c r="V228" s="71"/>
      <c r="W228" s="41">
        <f t="shared" si="38"/>
        <v>0</v>
      </c>
      <c r="X228" s="70"/>
      <c r="Y228" s="68"/>
      <c r="Z228" s="71"/>
      <c r="AA228" s="41">
        <f t="shared" si="39"/>
        <v>0</v>
      </c>
      <c r="AB228" s="70"/>
      <c r="AC228" s="68"/>
      <c r="AD228" s="71"/>
      <c r="AE228" s="41">
        <f t="shared" si="40"/>
        <v>0</v>
      </c>
      <c r="AF228" s="70"/>
      <c r="AG228" s="68"/>
      <c r="AH228" s="71"/>
      <c r="AI228" s="41">
        <f t="shared" si="41"/>
        <v>0</v>
      </c>
      <c r="AJ228" s="70"/>
      <c r="AK228" s="68"/>
      <c r="AL228" s="71"/>
      <c r="AM228" s="41">
        <f t="shared" si="42"/>
        <v>0</v>
      </c>
      <c r="AN228" s="70"/>
      <c r="AO228" s="68"/>
      <c r="AP228" s="71"/>
      <c r="AQ228" s="41">
        <f t="shared" si="43"/>
        <v>0</v>
      </c>
      <c r="AR228" s="70"/>
      <c r="AS228" s="68"/>
      <c r="AT228" s="71"/>
      <c r="AU228" s="41">
        <f t="shared" si="44"/>
        <v>0</v>
      </c>
      <c r="AV228" s="70"/>
      <c r="AW228" s="68"/>
      <c r="AX228" s="71"/>
      <c r="AY228" s="41">
        <f t="shared" si="45"/>
        <v>0</v>
      </c>
      <c r="AZ228" s="70"/>
      <c r="BA228" s="68"/>
      <c r="BB228" s="71"/>
      <c r="BC228" s="41">
        <f t="shared" si="46"/>
        <v>0</v>
      </c>
      <c r="BD228" s="70"/>
      <c r="BE228" s="68"/>
      <c r="BF228" s="71"/>
      <c r="BG228" s="41">
        <f t="shared" si="47"/>
        <v>0</v>
      </c>
      <c r="BH228" s="70"/>
      <c r="BI228" s="68"/>
      <c r="BJ228" s="71"/>
      <c r="BK228" s="41">
        <f t="shared" si="48"/>
        <v>0</v>
      </c>
      <c r="BL228" s="70"/>
      <c r="BM228" s="68"/>
      <c r="BN228" s="71"/>
      <c r="BO228" s="41">
        <f t="shared" si="49"/>
        <v>0</v>
      </c>
      <c r="BP228" s="70"/>
      <c r="BQ228" s="68"/>
      <c r="BR228" s="71"/>
      <c r="BS228" s="41">
        <f t="shared" si="50"/>
        <v>0</v>
      </c>
    </row>
    <row r="229" spans="1:71" ht="15.75" customHeight="1" x14ac:dyDescent="0.25">
      <c r="A229" s="30"/>
      <c r="B229" s="31"/>
      <c r="C229" s="31"/>
      <c r="D229" s="37">
        <v>198</v>
      </c>
      <c r="E229" s="60"/>
      <c r="F229" s="31"/>
      <c r="G229" s="38" t="str">
        <f t="shared" si="31"/>
        <v/>
      </c>
      <c r="H229" s="39" t="str">
        <f t="array" ref="H229">IF(I229="","",IFERROR(INDEX(Lid!$F:$F,MATCH($E229,Lid!$A:$A,0)),""))</f>
        <v/>
      </c>
      <c r="I229" s="84" t="str">
        <f t="shared" si="32"/>
        <v/>
      </c>
      <c r="J229" s="38" t="str">
        <f t="shared" si="33"/>
        <v/>
      </c>
      <c r="K229" s="39" t="str">
        <f>IF(I229="","",IFERROR($D$3 &amp; " " &amp;LEFT(INDEX(Lid!$B:$B,MATCH($E229,Lid!$A:$A,0)), 1)&amp;MID(INDEX(Lid!$B:$B,MATCH($E229,Lid!$A:$A,0)),FIND(" ", INDEX(Lid!$B:$B,MATCH($E229,Lid!$A:$A,0))),256),""))</f>
        <v/>
      </c>
      <c r="L229" s="41" t="str">
        <f t="shared" si="34"/>
        <v/>
      </c>
      <c r="M229" s="41" t="str">
        <f t="shared" si="35"/>
        <v/>
      </c>
      <c r="N229" s="41" t="str">
        <f t="shared" si="36"/>
        <v/>
      </c>
      <c r="O229" s="31"/>
      <c r="P229" s="67"/>
      <c r="Q229" s="68"/>
      <c r="R229" s="69"/>
      <c r="S229" s="41">
        <f t="shared" si="37"/>
        <v>0</v>
      </c>
      <c r="T229" s="70"/>
      <c r="U229" s="68"/>
      <c r="V229" s="71"/>
      <c r="W229" s="41">
        <f t="shared" si="38"/>
        <v>0</v>
      </c>
      <c r="X229" s="70"/>
      <c r="Y229" s="68"/>
      <c r="Z229" s="71"/>
      <c r="AA229" s="41">
        <f t="shared" si="39"/>
        <v>0</v>
      </c>
      <c r="AB229" s="70"/>
      <c r="AC229" s="68"/>
      <c r="AD229" s="71"/>
      <c r="AE229" s="41">
        <f t="shared" si="40"/>
        <v>0</v>
      </c>
      <c r="AF229" s="70"/>
      <c r="AG229" s="68"/>
      <c r="AH229" s="71"/>
      <c r="AI229" s="41">
        <f t="shared" si="41"/>
        <v>0</v>
      </c>
      <c r="AJ229" s="70"/>
      <c r="AK229" s="68"/>
      <c r="AL229" s="71"/>
      <c r="AM229" s="41">
        <f t="shared" si="42"/>
        <v>0</v>
      </c>
      <c r="AN229" s="70"/>
      <c r="AO229" s="68"/>
      <c r="AP229" s="71"/>
      <c r="AQ229" s="41">
        <f t="shared" si="43"/>
        <v>0</v>
      </c>
      <c r="AR229" s="70"/>
      <c r="AS229" s="68"/>
      <c r="AT229" s="71"/>
      <c r="AU229" s="41">
        <f t="shared" si="44"/>
        <v>0</v>
      </c>
      <c r="AV229" s="70"/>
      <c r="AW229" s="68"/>
      <c r="AX229" s="71"/>
      <c r="AY229" s="41">
        <f t="shared" si="45"/>
        <v>0</v>
      </c>
      <c r="AZ229" s="70"/>
      <c r="BA229" s="68"/>
      <c r="BB229" s="71"/>
      <c r="BC229" s="41">
        <f t="shared" si="46"/>
        <v>0</v>
      </c>
      <c r="BD229" s="70"/>
      <c r="BE229" s="68"/>
      <c r="BF229" s="71"/>
      <c r="BG229" s="41">
        <f t="shared" si="47"/>
        <v>0</v>
      </c>
      <c r="BH229" s="70"/>
      <c r="BI229" s="68"/>
      <c r="BJ229" s="71"/>
      <c r="BK229" s="41">
        <f t="shared" si="48"/>
        <v>0</v>
      </c>
      <c r="BL229" s="70"/>
      <c r="BM229" s="68"/>
      <c r="BN229" s="71"/>
      <c r="BO229" s="41">
        <f t="shared" si="49"/>
        <v>0</v>
      </c>
      <c r="BP229" s="70"/>
      <c r="BQ229" s="68"/>
      <c r="BR229" s="71"/>
      <c r="BS229" s="41">
        <f t="shared" si="50"/>
        <v>0</v>
      </c>
    </row>
    <row r="230" spans="1:71" ht="15.75" customHeight="1" x14ac:dyDescent="0.25">
      <c r="A230" s="30"/>
      <c r="B230" s="31"/>
      <c r="C230" s="31"/>
      <c r="D230" s="37">
        <v>199</v>
      </c>
      <c r="E230" s="60"/>
      <c r="F230" s="31"/>
      <c r="G230" s="38" t="str">
        <f t="shared" si="31"/>
        <v/>
      </c>
      <c r="H230" s="39" t="str">
        <f t="array" ref="H230">IF(I230="","",IFERROR(INDEX(Lid!$F:$F,MATCH($E230,Lid!$A:$A,0)),""))</f>
        <v/>
      </c>
      <c r="I230" s="84" t="str">
        <f t="shared" si="32"/>
        <v/>
      </c>
      <c r="J230" s="38" t="str">
        <f t="shared" si="33"/>
        <v/>
      </c>
      <c r="K230" s="39" t="str">
        <f>IF(I230="","",IFERROR($D$3 &amp; " " &amp;LEFT(INDEX(Lid!$B:$B,MATCH($E230,Lid!$A:$A,0)), 1)&amp;MID(INDEX(Lid!$B:$B,MATCH($E230,Lid!$A:$A,0)),FIND(" ", INDEX(Lid!$B:$B,MATCH($E230,Lid!$A:$A,0))),256),""))</f>
        <v/>
      </c>
      <c r="L230" s="41" t="str">
        <f t="shared" si="34"/>
        <v/>
      </c>
      <c r="M230" s="41" t="str">
        <f t="shared" si="35"/>
        <v/>
      </c>
      <c r="N230" s="41" t="str">
        <f t="shared" si="36"/>
        <v/>
      </c>
      <c r="O230" s="31"/>
      <c r="P230" s="67"/>
      <c r="Q230" s="68"/>
      <c r="R230" s="69"/>
      <c r="S230" s="41">
        <f t="shared" si="37"/>
        <v>0</v>
      </c>
      <c r="T230" s="70"/>
      <c r="U230" s="68"/>
      <c r="V230" s="71"/>
      <c r="W230" s="41">
        <f t="shared" si="38"/>
        <v>0</v>
      </c>
      <c r="X230" s="70"/>
      <c r="Y230" s="68"/>
      <c r="Z230" s="71"/>
      <c r="AA230" s="41">
        <f t="shared" si="39"/>
        <v>0</v>
      </c>
      <c r="AB230" s="70"/>
      <c r="AC230" s="68"/>
      <c r="AD230" s="71"/>
      <c r="AE230" s="41">
        <f t="shared" si="40"/>
        <v>0</v>
      </c>
      <c r="AF230" s="70"/>
      <c r="AG230" s="68"/>
      <c r="AH230" s="71"/>
      <c r="AI230" s="41">
        <f t="shared" si="41"/>
        <v>0</v>
      </c>
      <c r="AJ230" s="70"/>
      <c r="AK230" s="68"/>
      <c r="AL230" s="71"/>
      <c r="AM230" s="41">
        <f t="shared" si="42"/>
        <v>0</v>
      </c>
      <c r="AN230" s="70"/>
      <c r="AO230" s="68"/>
      <c r="AP230" s="71"/>
      <c r="AQ230" s="41">
        <f t="shared" si="43"/>
        <v>0</v>
      </c>
      <c r="AR230" s="70"/>
      <c r="AS230" s="68"/>
      <c r="AT230" s="71"/>
      <c r="AU230" s="41">
        <f t="shared" si="44"/>
        <v>0</v>
      </c>
      <c r="AV230" s="70"/>
      <c r="AW230" s="68"/>
      <c r="AX230" s="71"/>
      <c r="AY230" s="41">
        <f t="shared" si="45"/>
        <v>0</v>
      </c>
      <c r="AZ230" s="70"/>
      <c r="BA230" s="68"/>
      <c r="BB230" s="71"/>
      <c r="BC230" s="41">
        <f t="shared" si="46"/>
        <v>0</v>
      </c>
      <c r="BD230" s="70"/>
      <c r="BE230" s="68"/>
      <c r="BF230" s="71"/>
      <c r="BG230" s="41">
        <f t="shared" si="47"/>
        <v>0</v>
      </c>
      <c r="BH230" s="70"/>
      <c r="BI230" s="68"/>
      <c r="BJ230" s="71"/>
      <c r="BK230" s="41">
        <f t="shared" si="48"/>
        <v>0</v>
      </c>
      <c r="BL230" s="70"/>
      <c r="BM230" s="68"/>
      <c r="BN230" s="71"/>
      <c r="BO230" s="41">
        <f t="shared" si="49"/>
        <v>0</v>
      </c>
      <c r="BP230" s="70"/>
      <c r="BQ230" s="68"/>
      <c r="BR230" s="71"/>
      <c r="BS230" s="41">
        <f t="shared" si="50"/>
        <v>0</v>
      </c>
    </row>
    <row r="231" spans="1:71" ht="15.75" customHeight="1" x14ac:dyDescent="0.25">
      <c r="A231" s="30"/>
      <c r="B231" s="31"/>
      <c r="C231" s="31"/>
      <c r="D231" s="37">
        <v>200</v>
      </c>
      <c r="E231" s="60"/>
      <c r="F231" s="31"/>
      <c r="G231" s="38" t="str">
        <f t="shared" si="31"/>
        <v/>
      </c>
      <c r="H231" s="39" t="str">
        <f t="array" ref="H231">IF(I231="","",IFERROR(INDEX(Lid!$F:$F,MATCH($E231,Lid!$A:$A,0)),""))</f>
        <v/>
      </c>
      <c r="I231" s="84" t="str">
        <f t="shared" si="32"/>
        <v/>
      </c>
      <c r="J231" s="38" t="str">
        <f t="shared" si="33"/>
        <v/>
      </c>
      <c r="K231" s="39" t="str">
        <f>IF(I231="","",IFERROR($D$3 &amp; " " &amp;LEFT(INDEX(Lid!$B:$B,MATCH($E231,Lid!$A:$A,0)), 1)&amp;MID(INDEX(Lid!$B:$B,MATCH($E231,Lid!$A:$A,0)),FIND(" ", INDEX(Lid!$B:$B,MATCH($E231,Lid!$A:$A,0))),256),""))</f>
        <v/>
      </c>
      <c r="L231" s="41" t="str">
        <f t="shared" si="34"/>
        <v/>
      </c>
      <c r="M231" s="41" t="str">
        <f t="shared" si="35"/>
        <v/>
      </c>
      <c r="N231" s="41" t="str">
        <f t="shared" si="36"/>
        <v/>
      </c>
      <c r="O231" s="31"/>
      <c r="P231" s="67"/>
      <c r="Q231" s="68"/>
      <c r="R231" s="69"/>
      <c r="S231" s="41">
        <f t="shared" si="37"/>
        <v>0</v>
      </c>
      <c r="T231" s="70"/>
      <c r="U231" s="68"/>
      <c r="V231" s="71"/>
      <c r="W231" s="41">
        <f t="shared" si="38"/>
        <v>0</v>
      </c>
      <c r="X231" s="70"/>
      <c r="Y231" s="68"/>
      <c r="Z231" s="71"/>
      <c r="AA231" s="41">
        <f t="shared" si="39"/>
        <v>0</v>
      </c>
      <c r="AB231" s="70"/>
      <c r="AC231" s="68"/>
      <c r="AD231" s="71"/>
      <c r="AE231" s="41">
        <f t="shared" si="40"/>
        <v>0</v>
      </c>
      <c r="AF231" s="70"/>
      <c r="AG231" s="68"/>
      <c r="AH231" s="71"/>
      <c r="AI231" s="41">
        <f t="shared" si="41"/>
        <v>0</v>
      </c>
      <c r="AJ231" s="70"/>
      <c r="AK231" s="68"/>
      <c r="AL231" s="71"/>
      <c r="AM231" s="41">
        <f t="shared" si="42"/>
        <v>0</v>
      </c>
      <c r="AN231" s="70"/>
      <c r="AO231" s="68"/>
      <c r="AP231" s="71"/>
      <c r="AQ231" s="41">
        <f t="shared" si="43"/>
        <v>0</v>
      </c>
      <c r="AR231" s="70"/>
      <c r="AS231" s="68"/>
      <c r="AT231" s="71"/>
      <c r="AU231" s="41">
        <f t="shared" si="44"/>
        <v>0</v>
      </c>
      <c r="AV231" s="70"/>
      <c r="AW231" s="68"/>
      <c r="AX231" s="71"/>
      <c r="AY231" s="41">
        <f t="shared" si="45"/>
        <v>0</v>
      </c>
      <c r="AZ231" s="70"/>
      <c r="BA231" s="68"/>
      <c r="BB231" s="71"/>
      <c r="BC231" s="41">
        <f t="shared" si="46"/>
        <v>0</v>
      </c>
      <c r="BD231" s="70"/>
      <c r="BE231" s="68"/>
      <c r="BF231" s="71"/>
      <c r="BG231" s="41">
        <f t="shared" si="47"/>
        <v>0</v>
      </c>
      <c r="BH231" s="70"/>
      <c r="BI231" s="68"/>
      <c r="BJ231" s="71"/>
      <c r="BK231" s="41">
        <f t="shared" si="48"/>
        <v>0</v>
      </c>
      <c r="BL231" s="70"/>
      <c r="BM231" s="68"/>
      <c r="BN231" s="71"/>
      <c r="BO231" s="41">
        <f t="shared" si="49"/>
        <v>0</v>
      </c>
      <c r="BP231" s="70"/>
      <c r="BQ231" s="68"/>
      <c r="BR231" s="71"/>
      <c r="BS231" s="41">
        <f t="shared" si="50"/>
        <v>0</v>
      </c>
    </row>
    <row r="232" spans="1:71" ht="15.75" customHeight="1" x14ac:dyDescent="0.25">
      <c r="A232" s="30"/>
      <c r="B232" s="31"/>
      <c r="C232" s="31"/>
      <c r="D232" s="37"/>
      <c r="E232" s="39"/>
      <c r="F232" s="31"/>
      <c r="G232" s="92"/>
      <c r="H232" s="39"/>
      <c r="I232" s="93"/>
      <c r="J232" s="39"/>
      <c r="K232" s="39" t="str">
        <f>IF(I232="","",IFERROR($D$3 &amp; " " &amp;LEFT(INDEX(Lid!$B:$B,MATCH($E232,Lid!$A:$A,0)), 1)&amp;MID(INDEX(Lid!$B:$B,MATCH($E232,Lid!$A:$A,0)),FIND(" ", INDEX(Lid!$B:$B,MATCH($E232,Lid!$A:$A,0))),256),""))</f>
        <v/>
      </c>
      <c r="L232" s="41"/>
      <c r="M232" s="41"/>
      <c r="N232" s="41"/>
      <c r="O232" s="31"/>
      <c r="P232" s="39"/>
      <c r="Q232" s="39"/>
      <c r="R232" s="39"/>
      <c r="S232" s="39"/>
      <c r="T232" s="94"/>
      <c r="U232" s="39"/>
      <c r="V232" s="95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  <c r="AY232" s="39"/>
      <c r="AZ232" s="39"/>
      <c r="BA232" s="39"/>
      <c r="BB232" s="39"/>
      <c r="BC232" s="39"/>
      <c r="BD232" s="39"/>
      <c r="BE232" s="39"/>
      <c r="BF232" s="39"/>
      <c r="BG232" s="39"/>
      <c r="BH232" s="39"/>
      <c r="BI232" s="39"/>
      <c r="BJ232" s="39"/>
      <c r="BK232" s="39"/>
      <c r="BL232" s="39"/>
      <c r="BM232" s="39"/>
      <c r="BN232" s="39"/>
      <c r="BO232" s="39"/>
      <c r="BP232" s="39"/>
      <c r="BQ232" s="39"/>
      <c r="BR232" s="39"/>
      <c r="BS232" s="39"/>
    </row>
    <row r="233" spans="1:71" ht="15.75" customHeight="1" x14ac:dyDescent="0.25">
      <c r="A233" s="30"/>
      <c r="B233" s="31"/>
      <c r="C233" s="31"/>
      <c r="D233" s="37"/>
      <c r="E233" s="39"/>
      <c r="F233" s="31"/>
      <c r="G233" s="92"/>
      <c r="H233" s="39"/>
      <c r="I233" s="93"/>
      <c r="J233" s="39"/>
      <c r="K233" s="39" t="str">
        <f>IF(I233="","",IFERROR($D$3 &amp; " " &amp;LEFT(INDEX(Lid!$B:$B,MATCH($E233,Lid!$A:$A,0)), 1)&amp;MID(INDEX(Lid!$B:$B,MATCH($E233,Lid!$A:$A,0)),FIND(" ", INDEX(Lid!$B:$B,MATCH($E233,Lid!$A:$A,0))),256),""))</f>
        <v/>
      </c>
      <c r="L233" s="41"/>
      <c r="M233" s="41"/>
      <c r="N233" s="41"/>
      <c r="O233" s="31"/>
      <c r="P233" s="39"/>
      <c r="Q233" s="39"/>
      <c r="R233" s="39"/>
      <c r="S233" s="39"/>
      <c r="T233" s="94"/>
      <c r="U233" s="39"/>
      <c r="V233" s="95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  <c r="AY233" s="39"/>
      <c r="AZ233" s="39"/>
      <c r="BA233" s="39"/>
      <c r="BB233" s="39"/>
      <c r="BC233" s="39"/>
      <c r="BD233" s="39"/>
      <c r="BE233" s="39"/>
      <c r="BF233" s="39"/>
      <c r="BG233" s="39"/>
      <c r="BH233" s="39"/>
      <c r="BI233" s="39"/>
      <c r="BJ233" s="39"/>
      <c r="BK233" s="39"/>
      <c r="BL233" s="39"/>
      <c r="BM233" s="39"/>
      <c r="BN233" s="39"/>
      <c r="BO233" s="39"/>
      <c r="BP233" s="39"/>
      <c r="BQ233" s="39"/>
      <c r="BR233" s="39"/>
      <c r="BS233" s="39"/>
    </row>
    <row r="234" spans="1:71" ht="15.75" customHeight="1" x14ac:dyDescent="0.25">
      <c r="A234" s="30"/>
      <c r="B234" s="31"/>
      <c r="C234" s="31"/>
      <c r="D234" s="37"/>
      <c r="E234" s="39"/>
      <c r="F234" s="31"/>
      <c r="G234" s="92"/>
      <c r="H234" s="39"/>
      <c r="I234" s="93"/>
      <c r="J234" s="39"/>
      <c r="K234" s="39" t="str">
        <f>IF(I234="","",IFERROR($D$3 &amp; " " &amp;LEFT(INDEX(Lid!$B:$B,MATCH($E234,Lid!$A:$A,0)), 1)&amp;MID(INDEX(Lid!$B:$B,MATCH($E234,Lid!$A:$A,0)),FIND(" ", INDEX(Lid!$B:$B,MATCH($E234,Lid!$A:$A,0))),256),""))</f>
        <v/>
      </c>
      <c r="L234" s="41"/>
      <c r="M234" s="41"/>
      <c r="N234" s="41"/>
      <c r="O234" s="31"/>
      <c r="P234" s="39"/>
      <c r="Q234" s="39"/>
      <c r="R234" s="39"/>
      <c r="S234" s="39"/>
      <c r="T234" s="94"/>
      <c r="U234" s="39"/>
      <c r="V234" s="95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  <c r="AY234" s="39"/>
      <c r="AZ234" s="39"/>
      <c r="BA234" s="39"/>
      <c r="BB234" s="39"/>
      <c r="BC234" s="39"/>
      <c r="BD234" s="39"/>
      <c r="BE234" s="39"/>
      <c r="BF234" s="39"/>
      <c r="BG234" s="39"/>
      <c r="BH234" s="39"/>
      <c r="BI234" s="39"/>
      <c r="BJ234" s="39"/>
      <c r="BK234" s="39"/>
      <c r="BL234" s="39"/>
      <c r="BM234" s="39"/>
      <c r="BN234" s="39"/>
      <c r="BO234" s="39"/>
      <c r="BP234" s="39"/>
      <c r="BQ234" s="39"/>
      <c r="BR234" s="39"/>
      <c r="BS234" s="39"/>
    </row>
    <row r="235" spans="1:71" ht="15.75" customHeight="1" x14ac:dyDescent="0.25">
      <c r="A235" s="30"/>
      <c r="B235" s="31"/>
      <c r="C235" s="31"/>
      <c r="D235" s="37"/>
      <c r="E235" s="39"/>
      <c r="F235" s="31"/>
      <c r="G235" s="92"/>
      <c r="H235" s="39"/>
      <c r="I235" s="93"/>
      <c r="J235" s="39"/>
      <c r="K235" s="39" t="str">
        <f>IF(I235="","",IFERROR($D$3 &amp; " " &amp;LEFT(INDEX(Lid!$B:$B,MATCH($E235,Lid!$A:$A,0)), 1)&amp;MID(INDEX(Lid!$B:$B,MATCH($E235,Lid!$A:$A,0)),FIND(" ", INDEX(Lid!$B:$B,MATCH($E235,Lid!$A:$A,0))),256),""))</f>
        <v/>
      </c>
      <c r="L235" s="41"/>
      <c r="M235" s="41"/>
      <c r="N235" s="41"/>
      <c r="O235" s="31"/>
      <c r="P235" s="39"/>
      <c r="Q235" s="39"/>
      <c r="R235" s="39"/>
      <c r="S235" s="39"/>
      <c r="T235" s="94"/>
      <c r="U235" s="39"/>
      <c r="V235" s="95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  <c r="AY235" s="39"/>
      <c r="AZ235" s="39"/>
      <c r="BA235" s="39"/>
      <c r="BB235" s="39"/>
      <c r="BC235" s="39"/>
      <c r="BD235" s="39"/>
      <c r="BE235" s="39"/>
      <c r="BF235" s="39"/>
      <c r="BG235" s="39"/>
      <c r="BH235" s="39"/>
      <c r="BI235" s="39"/>
      <c r="BJ235" s="39"/>
      <c r="BK235" s="39"/>
      <c r="BL235" s="39"/>
      <c r="BM235" s="39"/>
      <c r="BN235" s="39"/>
      <c r="BO235" s="39"/>
      <c r="BP235" s="39"/>
      <c r="BQ235" s="39"/>
      <c r="BR235" s="39"/>
      <c r="BS235" s="39"/>
    </row>
    <row r="236" spans="1:71" ht="15.75" customHeight="1" x14ac:dyDescent="0.25">
      <c r="A236" s="30"/>
      <c r="B236" s="31"/>
      <c r="C236" s="31"/>
      <c r="D236" s="37"/>
      <c r="E236" s="39"/>
      <c r="F236" s="31"/>
      <c r="G236" s="92"/>
      <c r="H236" s="39"/>
      <c r="I236" s="93"/>
      <c r="J236" s="39"/>
      <c r="K236" s="39" t="str">
        <f>IF(I236="","",IFERROR($D$3 &amp; " " &amp;LEFT(INDEX(Lid!$B:$B,MATCH($E236,Lid!$A:$A,0)), 1)&amp;MID(INDEX(Lid!$B:$B,MATCH($E236,Lid!$A:$A,0)),FIND(" ", INDEX(Lid!$B:$B,MATCH($E236,Lid!$A:$A,0))),256),""))</f>
        <v/>
      </c>
      <c r="L236" s="41"/>
      <c r="M236" s="41"/>
      <c r="N236" s="41"/>
      <c r="O236" s="31"/>
      <c r="P236" s="39"/>
      <c r="Q236" s="39"/>
      <c r="R236" s="39"/>
      <c r="S236" s="39"/>
      <c r="T236" s="94"/>
      <c r="U236" s="39"/>
      <c r="V236" s="95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  <c r="BG236" s="39"/>
      <c r="BH236" s="39"/>
      <c r="BI236" s="39"/>
      <c r="BJ236" s="39"/>
      <c r="BK236" s="39"/>
      <c r="BL236" s="39"/>
      <c r="BM236" s="39"/>
      <c r="BN236" s="39"/>
      <c r="BO236" s="39"/>
      <c r="BP236" s="39"/>
      <c r="BQ236" s="39"/>
      <c r="BR236" s="39"/>
      <c r="BS236" s="39"/>
    </row>
    <row r="237" spans="1:71" ht="15.75" customHeight="1" x14ac:dyDescent="0.25">
      <c r="A237" s="30"/>
      <c r="B237" s="31"/>
      <c r="C237" s="31"/>
      <c r="D237" s="37"/>
      <c r="E237" s="39"/>
      <c r="F237" s="31"/>
      <c r="G237" s="92"/>
      <c r="H237" s="39"/>
      <c r="I237" s="93"/>
      <c r="J237" s="39"/>
      <c r="K237" s="39" t="str">
        <f>IF(I237="","",IFERROR($D$3 &amp; " " &amp;LEFT(INDEX(Lid!$B:$B,MATCH($E237,Lid!$A:$A,0)), 1)&amp;MID(INDEX(Lid!$B:$B,MATCH($E237,Lid!$A:$A,0)),FIND(" ", INDEX(Lid!$B:$B,MATCH($E237,Lid!$A:$A,0))),256),""))</f>
        <v/>
      </c>
      <c r="L237" s="41"/>
      <c r="M237" s="41"/>
      <c r="N237" s="41"/>
      <c r="O237" s="31"/>
      <c r="P237" s="39"/>
      <c r="Q237" s="39"/>
      <c r="R237" s="39"/>
      <c r="S237" s="39"/>
      <c r="T237" s="94"/>
      <c r="U237" s="39"/>
      <c r="V237" s="95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  <c r="AY237" s="39"/>
      <c r="AZ237" s="39"/>
      <c r="BA237" s="39"/>
      <c r="BB237" s="39"/>
      <c r="BC237" s="39"/>
      <c r="BD237" s="39"/>
      <c r="BE237" s="39"/>
      <c r="BF237" s="39"/>
      <c r="BG237" s="39"/>
      <c r="BH237" s="39"/>
      <c r="BI237" s="39"/>
      <c r="BJ237" s="39"/>
      <c r="BK237" s="39"/>
      <c r="BL237" s="39"/>
      <c r="BM237" s="39"/>
      <c r="BN237" s="39"/>
      <c r="BO237" s="39"/>
      <c r="BP237" s="39"/>
      <c r="BQ237" s="39"/>
      <c r="BR237" s="39"/>
      <c r="BS237" s="39"/>
    </row>
    <row r="238" spans="1:71" ht="15.75" customHeight="1" x14ac:dyDescent="0.25">
      <c r="A238" s="30"/>
      <c r="B238" s="31"/>
      <c r="C238" s="31"/>
      <c r="D238" s="37"/>
      <c r="E238" s="39"/>
      <c r="F238" s="31"/>
      <c r="G238" s="92"/>
      <c r="H238" s="39"/>
      <c r="I238" s="93"/>
      <c r="J238" s="39"/>
      <c r="K238" s="39" t="str">
        <f>IF(I238="","",IFERROR($D$3 &amp; " " &amp;LEFT(INDEX(Lid!$B:$B,MATCH($E238,Lid!$A:$A,0)), 1)&amp;MID(INDEX(Lid!$B:$B,MATCH($E238,Lid!$A:$A,0)),FIND(" ", INDEX(Lid!$B:$B,MATCH($E238,Lid!$A:$A,0))),256),""))</f>
        <v/>
      </c>
      <c r="L238" s="41"/>
      <c r="M238" s="41"/>
      <c r="N238" s="41"/>
      <c r="O238" s="31"/>
      <c r="P238" s="39"/>
      <c r="Q238" s="39"/>
      <c r="R238" s="39"/>
      <c r="S238" s="39"/>
      <c r="T238" s="94"/>
      <c r="U238" s="39"/>
      <c r="V238" s="95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  <c r="AY238" s="39"/>
      <c r="AZ238" s="39"/>
      <c r="BA238" s="39"/>
      <c r="BB238" s="39"/>
      <c r="BC238" s="39"/>
      <c r="BD238" s="39"/>
      <c r="BE238" s="39"/>
      <c r="BF238" s="39"/>
      <c r="BG238" s="39"/>
      <c r="BH238" s="39"/>
      <c r="BI238" s="39"/>
      <c r="BJ238" s="39"/>
      <c r="BK238" s="39"/>
      <c r="BL238" s="39"/>
      <c r="BM238" s="39"/>
      <c r="BN238" s="39"/>
      <c r="BO238" s="39"/>
      <c r="BP238" s="39"/>
      <c r="BQ238" s="39"/>
      <c r="BR238" s="39"/>
      <c r="BS238" s="39"/>
    </row>
    <row r="239" spans="1:71" ht="15.75" customHeight="1" x14ac:dyDescent="0.25">
      <c r="A239" s="30"/>
      <c r="B239" s="31"/>
      <c r="C239" s="31"/>
      <c r="D239" s="37"/>
      <c r="E239" s="39"/>
      <c r="F239" s="31"/>
      <c r="G239" s="92"/>
      <c r="H239" s="39"/>
      <c r="I239" s="93"/>
      <c r="J239" s="39"/>
      <c r="K239" s="39" t="str">
        <f>IF(I239="","",IFERROR($D$3 &amp; " " &amp;LEFT(INDEX(Lid!$B:$B,MATCH($E239,Lid!$A:$A,0)), 1)&amp;MID(INDEX(Lid!$B:$B,MATCH($E239,Lid!$A:$A,0)),FIND(" ", INDEX(Lid!$B:$B,MATCH($E239,Lid!$A:$A,0))),256),""))</f>
        <v/>
      </c>
      <c r="L239" s="41"/>
      <c r="M239" s="41"/>
      <c r="N239" s="41"/>
      <c r="O239" s="31"/>
      <c r="P239" s="39"/>
      <c r="Q239" s="39"/>
      <c r="R239" s="39"/>
      <c r="S239" s="39"/>
      <c r="T239" s="94"/>
      <c r="U239" s="39"/>
      <c r="V239" s="95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  <c r="AY239" s="39"/>
      <c r="AZ239" s="39"/>
      <c r="BA239" s="39"/>
      <c r="BB239" s="39"/>
      <c r="BC239" s="39"/>
      <c r="BD239" s="39"/>
      <c r="BE239" s="39"/>
      <c r="BF239" s="39"/>
      <c r="BG239" s="39"/>
      <c r="BH239" s="39"/>
      <c r="BI239" s="39"/>
      <c r="BJ239" s="39"/>
      <c r="BK239" s="39"/>
      <c r="BL239" s="39"/>
      <c r="BM239" s="39"/>
      <c r="BN239" s="39"/>
      <c r="BO239" s="39"/>
      <c r="BP239" s="39"/>
      <c r="BQ239" s="39"/>
      <c r="BR239" s="39"/>
      <c r="BS239" s="39"/>
    </row>
    <row r="240" spans="1:71" ht="15.75" customHeight="1" x14ac:dyDescent="0.25">
      <c r="A240" s="30"/>
      <c r="B240" s="31"/>
      <c r="C240" s="31"/>
      <c r="D240" s="37"/>
      <c r="E240" s="39"/>
      <c r="F240" s="31"/>
      <c r="G240" s="92"/>
      <c r="H240" s="39"/>
      <c r="I240" s="93"/>
      <c r="J240" s="39"/>
      <c r="K240" s="39" t="str">
        <f>IF(I240="","",IFERROR($D$3 &amp; " " &amp;LEFT(INDEX(Lid!$B:$B,MATCH($E240,Lid!$A:$A,0)), 1)&amp;MID(INDEX(Lid!$B:$B,MATCH($E240,Lid!$A:$A,0)),FIND(" ", INDEX(Lid!$B:$B,MATCH($E240,Lid!$A:$A,0))),256),""))</f>
        <v/>
      </c>
      <c r="L240" s="41"/>
      <c r="M240" s="41"/>
      <c r="N240" s="41"/>
      <c r="O240" s="31"/>
      <c r="P240" s="39"/>
      <c r="Q240" s="39"/>
      <c r="R240" s="39"/>
      <c r="S240" s="39"/>
      <c r="T240" s="94"/>
      <c r="U240" s="39"/>
      <c r="V240" s="95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  <c r="AY240" s="39"/>
      <c r="AZ240" s="39"/>
      <c r="BA240" s="39"/>
      <c r="BB240" s="39"/>
      <c r="BC240" s="39"/>
      <c r="BD240" s="39"/>
      <c r="BE240" s="39"/>
      <c r="BF240" s="39"/>
      <c r="BG240" s="39"/>
      <c r="BH240" s="39"/>
      <c r="BI240" s="39"/>
      <c r="BJ240" s="39"/>
      <c r="BK240" s="39"/>
      <c r="BL240" s="39"/>
      <c r="BM240" s="39"/>
      <c r="BN240" s="39"/>
      <c r="BO240" s="39"/>
      <c r="BP240" s="39"/>
      <c r="BQ240" s="39"/>
      <c r="BR240" s="39"/>
      <c r="BS240" s="39"/>
    </row>
    <row r="241" spans="1:71" ht="15.75" customHeight="1" x14ac:dyDescent="0.25">
      <c r="A241" s="30"/>
      <c r="B241" s="31"/>
      <c r="C241" s="31"/>
      <c r="D241" s="37"/>
      <c r="E241" s="39"/>
      <c r="F241" s="31"/>
      <c r="G241" s="92"/>
      <c r="H241" s="39"/>
      <c r="I241" s="93"/>
      <c r="J241" s="39"/>
      <c r="K241" s="39" t="str">
        <f>IF(I241="","",IFERROR($D$3 &amp; " " &amp;LEFT(INDEX(Lid!$B:$B,MATCH($E241,Lid!$A:$A,0)), 1)&amp;MID(INDEX(Lid!$B:$B,MATCH($E241,Lid!$A:$A,0)),FIND(" ", INDEX(Lid!$B:$B,MATCH($E241,Lid!$A:$A,0))),256),""))</f>
        <v/>
      </c>
      <c r="L241" s="41"/>
      <c r="M241" s="41"/>
      <c r="N241" s="41"/>
      <c r="O241" s="31"/>
      <c r="P241" s="39"/>
      <c r="Q241" s="39"/>
      <c r="R241" s="39"/>
      <c r="S241" s="39"/>
      <c r="T241" s="94"/>
      <c r="U241" s="39"/>
      <c r="V241" s="95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39"/>
      <c r="AZ241" s="39"/>
      <c r="BA241" s="39"/>
      <c r="BB241" s="39"/>
      <c r="BC241" s="39"/>
      <c r="BD241" s="39"/>
      <c r="BE241" s="39"/>
      <c r="BF241" s="39"/>
      <c r="BG241" s="39"/>
      <c r="BH241" s="39"/>
      <c r="BI241" s="39"/>
      <c r="BJ241" s="39"/>
      <c r="BK241" s="39"/>
      <c r="BL241" s="39"/>
      <c r="BM241" s="39"/>
      <c r="BN241" s="39"/>
      <c r="BO241" s="39"/>
      <c r="BP241" s="39"/>
      <c r="BQ241" s="39"/>
      <c r="BR241" s="39"/>
      <c r="BS241" s="39"/>
    </row>
    <row r="242" spans="1:71" ht="15.75" customHeight="1" x14ac:dyDescent="0.25">
      <c r="A242" s="30"/>
      <c r="B242" s="31"/>
      <c r="C242" s="31"/>
      <c r="D242" s="37"/>
      <c r="E242" s="39"/>
      <c r="F242" s="31"/>
      <c r="G242" s="92"/>
      <c r="H242" s="39"/>
      <c r="I242" s="93"/>
      <c r="J242" s="39"/>
      <c r="K242" s="39" t="str">
        <f>IF(I242="","",IFERROR($D$3 &amp; " " &amp;LEFT(INDEX(Lid!$B:$B,MATCH($E242,Lid!$A:$A,0)), 1)&amp;MID(INDEX(Lid!$B:$B,MATCH($E242,Lid!$A:$A,0)),FIND(" ", INDEX(Lid!$B:$B,MATCH($E242,Lid!$A:$A,0))),256),""))</f>
        <v/>
      </c>
      <c r="L242" s="41"/>
      <c r="M242" s="41"/>
      <c r="N242" s="41"/>
      <c r="O242" s="31"/>
      <c r="P242" s="39"/>
      <c r="Q242" s="39"/>
      <c r="R242" s="39"/>
      <c r="S242" s="39"/>
      <c r="T242" s="94"/>
      <c r="U242" s="39"/>
      <c r="V242" s="95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</row>
    <row r="243" spans="1:71" ht="15.75" customHeight="1" x14ac:dyDescent="0.25">
      <c r="A243" s="30"/>
      <c r="B243" s="31"/>
      <c r="C243" s="31"/>
      <c r="D243" s="37"/>
      <c r="E243" s="39"/>
      <c r="F243" s="31"/>
      <c r="G243" s="92"/>
      <c r="H243" s="39"/>
      <c r="I243" s="93"/>
      <c r="J243" s="39"/>
      <c r="K243" s="39" t="str">
        <f>IF(I243="","",IFERROR($D$3 &amp; " " &amp;LEFT(INDEX(Lid!$B:$B,MATCH($E243,Lid!$A:$A,0)), 1)&amp;MID(INDEX(Lid!$B:$B,MATCH($E243,Lid!$A:$A,0)),FIND(" ", INDEX(Lid!$B:$B,MATCH($E243,Lid!$A:$A,0))),256),""))</f>
        <v/>
      </c>
      <c r="L243" s="41"/>
      <c r="M243" s="41"/>
      <c r="N243" s="41"/>
      <c r="O243" s="31"/>
      <c r="P243" s="39"/>
      <c r="Q243" s="39"/>
      <c r="R243" s="39"/>
      <c r="S243" s="39"/>
      <c r="T243" s="94"/>
      <c r="U243" s="39"/>
      <c r="V243" s="95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  <c r="AY243" s="39"/>
      <c r="AZ243" s="39"/>
      <c r="BA243" s="39"/>
      <c r="BB243" s="39"/>
      <c r="BC243" s="39"/>
      <c r="BD243" s="39"/>
      <c r="BE243" s="39"/>
      <c r="BF243" s="39"/>
      <c r="BG243" s="39"/>
      <c r="BH243" s="39"/>
      <c r="BI243" s="39"/>
      <c r="BJ243" s="39"/>
      <c r="BK243" s="39"/>
      <c r="BL243" s="39"/>
      <c r="BM243" s="39"/>
      <c r="BN243" s="39"/>
      <c r="BO243" s="39"/>
      <c r="BP243" s="39"/>
      <c r="BQ243" s="39"/>
      <c r="BR243" s="39"/>
      <c r="BS243" s="39"/>
    </row>
    <row r="244" spans="1:71" ht="15.75" customHeight="1" x14ac:dyDescent="0.25">
      <c r="A244" s="30"/>
      <c r="B244" s="31"/>
      <c r="C244" s="31"/>
      <c r="D244" s="37"/>
      <c r="E244" s="39"/>
      <c r="F244" s="31"/>
      <c r="G244" s="92"/>
      <c r="H244" s="39"/>
      <c r="I244" s="93"/>
      <c r="J244" s="39"/>
      <c r="K244" s="39" t="str">
        <f>IF(I244="","",IFERROR($D$3 &amp; " " &amp;LEFT(INDEX(Lid!$B:$B,MATCH($E244,Lid!$A:$A,0)), 1)&amp;MID(INDEX(Lid!$B:$B,MATCH($E244,Lid!$A:$A,0)),FIND(" ", INDEX(Lid!$B:$B,MATCH($E244,Lid!$A:$A,0))),256),""))</f>
        <v/>
      </c>
      <c r="L244" s="41"/>
      <c r="M244" s="41"/>
      <c r="N244" s="41"/>
      <c r="O244" s="31"/>
      <c r="P244" s="39"/>
      <c r="Q244" s="39"/>
      <c r="R244" s="39"/>
      <c r="S244" s="39"/>
      <c r="T244" s="94"/>
      <c r="U244" s="39"/>
      <c r="V244" s="95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39"/>
      <c r="AZ244" s="39"/>
      <c r="BA244" s="39"/>
      <c r="BB244" s="39"/>
      <c r="BC244" s="39"/>
      <c r="BD244" s="39"/>
      <c r="BE244" s="39"/>
      <c r="BF244" s="39"/>
      <c r="BG244" s="39"/>
      <c r="BH244" s="39"/>
      <c r="BI244" s="39"/>
      <c r="BJ244" s="39"/>
      <c r="BK244" s="39"/>
      <c r="BL244" s="39"/>
      <c r="BM244" s="39"/>
      <c r="BN244" s="39"/>
      <c r="BO244" s="39"/>
      <c r="BP244" s="39"/>
      <c r="BQ244" s="39"/>
      <c r="BR244" s="39"/>
      <c r="BS244" s="39"/>
    </row>
    <row r="245" spans="1:71" ht="15.75" customHeight="1" x14ac:dyDescent="0.25">
      <c r="A245" s="30"/>
      <c r="B245" s="31"/>
      <c r="C245" s="31"/>
      <c r="D245" s="37"/>
      <c r="E245" s="39"/>
      <c r="F245" s="31"/>
      <c r="G245" s="92"/>
      <c r="H245" s="39"/>
      <c r="I245" s="93"/>
      <c r="J245" s="39"/>
      <c r="K245" s="39" t="str">
        <f>IF(I245="","",IFERROR($D$3 &amp; " " &amp;LEFT(INDEX(Lid!$B:$B,MATCH($E245,Lid!$A:$A,0)), 1)&amp;MID(INDEX(Lid!$B:$B,MATCH($E245,Lid!$A:$A,0)),FIND(" ", INDEX(Lid!$B:$B,MATCH($E245,Lid!$A:$A,0))),256),""))</f>
        <v/>
      </c>
      <c r="L245" s="41"/>
      <c r="M245" s="41"/>
      <c r="N245" s="41"/>
      <c r="O245" s="31"/>
      <c r="P245" s="39"/>
      <c r="Q245" s="39"/>
      <c r="R245" s="39"/>
      <c r="S245" s="39"/>
      <c r="T245" s="94"/>
      <c r="U245" s="39"/>
      <c r="V245" s="95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  <c r="AY245" s="39"/>
      <c r="AZ245" s="39"/>
      <c r="BA245" s="39"/>
      <c r="BB245" s="39"/>
      <c r="BC245" s="39"/>
      <c r="BD245" s="39"/>
      <c r="BE245" s="39"/>
      <c r="BF245" s="39"/>
      <c r="BG245" s="39"/>
      <c r="BH245" s="39"/>
      <c r="BI245" s="39"/>
      <c r="BJ245" s="39"/>
      <c r="BK245" s="39"/>
      <c r="BL245" s="39"/>
      <c r="BM245" s="39"/>
      <c r="BN245" s="39"/>
      <c r="BO245" s="39"/>
      <c r="BP245" s="39"/>
      <c r="BQ245" s="39"/>
      <c r="BR245" s="39"/>
      <c r="BS245" s="39"/>
    </row>
    <row r="246" spans="1:71" ht="15.75" customHeight="1" x14ac:dyDescent="0.25">
      <c r="A246" s="30"/>
      <c r="B246" s="31"/>
      <c r="C246" s="31"/>
      <c r="D246" s="37"/>
      <c r="E246" s="39"/>
      <c r="F246" s="31"/>
      <c r="G246" s="92"/>
      <c r="H246" s="39"/>
      <c r="I246" s="93"/>
      <c r="J246" s="39"/>
      <c r="K246" s="39" t="str">
        <f>IF(I246="","",IFERROR($D$3 &amp; " " &amp;LEFT(INDEX(Lid!$B:$B,MATCH($E246,Lid!$A:$A,0)), 1)&amp;MID(INDEX(Lid!$B:$B,MATCH($E246,Lid!$A:$A,0)),FIND(" ", INDEX(Lid!$B:$B,MATCH($E246,Lid!$A:$A,0))),256),""))</f>
        <v/>
      </c>
      <c r="L246" s="41"/>
      <c r="M246" s="41"/>
      <c r="N246" s="41"/>
      <c r="O246" s="31"/>
      <c r="P246" s="39"/>
      <c r="Q246" s="39"/>
      <c r="R246" s="39"/>
      <c r="S246" s="39"/>
      <c r="T246" s="94"/>
      <c r="U246" s="39"/>
      <c r="V246" s="95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  <c r="AY246" s="39"/>
      <c r="AZ246" s="39"/>
      <c r="BA246" s="39"/>
      <c r="BB246" s="39"/>
      <c r="BC246" s="39"/>
      <c r="BD246" s="39"/>
      <c r="BE246" s="39"/>
      <c r="BF246" s="39"/>
      <c r="BG246" s="39"/>
      <c r="BH246" s="39"/>
      <c r="BI246" s="39"/>
      <c r="BJ246" s="39"/>
      <c r="BK246" s="39"/>
      <c r="BL246" s="39"/>
      <c r="BM246" s="39"/>
      <c r="BN246" s="39"/>
      <c r="BO246" s="39"/>
      <c r="BP246" s="39"/>
      <c r="BQ246" s="39"/>
      <c r="BR246" s="39"/>
      <c r="BS246" s="39"/>
    </row>
    <row r="247" spans="1:71" ht="15.75" customHeight="1" x14ac:dyDescent="0.25">
      <c r="A247" s="30"/>
      <c r="B247" s="31"/>
      <c r="C247" s="31"/>
      <c r="D247" s="37"/>
      <c r="E247" s="39"/>
      <c r="F247" s="31"/>
      <c r="G247" s="92"/>
      <c r="H247" s="39"/>
      <c r="I247" s="93"/>
      <c r="J247" s="39"/>
      <c r="K247" s="39" t="str">
        <f>IF(I247="","",IFERROR($D$3 &amp; " " &amp;LEFT(INDEX(Lid!$B:$B,MATCH($E247,Lid!$A:$A,0)), 1)&amp;MID(INDEX(Lid!$B:$B,MATCH($E247,Lid!$A:$A,0)),FIND(" ", INDEX(Lid!$B:$B,MATCH($E247,Lid!$A:$A,0))),256),""))</f>
        <v/>
      </c>
      <c r="L247" s="41"/>
      <c r="M247" s="41"/>
      <c r="N247" s="41"/>
      <c r="O247" s="31"/>
      <c r="P247" s="39"/>
      <c r="Q247" s="39"/>
      <c r="R247" s="39"/>
      <c r="S247" s="39"/>
      <c r="T247" s="94"/>
      <c r="U247" s="39"/>
      <c r="V247" s="95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  <c r="AY247" s="39"/>
      <c r="AZ247" s="39"/>
      <c r="BA247" s="39"/>
      <c r="BB247" s="39"/>
      <c r="BC247" s="39"/>
      <c r="BD247" s="39"/>
      <c r="BE247" s="39"/>
      <c r="BF247" s="39"/>
      <c r="BG247" s="39"/>
      <c r="BH247" s="39"/>
      <c r="BI247" s="39"/>
      <c r="BJ247" s="39"/>
      <c r="BK247" s="39"/>
      <c r="BL247" s="39"/>
      <c r="BM247" s="39"/>
      <c r="BN247" s="39"/>
      <c r="BO247" s="39"/>
      <c r="BP247" s="39"/>
      <c r="BQ247" s="39"/>
      <c r="BR247" s="39"/>
      <c r="BS247" s="39"/>
    </row>
    <row r="248" spans="1:71" ht="15.75" customHeight="1" x14ac:dyDescent="0.25">
      <c r="A248" s="30"/>
      <c r="B248" s="31"/>
      <c r="C248" s="31"/>
      <c r="D248" s="37"/>
      <c r="E248" s="39"/>
      <c r="F248" s="31"/>
      <c r="G248" s="92"/>
      <c r="H248" s="39"/>
      <c r="I248" s="93"/>
      <c r="J248" s="39"/>
      <c r="K248" s="39" t="str">
        <f>IF(I248="","",IFERROR($D$3 &amp; " " &amp;LEFT(INDEX(Lid!$B:$B,MATCH($E248,Lid!$A:$A,0)), 1)&amp;MID(INDEX(Lid!$B:$B,MATCH($E248,Lid!$A:$A,0)),FIND(" ", INDEX(Lid!$B:$B,MATCH($E248,Lid!$A:$A,0))),256),""))</f>
        <v/>
      </c>
      <c r="L248" s="41"/>
      <c r="M248" s="41"/>
      <c r="N248" s="41"/>
      <c r="O248" s="31"/>
      <c r="P248" s="39"/>
      <c r="Q248" s="39"/>
      <c r="R248" s="39"/>
      <c r="S248" s="39"/>
      <c r="T248" s="94"/>
      <c r="U248" s="39"/>
      <c r="V248" s="95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  <c r="AY248" s="39"/>
      <c r="AZ248" s="39"/>
      <c r="BA248" s="39"/>
      <c r="BB248" s="39"/>
      <c r="BC248" s="39"/>
      <c r="BD248" s="39"/>
      <c r="BE248" s="39"/>
      <c r="BF248" s="39"/>
      <c r="BG248" s="39"/>
      <c r="BH248" s="39"/>
      <c r="BI248" s="39"/>
      <c r="BJ248" s="39"/>
      <c r="BK248" s="39"/>
      <c r="BL248" s="39"/>
      <c r="BM248" s="39"/>
      <c r="BN248" s="39"/>
      <c r="BO248" s="39"/>
      <c r="BP248" s="39"/>
      <c r="BQ248" s="39"/>
      <c r="BR248" s="39"/>
      <c r="BS248" s="39"/>
    </row>
    <row r="249" spans="1:71" ht="15.75" customHeight="1" x14ac:dyDescent="0.25">
      <c r="A249" s="30"/>
      <c r="B249" s="31"/>
      <c r="C249" s="31"/>
      <c r="D249" s="37"/>
      <c r="E249" s="39"/>
      <c r="F249" s="31"/>
      <c r="G249" s="92"/>
      <c r="H249" s="39"/>
      <c r="I249" s="93"/>
      <c r="J249" s="39"/>
      <c r="K249" s="39" t="str">
        <f>IF(I249="","",IFERROR($D$3 &amp; " " &amp;LEFT(INDEX(Lid!$B:$B,MATCH($E249,Lid!$A:$A,0)), 1)&amp;MID(INDEX(Lid!$B:$B,MATCH($E249,Lid!$A:$A,0)),FIND(" ", INDEX(Lid!$B:$B,MATCH($E249,Lid!$A:$A,0))),256),""))</f>
        <v/>
      </c>
      <c r="L249" s="41"/>
      <c r="M249" s="41"/>
      <c r="N249" s="41"/>
      <c r="O249" s="31"/>
      <c r="P249" s="39"/>
      <c r="Q249" s="39"/>
      <c r="R249" s="39"/>
      <c r="S249" s="39"/>
      <c r="T249" s="94"/>
      <c r="U249" s="39"/>
      <c r="V249" s="95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  <c r="AY249" s="39"/>
      <c r="AZ249" s="39"/>
      <c r="BA249" s="39"/>
      <c r="BB249" s="39"/>
      <c r="BC249" s="39"/>
      <c r="BD249" s="39"/>
      <c r="BE249" s="39"/>
      <c r="BF249" s="39"/>
      <c r="BG249" s="39"/>
      <c r="BH249" s="39"/>
      <c r="BI249" s="39"/>
      <c r="BJ249" s="39"/>
      <c r="BK249" s="39"/>
      <c r="BL249" s="39"/>
      <c r="BM249" s="39"/>
      <c r="BN249" s="39"/>
      <c r="BO249" s="39"/>
      <c r="BP249" s="39"/>
      <c r="BQ249" s="39"/>
      <c r="BR249" s="39"/>
      <c r="BS249" s="39"/>
    </row>
    <row r="250" spans="1:71" ht="15.75" customHeight="1" x14ac:dyDescent="0.25">
      <c r="A250" s="30"/>
      <c r="B250" s="31"/>
      <c r="C250" s="31"/>
      <c r="D250" s="37"/>
      <c r="E250" s="39"/>
      <c r="F250" s="31"/>
      <c r="G250" s="92"/>
      <c r="H250" s="39"/>
      <c r="I250" s="93"/>
      <c r="J250" s="39"/>
      <c r="K250" s="39" t="str">
        <f>IF(I250="","",IFERROR($D$3 &amp; " " &amp;LEFT(INDEX(Lid!$B:$B,MATCH($E250,Lid!$A:$A,0)), 1)&amp;MID(INDEX(Lid!$B:$B,MATCH($E250,Lid!$A:$A,0)),FIND(" ", INDEX(Lid!$B:$B,MATCH($E250,Lid!$A:$A,0))),256),""))</f>
        <v/>
      </c>
      <c r="L250" s="41"/>
      <c r="M250" s="41"/>
      <c r="N250" s="41"/>
      <c r="O250" s="31"/>
      <c r="P250" s="39"/>
      <c r="Q250" s="39"/>
      <c r="R250" s="39"/>
      <c r="S250" s="39"/>
      <c r="T250" s="94"/>
      <c r="U250" s="39"/>
      <c r="V250" s="95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  <c r="AY250" s="39"/>
      <c r="AZ250" s="39"/>
      <c r="BA250" s="39"/>
      <c r="BB250" s="39"/>
      <c r="BC250" s="39"/>
      <c r="BD250" s="39"/>
      <c r="BE250" s="39"/>
      <c r="BF250" s="39"/>
      <c r="BG250" s="39"/>
      <c r="BH250" s="39"/>
      <c r="BI250" s="39"/>
      <c r="BJ250" s="39"/>
      <c r="BK250" s="39"/>
      <c r="BL250" s="39"/>
      <c r="BM250" s="39"/>
      <c r="BN250" s="39"/>
      <c r="BO250" s="39"/>
      <c r="BP250" s="39"/>
      <c r="BQ250" s="39"/>
      <c r="BR250" s="39"/>
      <c r="BS250" s="39"/>
    </row>
    <row r="251" spans="1:71" ht="15.75" customHeight="1" x14ac:dyDescent="0.25">
      <c r="A251" s="30"/>
      <c r="B251" s="31"/>
      <c r="C251" s="31"/>
      <c r="D251" s="37"/>
      <c r="E251" s="39"/>
      <c r="F251" s="31"/>
      <c r="G251" s="92"/>
      <c r="H251" s="39"/>
      <c r="I251" s="93"/>
      <c r="J251" s="39"/>
      <c r="K251" s="39" t="str">
        <f>IF(I251="","",IFERROR($D$3 &amp; " " &amp;LEFT(INDEX(Lid!$B:$B,MATCH($E251,Lid!$A:$A,0)), 1)&amp;MID(INDEX(Lid!$B:$B,MATCH($E251,Lid!$A:$A,0)),FIND(" ", INDEX(Lid!$B:$B,MATCH($E251,Lid!$A:$A,0))),256),""))</f>
        <v/>
      </c>
      <c r="L251" s="41"/>
      <c r="M251" s="41"/>
      <c r="N251" s="41"/>
      <c r="O251" s="31"/>
      <c r="P251" s="39"/>
      <c r="Q251" s="39"/>
      <c r="R251" s="39"/>
      <c r="S251" s="39"/>
      <c r="T251" s="94"/>
      <c r="U251" s="39"/>
      <c r="V251" s="95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  <c r="AY251" s="39"/>
      <c r="AZ251" s="39"/>
      <c r="BA251" s="39"/>
      <c r="BB251" s="39"/>
      <c r="BC251" s="39"/>
      <c r="BD251" s="39"/>
      <c r="BE251" s="39"/>
      <c r="BF251" s="39"/>
      <c r="BG251" s="39"/>
      <c r="BH251" s="39"/>
      <c r="BI251" s="39"/>
      <c r="BJ251" s="39"/>
      <c r="BK251" s="39"/>
      <c r="BL251" s="39"/>
      <c r="BM251" s="39"/>
      <c r="BN251" s="39"/>
      <c r="BO251" s="39"/>
      <c r="BP251" s="39"/>
      <c r="BQ251" s="39"/>
      <c r="BR251" s="39"/>
      <c r="BS251" s="39"/>
    </row>
    <row r="252" spans="1:71" ht="15.75" customHeight="1" x14ac:dyDescent="0.25">
      <c r="A252" s="30"/>
      <c r="B252" s="31"/>
      <c r="C252" s="31"/>
      <c r="D252" s="37"/>
      <c r="E252" s="39"/>
      <c r="F252" s="31"/>
      <c r="G252" s="92"/>
      <c r="H252" s="39"/>
      <c r="I252" s="93"/>
      <c r="J252" s="39"/>
      <c r="K252" s="39" t="str">
        <f>IF(I252="","",IFERROR($D$3 &amp; " " &amp;LEFT(INDEX(Lid!$B:$B,MATCH($E252,Lid!$A:$A,0)), 1)&amp;MID(INDEX(Lid!$B:$B,MATCH($E252,Lid!$A:$A,0)),FIND(" ", INDEX(Lid!$B:$B,MATCH($E252,Lid!$A:$A,0))),256),""))</f>
        <v/>
      </c>
      <c r="L252" s="41"/>
      <c r="M252" s="41"/>
      <c r="N252" s="41"/>
      <c r="O252" s="31"/>
      <c r="P252" s="39"/>
      <c r="Q252" s="39"/>
      <c r="R252" s="39"/>
      <c r="S252" s="39"/>
      <c r="T252" s="94"/>
      <c r="U252" s="39"/>
      <c r="V252" s="95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  <c r="AY252" s="39"/>
      <c r="AZ252" s="39"/>
      <c r="BA252" s="39"/>
      <c r="BB252" s="39"/>
      <c r="BC252" s="39"/>
      <c r="BD252" s="39"/>
      <c r="BE252" s="39"/>
      <c r="BF252" s="39"/>
      <c r="BG252" s="39"/>
      <c r="BH252" s="39"/>
      <c r="BI252" s="39"/>
      <c r="BJ252" s="39"/>
      <c r="BK252" s="39"/>
      <c r="BL252" s="39"/>
      <c r="BM252" s="39"/>
      <c r="BN252" s="39"/>
      <c r="BO252" s="39"/>
      <c r="BP252" s="39"/>
      <c r="BQ252" s="39"/>
      <c r="BR252" s="39"/>
      <c r="BS252" s="39"/>
    </row>
    <row r="253" spans="1:71" ht="15.75" customHeight="1" x14ac:dyDescent="0.25">
      <c r="A253" s="30"/>
      <c r="B253" s="31"/>
      <c r="C253" s="31"/>
      <c r="D253" s="37"/>
      <c r="E253" s="39"/>
      <c r="F253" s="31"/>
      <c r="G253" s="92"/>
      <c r="H253" s="39"/>
      <c r="I253" s="93"/>
      <c r="J253" s="39"/>
      <c r="K253" s="39" t="str">
        <f>IF(I253="","",IFERROR($D$3 &amp; " " &amp;LEFT(INDEX(Lid!$B:$B,MATCH($E253,Lid!$A:$A,0)), 1)&amp;MID(INDEX(Lid!$B:$B,MATCH($E253,Lid!$A:$A,0)),FIND(" ", INDEX(Lid!$B:$B,MATCH($E253,Lid!$A:$A,0))),256),""))</f>
        <v/>
      </c>
      <c r="L253" s="41"/>
      <c r="M253" s="41"/>
      <c r="N253" s="41"/>
      <c r="O253" s="31"/>
      <c r="P253" s="39"/>
      <c r="Q253" s="39"/>
      <c r="R253" s="39"/>
      <c r="S253" s="39"/>
      <c r="T253" s="94"/>
      <c r="U253" s="39"/>
      <c r="V253" s="95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  <c r="AY253" s="39"/>
      <c r="AZ253" s="39"/>
      <c r="BA253" s="39"/>
      <c r="BB253" s="39"/>
      <c r="BC253" s="39"/>
      <c r="BD253" s="39"/>
      <c r="BE253" s="39"/>
      <c r="BF253" s="39"/>
      <c r="BG253" s="39"/>
      <c r="BH253" s="39"/>
      <c r="BI253" s="39"/>
      <c r="BJ253" s="39"/>
      <c r="BK253" s="39"/>
      <c r="BL253" s="39"/>
      <c r="BM253" s="39"/>
      <c r="BN253" s="39"/>
      <c r="BO253" s="39"/>
      <c r="BP253" s="39"/>
      <c r="BQ253" s="39"/>
      <c r="BR253" s="39"/>
      <c r="BS253" s="39"/>
    </row>
    <row r="254" spans="1:71" ht="15.75" customHeight="1" x14ac:dyDescent="0.25">
      <c r="A254" s="30"/>
      <c r="B254" s="31"/>
      <c r="C254" s="31"/>
      <c r="D254" s="37"/>
      <c r="E254" s="39"/>
      <c r="F254" s="31"/>
      <c r="G254" s="92"/>
      <c r="H254" s="39"/>
      <c r="I254" s="93"/>
      <c r="J254" s="39"/>
      <c r="K254" s="39" t="str">
        <f>IF(I254="","",IFERROR($D$3 &amp; " " &amp;LEFT(INDEX(Lid!$B:$B,MATCH($E254,Lid!$A:$A,0)), 1)&amp;MID(INDEX(Lid!$B:$B,MATCH($E254,Lid!$A:$A,0)),FIND(" ", INDEX(Lid!$B:$B,MATCH($E254,Lid!$A:$A,0))),256),""))</f>
        <v/>
      </c>
      <c r="L254" s="41"/>
      <c r="M254" s="41"/>
      <c r="N254" s="41"/>
      <c r="O254" s="31"/>
      <c r="P254" s="39"/>
      <c r="Q254" s="39"/>
      <c r="R254" s="39"/>
      <c r="S254" s="39"/>
      <c r="T254" s="94"/>
      <c r="U254" s="39"/>
      <c r="V254" s="95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  <c r="AY254" s="39"/>
      <c r="AZ254" s="39"/>
      <c r="BA254" s="39"/>
      <c r="BB254" s="39"/>
      <c r="BC254" s="39"/>
      <c r="BD254" s="39"/>
      <c r="BE254" s="39"/>
      <c r="BF254" s="39"/>
      <c r="BG254" s="39"/>
      <c r="BH254" s="39"/>
      <c r="BI254" s="39"/>
      <c r="BJ254" s="39"/>
      <c r="BK254" s="39"/>
      <c r="BL254" s="39"/>
      <c r="BM254" s="39"/>
      <c r="BN254" s="39"/>
      <c r="BO254" s="39"/>
      <c r="BP254" s="39"/>
      <c r="BQ254" s="39"/>
      <c r="BR254" s="39"/>
      <c r="BS254" s="39"/>
    </row>
    <row r="255" spans="1:71" ht="15.75" customHeight="1" x14ac:dyDescent="0.25">
      <c r="A255" s="30"/>
      <c r="B255" s="31"/>
      <c r="C255" s="31"/>
      <c r="D255" s="37"/>
      <c r="E255" s="39"/>
      <c r="F255" s="31"/>
      <c r="G255" s="92"/>
      <c r="H255" s="39"/>
      <c r="I255" s="93"/>
      <c r="J255" s="39"/>
      <c r="K255" s="39" t="str">
        <f>IF(I255="","",IFERROR($D$3 &amp; " " &amp;LEFT(INDEX(Lid!$B:$B,MATCH($E255,Lid!$A:$A,0)), 1)&amp;MID(INDEX(Lid!$B:$B,MATCH($E255,Lid!$A:$A,0)),FIND(" ", INDEX(Lid!$B:$B,MATCH($E255,Lid!$A:$A,0))),256),""))</f>
        <v/>
      </c>
      <c r="L255" s="41"/>
      <c r="M255" s="41"/>
      <c r="N255" s="41"/>
      <c r="O255" s="31"/>
      <c r="P255" s="39"/>
      <c r="Q255" s="39"/>
      <c r="R255" s="39"/>
      <c r="S255" s="39"/>
      <c r="T255" s="94"/>
      <c r="U255" s="39"/>
      <c r="V255" s="95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  <c r="AY255" s="39"/>
      <c r="AZ255" s="39"/>
      <c r="BA255" s="39"/>
      <c r="BB255" s="39"/>
      <c r="BC255" s="39"/>
      <c r="BD255" s="39"/>
      <c r="BE255" s="39"/>
      <c r="BF255" s="39"/>
      <c r="BG255" s="39"/>
      <c r="BH255" s="39"/>
      <c r="BI255" s="39"/>
      <c r="BJ255" s="39"/>
      <c r="BK255" s="39"/>
      <c r="BL255" s="39"/>
      <c r="BM255" s="39"/>
      <c r="BN255" s="39"/>
      <c r="BO255" s="39"/>
      <c r="BP255" s="39"/>
      <c r="BQ255" s="39"/>
      <c r="BR255" s="39"/>
      <c r="BS255" s="39"/>
    </row>
    <row r="256" spans="1:71" ht="15.75" customHeight="1" x14ac:dyDescent="0.25">
      <c r="A256" s="30"/>
      <c r="B256" s="31"/>
      <c r="C256" s="31"/>
      <c r="D256" s="37"/>
      <c r="E256" s="39"/>
      <c r="F256" s="31"/>
      <c r="G256" s="92"/>
      <c r="H256" s="39"/>
      <c r="I256" s="93"/>
      <c r="J256" s="39"/>
      <c r="K256" s="39" t="str">
        <f>IF(I256="","",IFERROR($D$3 &amp; " " &amp;LEFT(INDEX(Lid!$B:$B,MATCH($E256,Lid!$A:$A,0)), 1)&amp;MID(INDEX(Lid!$B:$B,MATCH($E256,Lid!$A:$A,0)),FIND(" ", INDEX(Lid!$B:$B,MATCH($E256,Lid!$A:$A,0))),256),""))</f>
        <v/>
      </c>
      <c r="L256" s="41"/>
      <c r="M256" s="41"/>
      <c r="N256" s="41"/>
      <c r="O256" s="31"/>
      <c r="P256" s="39"/>
      <c r="Q256" s="39"/>
      <c r="R256" s="39"/>
      <c r="S256" s="39"/>
      <c r="T256" s="94"/>
      <c r="U256" s="39"/>
      <c r="V256" s="95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  <c r="AY256" s="39"/>
      <c r="AZ256" s="39"/>
      <c r="BA256" s="39"/>
      <c r="BB256" s="39"/>
      <c r="BC256" s="39"/>
      <c r="BD256" s="39"/>
      <c r="BE256" s="39"/>
      <c r="BF256" s="39"/>
      <c r="BG256" s="39"/>
      <c r="BH256" s="39"/>
      <c r="BI256" s="39"/>
      <c r="BJ256" s="39"/>
      <c r="BK256" s="39"/>
      <c r="BL256" s="39"/>
      <c r="BM256" s="39"/>
      <c r="BN256" s="39"/>
      <c r="BO256" s="39"/>
      <c r="BP256" s="39"/>
      <c r="BQ256" s="39"/>
      <c r="BR256" s="39"/>
      <c r="BS256" s="39"/>
    </row>
    <row r="257" spans="1:71" ht="15.75" customHeight="1" x14ac:dyDescent="0.25">
      <c r="A257" s="30"/>
      <c r="B257" s="31"/>
      <c r="C257" s="31"/>
      <c r="D257" s="37"/>
      <c r="E257" s="39"/>
      <c r="F257" s="31"/>
      <c r="G257" s="92"/>
      <c r="H257" s="39"/>
      <c r="I257" s="93"/>
      <c r="J257" s="39"/>
      <c r="K257" s="39" t="str">
        <f>IF(I257="","",IFERROR($D$3 &amp; " " &amp;LEFT(INDEX(Lid!$B:$B,MATCH($E257,Lid!$A:$A,0)), 1)&amp;MID(INDEX(Lid!$B:$B,MATCH($E257,Lid!$A:$A,0)),FIND(" ", INDEX(Lid!$B:$B,MATCH($E257,Lid!$A:$A,0))),256),""))</f>
        <v/>
      </c>
      <c r="L257" s="41"/>
      <c r="M257" s="41"/>
      <c r="N257" s="41"/>
      <c r="O257" s="31"/>
      <c r="P257" s="39"/>
      <c r="Q257" s="39"/>
      <c r="R257" s="39"/>
      <c r="S257" s="39"/>
      <c r="T257" s="94"/>
      <c r="U257" s="39"/>
      <c r="V257" s="95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  <c r="AY257" s="39"/>
      <c r="AZ257" s="39"/>
      <c r="BA257" s="39"/>
      <c r="BB257" s="39"/>
      <c r="BC257" s="39"/>
      <c r="BD257" s="39"/>
      <c r="BE257" s="39"/>
      <c r="BF257" s="39"/>
      <c r="BG257" s="39"/>
      <c r="BH257" s="39"/>
      <c r="BI257" s="39"/>
      <c r="BJ257" s="39"/>
      <c r="BK257" s="39"/>
      <c r="BL257" s="39"/>
      <c r="BM257" s="39"/>
      <c r="BN257" s="39"/>
      <c r="BO257" s="39"/>
      <c r="BP257" s="39"/>
      <c r="BQ257" s="39"/>
      <c r="BR257" s="39"/>
      <c r="BS257" s="39"/>
    </row>
    <row r="258" spans="1:71" ht="15.75" customHeight="1" x14ac:dyDescent="0.25">
      <c r="A258" s="30"/>
      <c r="B258" s="31"/>
      <c r="C258" s="31"/>
      <c r="D258" s="37"/>
      <c r="E258" s="39"/>
      <c r="F258" s="31"/>
      <c r="G258" s="92"/>
      <c r="H258" s="39"/>
      <c r="I258" s="93"/>
      <c r="J258" s="39"/>
      <c r="K258" s="39" t="str">
        <f>IF(I258="","",IFERROR($D$3 &amp; " " &amp;LEFT(INDEX(Lid!$B:$B,MATCH($E258,Lid!$A:$A,0)), 1)&amp;MID(INDEX(Lid!$B:$B,MATCH($E258,Lid!$A:$A,0)),FIND(" ", INDEX(Lid!$B:$B,MATCH($E258,Lid!$A:$A,0))),256),""))</f>
        <v/>
      </c>
      <c r="L258" s="41"/>
      <c r="M258" s="41"/>
      <c r="N258" s="41"/>
      <c r="O258" s="31"/>
      <c r="P258" s="39"/>
      <c r="Q258" s="39"/>
      <c r="R258" s="39"/>
      <c r="S258" s="39"/>
      <c r="T258" s="94"/>
      <c r="U258" s="39"/>
      <c r="V258" s="95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39"/>
      <c r="AZ258" s="39"/>
      <c r="BA258" s="39"/>
      <c r="BB258" s="39"/>
      <c r="BC258" s="39"/>
      <c r="BD258" s="39"/>
      <c r="BE258" s="39"/>
      <c r="BF258" s="39"/>
      <c r="BG258" s="39"/>
      <c r="BH258" s="39"/>
      <c r="BI258" s="39"/>
      <c r="BJ258" s="39"/>
      <c r="BK258" s="39"/>
      <c r="BL258" s="39"/>
      <c r="BM258" s="39"/>
      <c r="BN258" s="39"/>
      <c r="BO258" s="39"/>
      <c r="BP258" s="39"/>
      <c r="BQ258" s="39"/>
      <c r="BR258" s="39"/>
      <c r="BS258" s="39"/>
    </row>
    <row r="259" spans="1:71" ht="15.75" customHeight="1" x14ac:dyDescent="0.25">
      <c r="A259" s="30"/>
      <c r="B259" s="31"/>
      <c r="C259" s="31"/>
      <c r="D259" s="37"/>
      <c r="E259" s="39"/>
      <c r="F259" s="31"/>
      <c r="G259" s="92"/>
      <c r="H259" s="39"/>
      <c r="I259" s="93"/>
      <c r="J259" s="39"/>
      <c r="K259" s="39" t="str">
        <f>IF(I259="","",IFERROR($D$3 &amp; " " &amp;LEFT(INDEX(Lid!$B:$B,MATCH($E259,Lid!$A:$A,0)), 1)&amp;MID(INDEX(Lid!$B:$B,MATCH($E259,Lid!$A:$A,0)),FIND(" ", INDEX(Lid!$B:$B,MATCH($E259,Lid!$A:$A,0))),256),""))</f>
        <v/>
      </c>
      <c r="L259" s="41"/>
      <c r="M259" s="41"/>
      <c r="N259" s="41"/>
      <c r="O259" s="31"/>
      <c r="P259" s="39"/>
      <c r="Q259" s="39"/>
      <c r="R259" s="39"/>
      <c r="S259" s="39"/>
      <c r="T259" s="94"/>
      <c r="U259" s="39"/>
      <c r="V259" s="95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39"/>
      <c r="BC259" s="39"/>
      <c r="BD259" s="39"/>
      <c r="BE259" s="39"/>
      <c r="BF259" s="39"/>
      <c r="BG259" s="39"/>
      <c r="BH259" s="39"/>
      <c r="BI259" s="39"/>
      <c r="BJ259" s="39"/>
      <c r="BK259" s="39"/>
      <c r="BL259" s="39"/>
      <c r="BM259" s="39"/>
      <c r="BN259" s="39"/>
      <c r="BO259" s="39"/>
      <c r="BP259" s="39"/>
      <c r="BQ259" s="39"/>
      <c r="BR259" s="39"/>
      <c r="BS259" s="39"/>
    </row>
    <row r="260" spans="1:71" ht="15.75" customHeight="1" x14ac:dyDescent="0.25">
      <c r="A260" s="30"/>
      <c r="B260" s="31"/>
      <c r="C260" s="31"/>
      <c r="D260" s="37"/>
      <c r="E260" s="39"/>
      <c r="F260" s="31"/>
      <c r="G260" s="92"/>
      <c r="H260" s="39"/>
      <c r="I260" s="93"/>
      <c r="J260" s="39"/>
      <c r="K260" s="39" t="str">
        <f>IF(I260="","",IFERROR($D$3 &amp; " " &amp;LEFT(INDEX(Lid!$B:$B,MATCH($E260,Lid!$A:$A,0)), 1)&amp;MID(INDEX(Lid!$B:$B,MATCH($E260,Lid!$A:$A,0)),FIND(" ", INDEX(Lid!$B:$B,MATCH($E260,Lid!$A:$A,0))),256),""))</f>
        <v/>
      </c>
      <c r="L260" s="41"/>
      <c r="M260" s="41"/>
      <c r="N260" s="41"/>
      <c r="O260" s="31"/>
      <c r="P260" s="39"/>
      <c r="Q260" s="39"/>
      <c r="R260" s="39"/>
      <c r="S260" s="39"/>
      <c r="T260" s="94"/>
      <c r="U260" s="39"/>
      <c r="V260" s="95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  <c r="AY260" s="39"/>
      <c r="AZ260" s="39"/>
      <c r="BA260" s="39"/>
      <c r="BB260" s="39"/>
      <c r="BC260" s="39"/>
      <c r="BD260" s="39"/>
      <c r="BE260" s="39"/>
      <c r="BF260" s="39"/>
      <c r="BG260" s="39"/>
      <c r="BH260" s="39"/>
      <c r="BI260" s="39"/>
      <c r="BJ260" s="39"/>
      <c r="BK260" s="39"/>
      <c r="BL260" s="39"/>
      <c r="BM260" s="39"/>
      <c r="BN260" s="39"/>
      <c r="BO260" s="39"/>
      <c r="BP260" s="39"/>
      <c r="BQ260" s="39"/>
      <c r="BR260" s="39"/>
      <c r="BS260" s="39"/>
    </row>
    <row r="261" spans="1:71" ht="15.75" customHeight="1" x14ac:dyDescent="0.25">
      <c r="A261" s="30"/>
      <c r="B261" s="31"/>
      <c r="C261" s="31"/>
      <c r="D261" s="37"/>
      <c r="E261" s="39"/>
      <c r="F261" s="31"/>
      <c r="G261" s="92"/>
      <c r="H261" s="39"/>
      <c r="I261" s="93"/>
      <c r="J261" s="39"/>
      <c r="K261" s="39" t="str">
        <f>IF(I261="","",IFERROR($D$3 &amp; " " &amp;LEFT(INDEX(Lid!$B:$B,MATCH($E261,Lid!$A:$A,0)), 1)&amp;MID(INDEX(Lid!$B:$B,MATCH($E261,Lid!$A:$A,0)),FIND(" ", INDEX(Lid!$B:$B,MATCH($E261,Lid!$A:$A,0))),256),""))</f>
        <v/>
      </c>
      <c r="L261" s="41"/>
      <c r="M261" s="41"/>
      <c r="N261" s="41"/>
      <c r="O261" s="31"/>
      <c r="P261" s="39"/>
      <c r="Q261" s="39"/>
      <c r="R261" s="39"/>
      <c r="S261" s="39"/>
      <c r="T261" s="94"/>
      <c r="U261" s="39"/>
      <c r="V261" s="95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39"/>
      <c r="AZ261" s="39"/>
      <c r="BA261" s="39"/>
      <c r="BB261" s="39"/>
      <c r="BC261" s="39"/>
      <c r="BD261" s="39"/>
      <c r="BE261" s="39"/>
      <c r="BF261" s="39"/>
      <c r="BG261" s="39"/>
      <c r="BH261" s="39"/>
      <c r="BI261" s="39"/>
      <c r="BJ261" s="39"/>
      <c r="BK261" s="39"/>
      <c r="BL261" s="39"/>
      <c r="BM261" s="39"/>
      <c r="BN261" s="39"/>
      <c r="BO261" s="39"/>
      <c r="BP261" s="39"/>
      <c r="BQ261" s="39"/>
      <c r="BR261" s="39"/>
      <c r="BS261" s="39"/>
    </row>
    <row r="262" spans="1:71" ht="15.75" customHeight="1" x14ac:dyDescent="0.25">
      <c r="A262" s="30"/>
      <c r="B262" s="31"/>
      <c r="C262" s="31"/>
      <c r="D262" s="37"/>
      <c r="E262" s="39"/>
      <c r="F262" s="31"/>
      <c r="G262" s="92"/>
      <c r="H262" s="39"/>
      <c r="I262" s="93"/>
      <c r="J262" s="39"/>
      <c r="K262" s="39" t="str">
        <f>IF(I262="","",IFERROR($D$3 &amp; " " &amp;LEFT(INDEX(Lid!$B:$B,MATCH($E262,Lid!$A:$A,0)), 1)&amp;MID(INDEX(Lid!$B:$B,MATCH($E262,Lid!$A:$A,0)),FIND(" ", INDEX(Lid!$B:$B,MATCH($E262,Lid!$A:$A,0))),256),""))</f>
        <v/>
      </c>
      <c r="L262" s="41"/>
      <c r="M262" s="41"/>
      <c r="N262" s="41"/>
      <c r="O262" s="31"/>
      <c r="P262" s="39"/>
      <c r="Q262" s="39"/>
      <c r="R262" s="39"/>
      <c r="S262" s="39"/>
      <c r="T262" s="94"/>
      <c r="U262" s="39"/>
      <c r="V262" s="95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39"/>
      <c r="AZ262" s="39"/>
      <c r="BA262" s="39"/>
      <c r="BB262" s="39"/>
      <c r="BC262" s="39"/>
      <c r="BD262" s="39"/>
      <c r="BE262" s="39"/>
      <c r="BF262" s="39"/>
      <c r="BG262" s="39"/>
      <c r="BH262" s="39"/>
      <c r="BI262" s="39"/>
      <c r="BJ262" s="39"/>
      <c r="BK262" s="39"/>
      <c r="BL262" s="39"/>
      <c r="BM262" s="39"/>
      <c r="BN262" s="39"/>
      <c r="BO262" s="39"/>
      <c r="BP262" s="39"/>
      <c r="BQ262" s="39"/>
      <c r="BR262" s="39"/>
      <c r="BS262" s="39"/>
    </row>
    <row r="263" spans="1:71" ht="15.75" customHeight="1" x14ac:dyDescent="0.25">
      <c r="A263" s="30"/>
      <c r="B263" s="31"/>
      <c r="C263" s="31"/>
      <c r="D263" s="37"/>
      <c r="E263" s="39"/>
      <c r="F263" s="31"/>
      <c r="G263" s="92"/>
      <c r="H263" s="39"/>
      <c r="I263" s="93"/>
      <c r="J263" s="39"/>
      <c r="K263" s="39" t="str">
        <f>IF(I263="","",IFERROR($D$3 &amp; " " &amp;LEFT(INDEX(Lid!$B:$B,MATCH($E263,Lid!$A:$A,0)), 1)&amp;MID(INDEX(Lid!$B:$B,MATCH($E263,Lid!$A:$A,0)),FIND(" ", INDEX(Lid!$B:$B,MATCH($E263,Lid!$A:$A,0))),256),""))</f>
        <v/>
      </c>
      <c r="L263" s="41"/>
      <c r="M263" s="41"/>
      <c r="N263" s="41"/>
      <c r="O263" s="31"/>
      <c r="P263" s="39"/>
      <c r="Q263" s="39"/>
      <c r="R263" s="39"/>
      <c r="S263" s="39"/>
      <c r="T263" s="94"/>
      <c r="U263" s="39"/>
      <c r="V263" s="95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</row>
    <row r="264" spans="1:71" ht="15.75" customHeight="1" x14ac:dyDescent="0.25">
      <c r="A264" s="30"/>
      <c r="B264" s="31"/>
      <c r="C264" s="31"/>
      <c r="D264" s="37"/>
      <c r="E264" s="39"/>
      <c r="F264" s="31"/>
      <c r="G264" s="92"/>
      <c r="H264" s="39"/>
      <c r="I264" s="93"/>
      <c r="J264" s="39"/>
      <c r="K264" s="39" t="str">
        <f>IF(I264="","",IFERROR($D$3 &amp; " " &amp;LEFT(INDEX(Lid!$B:$B,MATCH($E264,Lid!$A:$A,0)), 1)&amp;MID(INDEX(Lid!$B:$B,MATCH($E264,Lid!$A:$A,0)),FIND(" ", INDEX(Lid!$B:$B,MATCH($E264,Lid!$A:$A,0))),256),""))</f>
        <v/>
      </c>
      <c r="L264" s="41"/>
      <c r="M264" s="41"/>
      <c r="N264" s="41"/>
      <c r="O264" s="31"/>
      <c r="P264" s="39"/>
      <c r="Q264" s="39"/>
      <c r="R264" s="39"/>
      <c r="S264" s="39"/>
      <c r="T264" s="94"/>
      <c r="U264" s="39"/>
      <c r="V264" s="95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</row>
    <row r="265" spans="1:71" ht="15.75" customHeight="1" x14ac:dyDescent="0.25">
      <c r="A265" s="30"/>
      <c r="B265" s="31"/>
      <c r="C265" s="31"/>
      <c r="D265" s="37"/>
      <c r="E265" s="39"/>
      <c r="F265" s="31"/>
      <c r="G265" s="92"/>
      <c r="H265" s="39"/>
      <c r="I265" s="93"/>
      <c r="J265" s="39"/>
      <c r="K265" s="39" t="str">
        <f>IF(I265="","",IFERROR($D$3 &amp; " " &amp;LEFT(INDEX(Lid!$B:$B,MATCH($E265,Lid!$A:$A,0)), 1)&amp;MID(INDEX(Lid!$B:$B,MATCH($E265,Lid!$A:$A,0)),FIND(" ", INDEX(Lid!$B:$B,MATCH($E265,Lid!$A:$A,0))),256),""))</f>
        <v/>
      </c>
      <c r="L265" s="41"/>
      <c r="M265" s="41"/>
      <c r="N265" s="41"/>
      <c r="O265" s="31"/>
      <c r="P265" s="39"/>
      <c r="Q265" s="39"/>
      <c r="R265" s="39"/>
      <c r="S265" s="39"/>
      <c r="T265" s="94"/>
      <c r="U265" s="39"/>
      <c r="V265" s="95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/>
      <c r="BK265" s="39"/>
      <c r="BL265" s="39"/>
      <c r="BM265" s="39"/>
      <c r="BN265" s="39"/>
      <c r="BO265" s="39"/>
      <c r="BP265" s="39"/>
      <c r="BQ265" s="39"/>
      <c r="BR265" s="39"/>
      <c r="BS265" s="39"/>
    </row>
    <row r="266" spans="1:71" ht="15.75" customHeight="1" x14ac:dyDescent="0.25">
      <c r="A266" s="30"/>
      <c r="B266" s="31"/>
      <c r="C266" s="31"/>
      <c r="D266" s="37"/>
      <c r="E266" s="39"/>
      <c r="F266" s="31"/>
      <c r="G266" s="92"/>
      <c r="H266" s="39"/>
      <c r="I266" s="93"/>
      <c r="J266" s="39"/>
      <c r="K266" s="39" t="str">
        <f>IF(I266="","",IFERROR($D$3 &amp; " " &amp;LEFT(INDEX(Lid!$B:$B,MATCH($E266,Lid!$A:$A,0)), 1)&amp;MID(INDEX(Lid!$B:$B,MATCH($E266,Lid!$A:$A,0)),FIND(" ", INDEX(Lid!$B:$B,MATCH($E266,Lid!$A:$A,0))),256),""))</f>
        <v/>
      </c>
      <c r="L266" s="41"/>
      <c r="M266" s="41"/>
      <c r="N266" s="41"/>
      <c r="O266" s="31"/>
      <c r="P266" s="39"/>
      <c r="Q266" s="39"/>
      <c r="R266" s="39"/>
      <c r="S266" s="39"/>
      <c r="T266" s="94"/>
      <c r="U266" s="39"/>
      <c r="V266" s="95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39"/>
      <c r="BR266" s="39"/>
      <c r="BS266" s="39"/>
    </row>
    <row r="267" spans="1:71" ht="15.75" customHeight="1" x14ac:dyDescent="0.25">
      <c r="A267" s="30"/>
      <c r="B267" s="31"/>
      <c r="C267" s="31"/>
      <c r="D267" s="37"/>
      <c r="E267" s="39"/>
      <c r="F267" s="31"/>
      <c r="G267" s="92"/>
      <c r="H267" s="39"/>
      <c r="I267" s="93"/>
      <c r="J267" s="39"/>
      <c r="K267" s="39" t="str">
        <f>IF(I267="","",IFERROR($D$3 &amp; " " &amp;LEFT(INDEX(Lid!$B:$B,MATCH($E267,Lid!$A:$A,0)), 1)&amp;MID(INDEX(Lid!$B:$B,MATCH($E267,Lid!$A:$A,0)),FIND(" ", INDEX(Lid!$B:$B,MATCH($E267,Lid!$A:$A,0))),256),""))</f>
        <v/>
      </c>
      <c r="L267" s="41"/>
      <c r="M267" s="41"/>
      <c r="N267" s="41"/>
      <c r="O267" s="31"/>
      <c r="P267" s="39"/>
      <c r="Q267" s="39"/>
      <c r="R267" s="39"/>
      <c r="S267" s="39"/>
      <c r="T267" s="94"/>
      <c r="U267" s="39"/>
      <c r="V267" s="95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  <c r="BL267" s="39"/>
      <c r="BM267" s="39"/>
      <c r="BN267" s="39"/>
      <c r="BO267" s="39"/>
      <c r="BP267" s="39"/>
      <c r="BQ267" s="39"/>
      <c r="BR267" s="39"/>
      <c r="BS267" s="39"/>
    </row>
    <row r="268" spans="1:71" ht="15.75" customHeight="1" x14ac:dyDescent="0.25">
      <c r="A268" s="30"/>
      <c r="B268" s="31"/>
      <c r="C268" s="31"/>
      <c r="D268" s="37"/>
      <c r="E268" s="39"/>
      <c r="F268" s="31"/>
      <c r="G268" s="92"/>
      <c r="H268" s="39"/>
      <c r="I268" s="93"/>
      <c r="J268" s="39"/>
      <c r="K268" s="39" t="str">
        <f>IF(I268="","",IFERROR($D$3 &amp; " " &amp;LEFT(INDEX(Lid!$B:$B,MATCH($E268,Lid!$A:$A,0)), 1)&amp;MID(INDEX(Lid!$B:$B,MATCH($E268,Lid!$A:$A,0)),FIND(" ", INDEX(Lid!$B:$B,MATCH($E268,Lid!$A:$A,0))),256),""))</f>
        <v/>
      </c>
      <c r="L268" s="41"/>
      <c r="M268" s="41"/>
      <c r="N268" s="41"/>
      <c r="O268" s="31"/>
      <c r="P268" s="39"/>
      <c r="Q268" s="39"/>
      <c r="R268" s="39"/>
      <c r="S268" s="39"/>
      <c r="T268" s="94"/>
      <c r="U268" s="39"/>
      <c r="V268" s="95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</row>
    <row r="269" spans="1:71" ht="15.75" customHeight="1" x14ac:dyDescent="0.25">
      <c r="A269" s="30"/>
      <c r="B269" s="31"/>
      <c r="C269" s="31"/>
      <c r="D269" s="37"/>
      <c r="E269" s="39"/>
      <c r="F269" s="31"/>
      <c r="G269" s="92"/>
      <c r="H269" s="39"/>
      <c r="I269" s="93"/>
      <c r="J269" s="39"/>
      <c r="K269" s="39" t="str">
        <f>IF(I269="","",IFERROR($D$3 &amp; " " &amp;LEFT(INDEX(Lid!$B:$B,MATCH($E269,Lid!$A:$A,0)), 1)&amp;MID(INDEX(Lid!$B:$B,MATCH($E269,Lid!$A:$A,0)),FIND(" ", INDEX(Lid!$B:$B,MATCH($E269,Lid!$A:$A,0))),256),""))</f>
        <v/>
      </c>
      <c r="L269" s="41"/>
      <c r="M269" s="41"/>
      <c r="N269" s="41"/>
      <c r="O269" s="31"/>
      <c r="P269" s="39"/>
      <c r="Q269" s="39"/>
      <c r="R269" s="39"/>
      <c r="S269" s="39"/>
      <c r="T269" s="94"/>
      <c r="U269" s="39"/>
      <c r="V269" s="95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  <c r="BD269" s="39"/>
      <c r="BE269" s="39"/>
      <c r="BF269" s="39"/>
      <c r="BG269" s="39"/>
      <c r="BH269" s="39"/>
      <c r="BI269" s="39"/>
      <c r="BJ269" s="39"/>
      <c r="BK269" s="39"/>
      <c r="BL269" s="39"/>
      <c r="BM269" s="39"/>
      <c r="BN269" s="39"/>
      <c r="BO269" s="39"/>
      <c r="BP269" s="39"/>
      <c r="BQ269" s="39"/>
      <c r="BR269" s="39"/>
      <c r="BS269" s="39"/>
    </row>
    <row r="270" spans="1:71" ht="15.75" customHeight="1" x14ac:dyDescent="0.25">
      <c r="A270" s="30"/>
      <c r="B270" s="31"/>
      <c r="C270" s="31"/>
      <c r="D270" s="37"/>
      <c r="E270" s="39"/>
      <c r="F270" s="31"/>
      <c r="G270" s="92"/>
      <c r="H270" s="39"/>
      <c r="I270" s="93"/>
      <c r="J270" s="39"/>
      <c r="K270" s="39" t="str">
        <f>IF(I270="","",IFERROR($D$3 &amp; " " &amp;LEFT(INDEX(Lid!$B:$B,MATCH($E270,Lid!$A:$A,0)), 1)&amp;MID(INDEX(Lid!$B:$B,MATCH($E270,Lid!$A:$A,0)),FIND(" ", INDEX(Lid!$B:$B,MATCH($E270,Lid!$A:$A,0))),256),""))</f>
        <v/>
      </c>
      <c r="L270" s="41"/>
      <c r="M270" s="41"/>
      <c r="N270" s="41"/>
      <c r="O270" s="31"/>
      <c r="P270" s="39"/>
      <c r="Q270" s="39"/>
      <c r="R270" s="39"/>
      <c r="S270" s="39"/>
      <c r="T270" s="94"/>
      <c r="U270" s="39"/>
      <c r="V270" s="95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39"/>
      <c r="AZ270" s="39"/>
      <c r="BA270" s="39"/>
      <c r="BB270" s="39"/>
      <c r="BC270" s="39"/>
      <c r="BD270" s="39"/>
      <c r="BE270" s="39"/>
      <c r="BF270" s="39"/>
      <c r="BG270" s="39"/>
      <c r="BH270" s="39"/>
      <c r="BI270" s="39"/>
      <c r="BJ270" s="39"/>
      <c r="BK270" s="39"/>
      <c r="BL270" s="39"/>
      <c r="BM270" s="39"/>
      <c r="BN270" s="39"/>
      <c r="BO270" s="39"/>
      <c r="BP270" s="39"/>
      <c r="BQ270" s="39"/>
      <c r="BR270" s="39"/>
      <c r="BS270" s="39"/>
    </row>
    <row r="271" spans="1:71" ht="15.75" customHeight="1" x14ac:dyDescent="0.25">
      <c r="A271" s="30"/>
      <c r="B271" s="31"/>
      <c r="C271" s="31"/>
      <c r="D271" s="37"/>
      <c r="E271" s="39"/>
      <c r="F271" s="31"/>
      <c r="G271" s="92"/>
      <c r="H271" s="39"/>
      <c r="I271" s="93"/>
      <c r="J271" s="39"/>
      <c r="K271" s="39" t="str">
        <f>IF(I271="","",IFERROR($D$3 &amp; " " &amp;LEFT(INDEX(Lid!$B:$B,MATCH($E271,Lid!$A:$A,0)), 1)&amp;MID(INDEX(Lid!$B:$B,MATCH($E271,Lid!$A:$A,0)),FIND(" ", INDEX(Lid!$B:$B,MATCH($E271,Lid!$A:$A,0))),256),""))</f>
        <v/>
      </c>
      <c r="L271" s="41"/>
      <c r="M271" s="41"/>
      <c r="N271" s="41"/>
      <c r="O271" s="31"/>
      <c r="P271" s="39"/>
      <c r="Q271" s="39"/>
      <c r="R271" s="39"/>
      <c r="S271" s="39"/>
      <c r="T271" s="94"/>
      <c r="U271" s="39"/>
      <c r="V271" s="95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39"/>
      <c r="AZ271" s="39"/>
      <c r="BA271" s="39"/>
      <c r="BB271" s="39"/>
      <c r="BC271" s="39"/>
      <c r="BD271" s="39"/>
      <c r="BE271" s="39"/>
      <c r="BF271" s="39"/>
      <c r="BG271" s="39"/>
      <c r="BH271" s="39"/>
      <c r="BI271" s="39"/>
      <c r="BJ271" s="39"/>
      <c r="BK271" s="39"/>
      <c r="BL271" s="39"/>
      <c r="BM271" s="39"/>
      <c r="BN271" s="39"/>
      <c r="BO271" s="39"/>
      <c r="BP271" s="39"/>
      <c r="BQ271" s="39"/>
      <c r="BR271" s="39"/>
      <c r="BS271" s="39"/>
    </row>
    <row r="272" spans="1:71" ht="15.75" customHeight="1" x14ac:dyDescent="0.25">
      <c r="A272" s="30"/>
      <c r="B272" s="31"/>
      <c r="C272" s="31"/>
      <c r="D272" s="37"/>
      <c r="E272" s="39"/>
      <c r="F272" s="31"/>
      <c r="G272" s="92"/>
      <c r="H272" s="39"/>
      <c r="I272" s="93"/>
      <c r="J272" s="39"/>
      <c r="K272" s="39" t="str">
        <f>IF(I272="","",IFERROR($D$3 &amp; " " &amp;LEFT(INDEX(Lid!$B:$B,MATCH($E272,Lid!$A:$A,0)), 1)&amp;MID(INDEX(Lid!$B:$B,MATCH($E272,Lid!$A:$A,0)),FIND(" ", INDEX(Lid!$B:$B,MATCH($E272,Lid!$A:$A,0))),256),""))</f>
        <v/>
      </c>
      <c r="L272" s="41"/>
      <c r="M272" s="41"/>
      <c r="N272" s="41"/>
      <c r="O272" s="31"/>
      <c r="P272" s="39"/>
      <c r="Q272" s="39"/>
      <c r="R272" s="39"/>
      <c r="S272" s="39"/>
      <c r="T272" s="94"/>
      <c r="U272" s="39"/>
      <c r="V272" s="95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39"/>
      <c r="AZ272" s="39"/>
      <c r="BA272" s="39"/>
      <c r="BB272" s="39"/>
      <c r="BC272" s="39"/>
      <c r="BD272" s="39"/>
      <c r="BE272" s="39"/>
      <c r="BF272" s="39"/>
      <c r="BG272" s="39"/>
      <c r="BH272" s="39"/>
      <c r="BI272" s="39"/>
      <c r="BJ272" s="39"/>
      <c r="BK272" s="39"/>
      <c r="BL272" s="39"/>
      <c r="BM272" s="39"/>
      <c r="BN272" s="39"/>
      <c r="BO272" s="39"/>
      <c r="BP272" s="39"/>
      <c r="BQ272" s="39"/>
      <c r="BR272" s="39"/>
      <c r="BS272" s="39"/>
    </row>
    <row r="273" spans="1:71" ht="15.75" customHeight="1" x14ac:dyDescent="0.25">
      <c r="A273" s="30"/>
      <c r="B273" s="31"/>
      <c r="C273" s="31"/>
      <c r="D273" s="37"/>
      <c r="E273" s="39"/>
      <c r="F273" s="31"/>
      <c r="G273" s="92"/>
      <c r="H273" s="39"/>
      <c r="I273" s="93"/>
      <c r="J273" s="39"/>
      <c r="K273" s="39" t="str">
        <f>IF(I273="","",IFERROR($D$3 &amp; " " &amp;LEFT(INDEX(Lid!$B:$B,MATCH($E273,Lid!$A:$A,0)), 1)&amp;MID(INDEX(Lid!$B:$B,MATCH($E273,Lid!$A:$A,0)),FIND(" ", INDEX(Lid!$B:$B,MATCH($E273,Lid!$A:$A,0))),256),""))</f>
        <v/>
      </c>
      <c r="L273" s="41"/>
      <c r="M273" s="41"/>
      <c r="N273" s="41"/>
      <c r="O273" s="31"/>
      <c r="P273" s="39"/>
      <c r="Q273" s="39"/>
      <c r="R273" s="39"/>
      <c r="S273" s="39"/>
      <c r="T273" s="94"/>
      <c r="U273" s="39"/>
      <c r="V273" s="95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39"/>
      <c r="AZ273" s="39"/>
      <c r="BA273" s="39"/>
      <c r="BB273" s="39"/>
      <c r="BC273" s="39"/>
      <c r="BD273" s="39"/>
      <c r="BE273" s="39"/>
      <c r="BF273" s="39"/>
      <c r="BG273" s="39"/>
      <c r="BH273" s="39"/>
      <c r="BI273" s="39"/>
      <c r="BJ273" s="39"/>
      <c r="BK273" s="39"/>
      <c r="BL273" s="39"/>
      <c r="BM273" s="39"/>
      <c r="BN273" s="39"/>
      <c r="BO273" s="39"/>
      <c r="BP273" s="39"/>
      <c r="BQ273" s="39"/>
      <c r="BR273" s="39"/>
      <c r="BS273" s="39"/>
    </row>
    <row r="274" spans="1:71" ht="15.75" customHeight="1" x14ac:dyDescent="0.25">
      <c r="A274" s="30"/>
      <c r="B274" s="31"/>
      <c r="C274" s="31"/>
      <c r="D274" s="37"/>
      <c r="E274" s="39"/>
      <c r="F274" s="31"/>
      <c r="G274" s="92"/>
      <c r="H274" s="39"/>
      <c r="I274" s="93"/>
      <c r="J274" s="39"/>
      <c r="K274" s="39" t="str">
        <f>IF(I274="","",IFERROR($D$3 &amp; " " &amp;LEFT(INDEX(Lid!$B:$B,MATCH($E274,Lid!$A:$A,0)), 1)&amp;MID(INDEX(Lid!$B:$B,MATCH($E274,Lid!$A:$A,0)),FIND(" ", INDEX(Lid!$B:$B,MATCH($E274,Lid!$A:$A,0))),256),""))</f>
        <v/>
      </c>
      <c r="L274" s="41"/>
      <c r="M274" s="41"/>
      <c r="N274" s="41"/>
      <c r="O274" s="31"/>
      <c r="P274" s="39"/>
      <c r="Q274" s="39"/>
      <c r="R274" s="39"/>
      <c r="S274" s="39"/>
      <c r="T274" s="94"/>
      <c r="U274" s="39"/>
      <c r="V274" s="95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39"/>
      <c r="AZ274" s="39"/>
      <c r="BA274" s="39"/>
      <c r="BB274" s="39"/>
      <c r="BC274" s="39"/>
      <c r="BD274" s="39"/>
      <c r="BE274" s="39"/>
      <c r="BF274" s="39"/>
      <c r="BG274" s="39"/>
      <c r="BH274" s="39"/>
      <c r="BI274" s="39"/>
      <c r="BJ274" s="39"/>
      <c r="BK274" s="39"/>
      <c r="BL274" s="39"/>
      <c r="BM274" s="39"/>
      <c r="BN274" s="39"/>
      <c r="BO274" s="39"/>
      <c r="BP274" s="39"/>
      <c r="BQ274" s="39"/>
      <c r="BR274" s="39"/>
      <c r="BS274" s="39"/>
    </row>
    <row r="275" spans="1:71" ht="15.75" customHeight="1" x14ac:dyDescent="0.25">
      <c r="A275" s="30"/>
      <c r="B275" s="31"/>
      <c r="C275" s="31"/>
      <c r="D275" s="37"/>
      <c r="E275" s="39"/>
      <c r="F275" s="31"/>
      <c r="G275" s="92"/>
      <c r="H275" s="39"/>
      <c r="I275" s="93"/>
      <c r="J275" s="39"/>
      <c r="K275" s="39" t="str">
        <f>IF(I275="","",IFERROR($D$3 &amp; " " &amp;LEFT(INDEX(Lid!$B:$B,MATCH($E275,Lid!$A:$A,0)), 1)&amp;MID(INDEX(Lid!$B:$B,MATCH($E275,Lid!$A:$A,0)),FIND(" ", INDEX(Lid!$B:$B,MATCH($E275,Lid!$A:$A,0))),256),""))</f>
        <v/>
      </c>
      <c r="L275" s="41"/>
      <c r="M275" s="41"/>
      <c r="N275" s="41"/>
      <c r="O275" s="31"/>
      <c r="P275" s="39"/>
      <c r="Q275" s="39"/>
      <c r="R275" s="39"/>
      <c r="S275" s="39"/>
      <c r="T275" s="94"/>
      <c r="U275" s="39"/>
      <c r="V275" s="95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  <c r="AY275" s="39"/>
      <c r="AZ275" s="39"/>
      <c r="BA275" s="39"/>
      <c r="BB275" s="39"/>
      <c r="BC275" s="39"/>
      <c r="BD275" s="39"/>
      <c r="BE275" s="39"/>
      <c r="BF275" s="39"/>
      <c r="BG275" s="39"/>
      <c r="BH275" s="39"/>
      <c r="BI275" s="39"/>
      <c r="BJ275" s="39"/>
      <c r="BK275" s="39"/>
      <c r="BL275" s="39"/>
      <c r="BM275" s="39"/>
      <c r="BN275" s="39"/>
      <c r="BO275" s="39"/>
      <c r="BP275" s="39"/>
      <c r="BQ275" s="39"/>
      <c r="BR275" s="39"/>
      <c r="BS275" s="39"/>
    </row>
    <row r="276" spans="1:71" ht="15.75" customHeight="1" x14ac:dyDescent="0.25">
      <c r="A276" s="30"/>
      <c r="B276" s="31"/>
      <c r="C276" s="31"/>
      <c r="D276" s="37"/>
      <c r="E276" s="39"/>
      <c r="F276" s="31"/>
      <c r="G276" s="92"/>
      <c r="H276" s="39"/>
      <c r="I276" s="93"/>
      <c r="J276" s="39"/>
      <c r="K276" s="39" t="str">
        <f>IF(I276="","",IFERROR($D$3 &amp; " " &amp;LEFT(INDEX(Lid!$B:$B,MATCH($E276,Lid!$A:$A,0)), 1)&amp;MID(INDEX(Lid!$B:$B,MATCH($E276,Lid!$A:$A,0)),FIND(" ", INDEX(Lid!$B:$B,MATCH($E276,Lid!$A:$A,0))),256),""))</f>
        <v/>
      </c>
      <c r="L276" s="41"/>
      <c r="M276" s="41"/>
      <c r="N276" s="41"/>
      <c r="O276" s="31"/>
      <c r="P276" s="39"/>
      <c r="Q276" s="39"/>
      <c r="R276" s="39"/>
      <c r="S276" s="39"/>
      <c r="T276" s="94"/>
      <c r="U276" s="39"/>
      <c r="V276" s="95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  <c r="AY276" s="39"/>
      <c r="AZ276" s="39"/>
      <c r="BA276" s="39"/>
      <c r="BB276" s="39"/>
      <c r="BC276" s="39"/>
      <c r="BD276" s="39"/>
      <c r="BE276" s="39"/>
      <c r="BF276" s="39"/>
      <c r="BG276" s="39"/>
      <c r="BH276" s="39"/>
      <c r="BI276" s="39"/>
      <c r="BJ276" s="39"/>
      <c r="BK276" s="39"/>
      <c r="BL276" s="39"/>
      <c r="BM276" s="39"/>
      <c r="BN276" s="39"/>
      <c r="BO276" s="39"/>
      <c r="BP276" s="39"/>
      <c r="BQ276" s="39"/>
      <c r="BR276" s="39"/>
      <c r="BS276" s="39"/>
    </row>
    <row r="277" spans="1:71" ht="15.75" customHeight="1" x14ac:dyDescent="0.25">
      <c r="A277" s="30"/>
      <c r="B277" s="31"/>
      <c r="C277" s="31"/>
      <c r="D277" s="37"/>
      <c r="E277" s="39"/>
      <c r="F277" s="31"/>
      <c r="G277" s="92"/>
      <c r="H277" s="39"/>
      <c r="I277" s="93"/>
      <c r="J277" s="39"/>
      <c r="K277" s="39" t="str">
        <f>IF(I277="","",IFERROR($D$3 &amp; " " &amp;LEFT(INDEX(Lid!$B:$B,MATCH($E277,Lid!$A:$A,0)), 1)&amp;MID(INDEX(Lid!$B:$B,MATCH($E277,Lid!$A:$A,0)),FIND(" ", INDEX(Lid!$B:$B,MATCH($E277,Lid!$A:$A,0))),256),""))</f>
        <v/>
      </c>
      <c r="L277" s="41"/>
      <c r="M277" s="41"/>
      <c r="N277" s="41"/>
      <c r="O277" s="31"/>
      <c r="P277" s="39"/>
      <c r="Q277" s="39"/>
      <c r="R277" s="39"/>
      <c r="S277" s="39"/>
      <c r="T277" s="94"/>
      <c r="U277" s="39"/>
      <c r="V277" s="95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  <c r="AY277" s="39"/>
      <c r="AZ277" s="39"/>
      <c r="BA277" s="39"/>
      <c r="BB277" s="39"/>
      <c r="BC277" s="39"/>
      <c r="BD277" s="39"/>
      <c r="BE277" s="39"/>
      <c r="BF277" s="39"/>
      <c r="BG277" s="39"/>
      <c r="BH277" s="39"/>
      <c r="BI277" s="39"/>
      <c r="BJ277" s="39"/>
      <c r="BK277" s="39"/>
      <c r="BL277" s="39"/>
      <c r="BM277" s="39"/>
      <c r="BN277" s="39"/>
      <c r="BO277" s="39"/>
      <c r="BP277" s="39"/>
      <c r="BQ277" s="39"/>
      <c r="BR277" s="39"/>
      <c r="BS277" s="39"/>
    </row>
    <row r="278" spans="1:71" ht="15.75" customHeight="1" x14ac:dyDescent="0.25">
      <c r="A278" s="30"/>
      <c r="B278" s="31"/>
      <c r="C278" s="31"/>
      <c r="D278" s="37"/>
      <c r="E278" s="39"/>
      <c r="F278" s="31"/>
      <c r="G278" s="92"/>
      <c r="H278" s="39"/>
      <c r="I278" s="93"/>
      <c r="J278" s="39"/>
      <c r="K278" s="39" t="str">
        <f>IF(I278="","",IFERROR($D$3 &amp; " " &amp;LEFT(INDEX(Lid!$B:$B,MATCH($E278,Lid!$A:$A,0)), 1)&amp;MID(INDEX(Lid!$B:$B,MATCH($E278,Lid!$A:$A,0)),FIND(" ", INDEX(Lid!$B:$B,MATCH($E278,Lid!$A:$A,0))),256),""))</f>
        <v/>
      </c>
      <c r="L278" s="41"/>
      <c r="M278" s="41"/>
      <c r="N278" s="41"/>
      <c r="O278" s="31"/>
      <c r="P278" s="39"/>
      <c r="Q278" s="39"/>
      <c r="R278" s="39"/>
      <c r="S278" s="39"/>
      <c r="T278" s="94"/>
      <c r="U278" s="39"/>
      <c r="V278" s="95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  <c r="AY278" s="39"/>
      <c r="AZ278" s="39"/>
      <c r="BA278" s="39"/>
      <c r="BB278" s="39"/>
      <c r="BC278" s="39"/>
      <c r="BD278" s="39"/>
      <c r="BE278" s="39"/>
      <c r="BF278" s="39"/>
      <c r="BG278" s="39"/>
      <c r="BH278" s="39"/>
      <c r="BI278" s="39"/>
      <c r="BJ278" s="39"/>
      <c r="BK278" s="39"/>
      <c r="BL278" s="39"/>
      <c r="BM278" s="39"/>
      <c r="BN278" s="39"/>
      <c r="BO278" s="39"/>
      <c r="BP278" s="39"/>
      <c r="BQ278" s="39"/>
      <c r="BR278" s="39"/>
      <c r="BS278" s="39"/>
    </row>
    <row r="279" spans="1:71" ht="15.75" customHeight="1" x14ac:dyDescent="0.25">
      <c r="A279" s="30"/>
      <c r="B279" s="31"/>
      <c r="C279" s="31"/>
      <c r="D279" s="37"/>
      <c r="E279" s="39"/>
      <c r="F279" s="31"/>
      <c r="G279" s="92"/>
      <c r="H279" s="39"/>
      <c r="I279" s="93"/>
      <c r="J279" s="39"/>
      <c r="K279" s="39" t="str">
        <f>IF(I279="","",IFERROR($D$3 &amp; " " &amp;LEFT(INDEX(Lid!$B:$B,MATCH($E279,Lid!$A:$A,0)), 1)&amp;MID(INDEX(Lid!$B:$B,MATCH($E279,Lid!$A:$A,0)),FIND(" ", INDEX(Lid!$B:$B,MATCH($E279,Lid!$A:$A,0))),256),""))</f>
        <v/>
      </c>
      <c r="L279" s="41"/>
      <c r="M279" s="41"/>
      <c r="N279" s="41"/>
      <c r="O279" s="31"/>
      <c r="P279" s="39"/>
      <c r="Q279" s="39"/>
      <c r="R279" s="39"/>
      <c r="S279" s="39"/>
      <c r="T279" s="94"/>
      <c r="U279" s="39"/>
      <c r="V279" s="95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  <c r="AY279" s="39"/>
      <c r="AZ279" s="39"/>
      <c r="BA279" s="39"/>
      <c r="BB279" s="39"/>
      <c r="BC279" s="39"/>
      <c r="BD279" s="39"/>
      <c r="BE279" s="39"/>
      <c r="BF279" s="39"/>
      <c r="BG279" s="39"/>
      <c r="BH279" s="39"/>
      <c r="BI279" s="39"/>
      <c r="BJ279" s="39"/>
      <c r="BK279" s="39"/>
      <c r="BL279" s="39"/>
      <c r="BM279" s="39"/>
      <c r="BN279" s="39"/>
      <c r="BO279" s="39"/>
      <c r="BP279" s="39"/>
      <c r="BQ279" s="39"/>
      <c r="BR279" s="39"/>
      <c r="BS279" s="39"/>
    </row>
    <row r="280" spans="1:71" ht="15.75" customHeight="1" x14ac:dyDescent="0.25">
      <c r="A280" s="30"/>
      <c r="B280" s="31"/>
      <c r="C280" s="31"/>
      <c r="D280" s="37"/>
      <c r="E280" s="39"/>
      <c r="F280" s="31"/>
      <c r="G280" s="92"/>
      <c r="H280" s="39"/>
      <c r="I280" s="93"/>
      <c r="J280" s="39"/>
      <c r="K280" s="39" t="str">
        <f>IF(I280="","",IFERROR($D$3 &amp; " " &amp;LEFT(INDEX(Lid!$B:$B,MATCH($E280,Lid!$A:$A,0)), 1)&amp;MID(INDEX(Lid!$B:$B,MATCH($E280,Lid!$A:$A,0)),FIND(" ", INDEX(Lid!$B:$B,MATCH($E280,Lid!$A:$A,0))),256),""))</f>
        <v/>
      </c>
      <c r="L280" s="41"/>
      <c r="M280" s="41"/>
      <c r="N280" s="41"/>
      <c r="O280" s="31"/>
      <c r="P280" s="39"/>
      <c r="Q280" s="39"/>
      <c r="R280" s="39"/>
      <c r="S280" s="39"/>
      <c r="T280" s="94"/>
      <c r="U280" s="39"/>
      <c r="V280" s="95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  <c r="AY280" s="39"/>
      <c r="AZ280" s="39"/>
      <c r="BA280" s="39"/>
      <c r="BB280" s="39"/>
      <c r="BC280" s="39"/>
      <c r="BD280" s="39"/>
      <c r="BE280" s="39"/>
      <c r="BF280" s="39"/>
      <c r="BG280" s="39"/>
      <c r="BH280" s="39"/>
      <c r="BI280" s="39"/>
      <c r="BJ280" s="39"/>
      <c r="BK280" s="39"/>
      <c r="BL280" s="39"/>
      <c r="BM280" s="39"/>
      <c r="BN280" s="39"/>
      <c r="BO280" s="39"/>
      <c r="BP280" s="39"/>
      <c r="BQ280" s="39"/>
      <c r="BR280" s="39"/>
      <c r="BS280" s="39"/>
    </row>
    <row r="281" spans="1:71" ht="15.75" customHeight="1" x14ac:dyDescent="0.25">
      <c r="A281" s="30"/>
      <c r="B281" s="31"/>
      <c r="C281" s="31"/>
      <c r="D281" s="37"/>
      <c r="E281" s="39"/>
      <c r="F281" s="31"/>
      <c r="G281" s="92"/>
      <c r="H281" s="39"/>
      <c r="I281" s="93"/>
      <c r="J281" s="39"/>
      <c r="K281" s="39" t="str">
        <f>IF(I281="","",IFERROR($D$3 &amp; " " &amp;LEFT(INDEX(Lid!$B:$B,MATCH($E281,Lid!$A:$A,0)), 1)&amp;MID(INDEX(Lid!$B:$B,MATCH($E281,Lid!$A:$A,0)),FIND(" ", INDEX(Lid!$B:$B,MATCH($E281,Lid!$A:$A,0))),256),""))</f>
        <v/>
      </c>
      <c r="L281" s="41"/>
      <c r="M281" s="41"/>
      <c r="N281" s="41"/>
      <c r="O281" s="31"/>
      <c r="P281" s="39"/>
      <c r="Q281" s="39"/>
      <c r="R281" s="39"/>
      <c r="S281" s="39"/>
      <c r="T281" s="94"/>
      <c r="U281" s="39"/>
      <c r="V281" s="95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  <c r="AY281" s="39"/>
      <c r="AZ281" s="39"/>
      <c r="BA281" s="39"/>
      <c r="BB281" s="39"/>
      <c r="BC281" s="39"/>
      <c r="BD281" s="39"/>
      <c r="BE281" s="39"/>
      <c r="BF281" s="39"/>
      <c r="BG281" s="39"/>
      <c r="BH281" s="39"/>
      <c r="BI281" s="39"/>
      <c r="BJ281" s="39"/>
      <c r="BK281" s="39"/>
      <c r="BL281" s="39"/>
      <c r="BM281" s="39"/>
      <c r="BN281" s="39"/>
      <c r="BO281" s="39"/>
      <c r="BP281" s="39"/>
      <c r="BQ281" s="39"/>
      <c r="BR281" s="39"/>
      <c r="BS281" s="39"/>
    </row>
    <row r="282" spans="1:71" ht="15.75" customHeight="1" x14ac:dyDescent="0.25">
      <c r="A282" s="30"/>
      <c r="B282" s="31"/>
      <c r="C282" s="31"/>
      <c r="D282" s="37"/>
      <c r="E282" s="39"/>
      <c r="F282" s="31"/>
      <c r="G282" s="92"/>
      <c r="H282" s="39"/>
      <c r="I282" s="93"/>
      <c r="J282" s="39"/>
      <c r="K282" s="39" t="str">
        <f>IF(I282="","",IFERROR($D$3 &amp; " " &amp;LEFT(INDEX(Lid!$B:$B,MATCH($E282,Lid!$A:$A,0)), 1)&amp;MID(INDEX(Lid!$B:$B,MATCH($E282,Lid!$A:$A,0)),FIND(" ", INDEX(Lid!$B:$B,MATCH($E282,Lid!$A:$A,0))),256),""))</f>
        <v/>
      </c>
      <c r="L282" s="41"/>
      <c r="M282" s="41"/>
      <c r="N282" s="41"/>
      <c r="O282" s="31"/>
      <c r="P282" s="39"/>
      <c r="Q282" s="39"/>
      <c r="R282" s="39"/>
      <c r="S282" s="39"/>
      <c r="T282" s="94"/>
      <c r="U282" s="39"/>
      <c r="V282" s="95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  <c r="AY282" s="39"/>
      <c r="AZ282" s="39"/>
      <c r="BA282" s="39"/>
      <c r="BB282" s="39"/>
      <c r="BC282" s="39"/>
      <c r="BD282" s="39"/>
      <c r="BE282" s="39"/>
      <c r="BF282" s="39"/>
      <c r="BG282" s="39"/>
      <c r="BH282" s="39"/>
      <c r="BI282" s="39"/>
      <c r="BJ282" s="39"/>
      <c r="BK282" s="39"/>
      <c r="BL282" s="39"/>
      <c r="BM282" s="39"/>
      <c r="BN282" s="39"/>
      <c r="BO282" s="39"/>
      <c r="BP282" s="39"/>
      <c r="BQ282" s="39"/>
      <c r="BR282" s="39"/>
      <c r="BS282" s="39"/>
    </row>
    <row r="283" spans="1:71" ht="15.75" customHeight="1" x14ac:dyDescent="0.25">
      <c r="A283" s="30"/>
      <c r="B283" s="31"/>
      <c r="C283" s="31"/>
      <c r="D283" s="37"/>
      <c r="E283" s="39"/>
      <c r="F283" s="31"/>
      <c r="G283" s="92"/>
      <c r="H283" s="39"/>
      <c r="I283" s="93"/>
      <c r="J283" s="39"/>
      <c r="K283" s="39" t="str">
        <f>IF(I283="","",IFERROR($D$3 &amp; " " &amp;LEFT(INDEX(Lid!$B:$B,MATCH($E283,Lid!$A:$A,0)), 1)&amp;MID(INDEX(Lid!$B:$B,MATCH($E283,Lid!$A:$A,0)),FIND(" ", INDEX(Lid!$B:$B,MATCH($E283,Lid!$A:$A,0))),256),""))</f>
        <v/>
      </c>
      <c r="L283" s="41"/>
      <c r="M283" s="41"/>
      <c r="N283" s="41"/>
      <c r="O283" s="31"/>
      <c r="P283" s="39"/>
      <c r="Q283" s="39"/>
      <c r="R283" s="39"/>
      <c r="S283" s="39"/>
      <c r="T283" s="94"/>
      <c r="U283" s="39"/>
      <c r="V283" s="95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  <c r="AY283" s="39"/>
      <c r="AZ283" s="39"/>
      <c r="BA283" s="39"/>
      <c r="BB283" s="39"/>
      <c r="BC283" s="39"/>
      <c r="BD283" s="39"/>
      <c r="BE283" s="39"/>
      <c r="BF283" s="39"/>
      <c r="BG283" s="39"/>
      <c r="BH283" s="39"/>
      <c r="BI283" s="39"/>
      <c r="BJ283" s="39"/>
      <c r="BK283" s="39"/>
      <c r="BL283" s="39"/>
      <c r="BM283" s="39"/>
      <c r="BN283" s="39"/>
      <c r="BO283" s="39"/>
      <c r="BP283" s="39"/>
      <c r="BQ283" s="39"/>
      <c r="BR283" s="39"/>
      <c r="BS283" s="39"/>
    </row>
    <row r="284" spans="1:71" ht="15.75" customHeight="1" x14ac:dyDescent="0.25">
      <c r="A284" s="30"/>
      <c r="B284" s="31"/>
      <c r="C284" s="31"/>
      <c r="D284" s="37"/>
      <c r="E284" s="39"/>
      <c r="F284" s="31"/>
      <c r="G284" s="92"/>
      <c r="H284" s="39"/>
      <c r="I284" s="93"/>
      <c r="J284" s="39"/>
      <c r="K284" s="39" t="str">
        <f>IF(I284="","",IFERROR($D$3 &amp; " " &amp;LEFT(INDEX(Lid!$B:$B,MATCH($E284,Lid!$A:$A,0)), 1)&amp;MID(INDEX(Lid!$B:$B,MATCH($E284,Lid!$A:$A,0)),FIND(" ", INDEX(Lid!$B:$B,MATCH($E284,Lid!$A:$A,0))),256),""))</f>
        <v/>
      </c>
      <c r="L284" s="41"/>
      <c r="M284" s="41"/>
      <c r="N284" s="41"/>
      <c r="O284" s="31"/>
      <c r="P284" s="39"/>
      <c r="Q284" s="39"/>
      <c r="R284" s="39"/>
      <c r="S284" s="39"/>
      <c r="T284" s="94"/>
      <c r="U284" s="39"/>
      <c r="V284" s="95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  <c r="AY284" s="39"/>
      <c r="AZ284" s="39"/>
      <c r="BA284" s="39"/>
      <c r="BB284" s="39"/>
      <c r="BC284" s="39"/>
      <c r="BD284" s="39"/>
      <c r="BE284" s="39"/>
      <c r="BF284" s="39"/>
      <c r="BG284" s="39"/>
      <c r="BH284" s="39"/>
      <c r="BI284" s="39"/>
      <c r="BJ284" s="39"/>
      <c r="BK284" s="39"/>
      <c r="BL284" s="39"/>
      <c r="BM284" s="39"/>
      <c r="BN284" s="39"/>
      <c r="BO284" s="39"/>
      <c r="BP284" s="39"/>
      <c r="BQ284" s="39"/>
      <c r="BR284" s="39"/>
      <c r="BS284" s="39"/>
    </row>
    <row r="285" spans="1:71" ht="15.75" customHeight="1" x14ac:dyDescent="0.25">
      <c r="A285" s="30"/>
      <c r="B285" s="31"/>
      <c r="C285" s="31"/>
      <c r="D285" s="37"/>
      <c r="E285" s="39"/>
      <c r="F285" s="31"/>
      <c r="G285" s="92"/>
      <c r="H285" s="39"/>
      <c r="I285" s="93"/>
      <c r="J285" s="39"/>
      <c r="K285" s="39" t="str">
        <f>IF(I285="","",IFERROR($D$3 &amp; " " &amp;LEFT(INDEX(Lid!$B:$B,MATCH($E285,Lid!$A:$A,0)), 1)&amp;MID(INDEX(Lid!$B:$B,MATCH($E285,Lid!$A:$A,0)),FIND(" ", INDEX(Lid!$B:$B,MATCH($E285,Lid!$A:$A,0))),256),""))</f>
        <v/>
      </c>
      <c r="L285" s="41"/>
      <c r="M285" s="41"/>
      <c r="N285" s="41"/>
      <c r="O285" s="31"/>
      <c r="P285" s="39"/>
      <c r="Q285" s="39"/>
      <c r="R285" s="39"/>
      <c r="S285" s="39"/>
      <c r="T285" s="94"/>
      <c r="U285" s="39"/>
      <c r="V285" s="95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  <c r="AY285" s="39"/>
      <c r="AZ285" s="39"/>
      <c r="BA285" s="39"/>
      <c r="BB285" s="39"/>
      <c r="BC285" s="39"/>
      <c r="BD285" s="39"/>
      <c r="BE285" s="39"/>
      <c r="BF285" s="39"/>
      <c r="BG285" s="39"/>
      <c r="BH285" s="39"/>
      <c r="BI285" s="39"/>
      <c r="BJ285" s="39"/>
      <c r="BK285" s="39"/>
      <c r="BL285" s="39"/>
      <c r="BM285" s="39"/>
      <c r="BN285" s="39"/>
      <c r="BO285" s="39"/>
      <c r="BP285" s="39"/>
      <c r="BQ285" s="39"/>
      <c r="BR285" s="39"/>
      <c r="BS285" s="39"/>
    </row>
    <row r="286" spans="1:71" ht="15.75" customHeight="1" x14ac:dyDescent="0.25">
      <c r="A286" s="30"/>
      <c r="B286" s="31"/>
      <c r="C286" s="31"/>
      <c r="D286" s="37"/>
      <c r="E286" s="39"/>
      <c r="F286" s="31"/>
      <c r="G286" s="92"/>
      <c r="H286" s="39"/>
      <c r="I286" s="93"/>
      <c r="J286" s="39"/>
      <c r="K286" s="39" t="str">
        <f>IF(I286="","",IFERROR($D$3 &amp; " " &amp;LEFT(INDEX(Lid!$B:$B,MATCH($E286,Lid!$A:$A,0)), 1)&amp;MID(INDEX(Lid!$B:$B,MATCH($E286,Lid!$A:$A,0)),FIND(" ", INDEX(Lid!$B:$B,MATCH($E286,Lid!$A:$A,0))),256),""))</f>
        <v/>
      </c>
      <c r="L286" s="41"/>
      <c r="M286" s="41"/>
      <c r="N286" s="41"/>
      <c r="O286" s="31"/>
      <c r="P286" s="39"/>
      <c r="Q286" s="39"/>
      <c r="R286" s="39"/>
      <c r="S286" s="39"/>
      <c r="T286" s="94"/>
      <c r="U286" s="39"/>
      <c r="V286" s="95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  <c r="AY286" s="39"/>
      <c r="AZ286" s="39"/>
      <c r="BA286" s="39"/>
      <c r="BB286" s="39"/>
      <c r="BC286" s="39"/>
      <c r="BD286" s="39"/>
      <c r="BE286" s="39"/>
      <c r="BF286" s="39"/>
      <c r="BG286" s="39"/>
      <c r="BH286" s="39"/>
      <c r="BI286" s="39"/>
      <c r="BJ286" s="39"/>
      <c r="BK286" s="39"/>
      <c r="BL286" s="39"/>
      <c r="BM286" s="39"/>
      <c r="BN286" s="39"/>
      <c r="BO286" s="39"/>
      <c r="BP286" s="39"/>
      <c r="BQ286" s="39"/>
      <c r="BR286" s="39"/>
      <c r="BS286" s="39"/>
    </row>
    <row r="287" spans="1:71" ht="15.75" customHeight="1" x14ac:dyDescent="0.25">
      <c r="A287" s="30"/>
      <c r="B287" s="31"/>
      <c r="C287" s="31"/>
      <c r="D287" s="37"/>
      <c r="E287" s="39"/>
      <c r="F287" s="31"/>
      <c r="G287" s="92"/>
      <c r="H287" s="39"/>
      <c r="I287" s="93"/>
      <c r="J287" s="39"/>
      <c r="K287" s="39" t="str">
        <f>IF(I287="","",IFERROR($D$3 &amp; " " &amp;LEFT(INDEX(Lid!$B:$B,MATCH($E287,Lid!$A:$A,0)), 1)&amp;MID(INDEX(Lid!$B:$B,MATCH($E287,Lid!$A:$A,0)),FIND(" ", INDEX(Lid!$B:$B,MATCH($E287,Lid!$A:$A,0))),256),""))</f>
        <v/>
      </c>
      <c r="L287" s="41"/>
      <c r="M287" s="41"/>
      <c r="N287" s="41"/>
      <c r="O287" s="31"/>
      <c r="P287" s="39"/>
      <c r="Q287" s="39"/>
      <c r="R287" s="39"/>
      <c r="S287" s="39"/>
      <c r="T287" s="94"/>
      <c r="U287" s="39"/>
      <c r="V287" s="95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  <c r="AY287" s="39"/>
      <c r="AZ287" s="39"/>
      <c r="BA287" s="39"/>
      <c r="BB287" s="39"/>
      <c r="BC287" s="39"/>
      <c r="BD287" s="39"/>
      <c r="BE287" s="39"/>
      <c r="BF287" s="39"/>
      <c r="BG287" s="39"/>
      <c r="BH287" s="39"/>
      <c r="BI287" s="39"/>
      <c r="BJ287" s="39"/>
      <c r="BK287" s="39"/>
      <c r="BL287" s="39"/>
      <c r="BM287" s="39"/>
      <c r="BN287" s="39"/>
      <c r="BO287" s="39"/>
      <c r="BP287" s="39"/>
      <c r="BQ287" s="39"/>
      <c r="BR287" s="39"/>
      <c r="BS287" s="39"/>
    </row>
    <row r="288" spans="1:71" ht="15.75" customHeight="1" x14ac:dyDescent="0.25">
      <c r="A288" s="30"/>
      <c r="B288" s="31"/>
      <c r="C288" s="31"/>
      <c r="D288" s="37"/>
      <c r="E288" s="39"/>
      <c r="F288" s="31"/>
      <c r="G288" s="92"/>
      <c r="H288" s="39"/>
      <c r="I288" s="93"/>
      <c r="J288" s="39"/>
      <c r="K288" s="39" t="str">
        <f>IF(I288="","",IFERROR($D$3 &amp; " " &amp;LEFT(INDEX(Lid!$B:$B,MATCH($E288,Lid!$A:$A,0)), 1)&amp;MID(INDEX(Lid!$B:$B,MATCH($E288,Lid!$A:$A,0)),FIND(" ", INDEX(Lid!$B:$B,MATCH($E288,Lid!$A:$A,0))),256),""))</f>
        <v/>
      </c>
      <c r="L288" s="41"/>
      <c r="M288" s="41"/>
      <c r="N288" s="41"/>
      <c r="O288" s="31"/>
      <c r="P288" s="39"/>
      <c r="Q288" s="39"/>
      <c r="R288" s="39"/>
      <c r="S288" s="39"/>
      <c r="T288" s="94"/>
      <c r="U288" s="39"/>
      <c r="V288" s="95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  <c r="AY288" s="39"/>
      <c r="AZ288" s="39"/>
      <c r="BA288" s="39"/>
      <c r="BB288" s="39"/>
      <c r="BC288" s="39"/>
      <c r="BD288" s="39"/>
      <c r="BE288" s="39"/>
      <c r="BF288" s="39"/>
      <c r="BG288" s="39"/>
      <c r="BH288" s="39"/>
      <c r="BI288" s="39"/>
      <c r="BJ288" s="39"/>
      <c r="BK288" s="39"/>
      <c r="BL288" s="39"/>
      <c r="BM288" s="39"/>
      <c r="BN288" s="39"/>
      <c r="BO288" s="39"/>
      <c r="BP288" s="39"/>
      <c r="BQ288" s="39"/>
      <c r="BR288" s="39"/>
      <c r="BS288" s="39"/>
    </row>
    <row r="289" spans="1:71" ht="15.75" customHeight="1" x14ac:dyDescent="0.25">
      <c r="A289" s="30"/>
      <c r="B289" s="31"/>
      <c r="C289" s="31"/>
      <c r="D289" s="37"/>
      <c r="E289" s="39"/>
      <c r="F289" s="31"/>
      <c r="G289" s="92"/>
      <c r="H289" s="39"/>
      <c r="I289" s="93"/>
      <c r="J289" s="39"/>
      <c r="K289" s="39" t="str">
        <f>IF(I289="","",IFERROR($D$3 &amp; " " &amp;LEFT(INDEX(Lid!$B:$B,MATCH($E289,Lid!$A:$A,0)), 1)&amp;MID(INDEX(Lid!$B:$B,MATCH($E289,Lid!$A:$A,0)),FIND(" ", INDEX(Lid!$B:$B,MATCH($E289,Lid!$A:$A,0))),256),""))</f>
        <v/>
      </c>
      <c r="L289" s="41"/>
      <c r="M289" s="41"/>
      <c r="N289" s="41"/>
      <c r="O289" s="31"/>
      <c r="P289" s="39"/>
      <c r="Q289" s="39"/>
      <c r="R289" s="39"/>
      <c r="S289" s="39"/>
      <c r="T289" s="94"/>
      <c r="U289" s="39"/>
      <c r="V289" s="95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  <c r="AY289" s="39"/>
      <c r="AZ289" s="39"/>
      <c r="BA289" s="39"/>
      <c r="BB289" s="39"/>
      <c r="BC289" s="39"/>
      <c r="BD289" s="39"/>
      <c r="BE289" s="39"/>
      <c r="BF289" s="39"/>
      <c r="BG289" s="39"/>
      <c r="BH289" s="39"/>
      <c r="BI289" s="39"/>
      <c r="BJ289" s="39"/>
      <c r="BK289" s="39"/>
      <c r="BL289" s="39"/>
      <c r="BM289" s="39"/>
      <c r="BN289" s="39"/>
      <c r="BO289" s="39"/>
      <c r="BP289" s="39"/>
      <c r="BQ289" s="39"/>
      <c r="BR289" s="39"/>
      <c r="BS289" s="39"/>
    </row>
    <row r="290" spans="1:71" ht="15.75" customHeight="1" x14ac:dyDescent="0.25">
      <c r="A290" s="30"/>
      <c r="B290" s="31"/>
      <c r="C290" s="31"/>
      <c r="D290" s="37"/>
      <c r="E290" s="39"/>
      <c r="F290" s="31"/>
      <c r="G290" s="92"/>
      <c r="H290" s="39"/>
      <c r="I290" s="93"/>
      <c r="J290" s="39"/>
      <c r="K290" s="39" t="str">
        <f>IF(I290="","",IFERROR($D$3 &amp; " " &amp;LEFT(INDEX(Lid!$B:$B,MATCH($E290,Lid!$A:$A,0)), 1)&amp;MID(INDEX(Lid!$B:$B,MATCH($E290,Lid!$A:$A,0)),FIND(" ", INDEX(Lid!$B:$B,MATCH($E290,Lid!$A:$A,0))),256),""))</f>
        <v/>
      </c>
      <c r="L290" s="41"/>
      <c r="M290" s="41"/>
      <c r="N290" s="41"/>
      <c r="O290" s="31"/>
      <c r="P290" s="39"/>
      <c r="Q290" s="39"/>
      <c r="R290" s="39"/>
      <c r="S290" s="39"/>
      <c r="T290" s="94"/>
      <c r="U290" s="39"/>
      <c r="V290" s="95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  <c r="AY290" s="39"/>
      <c r="AZ290" s="39"/>
      <c r="BA290" s="39"/>
      <c r="BB290" s="39"/>
      <c r="BC290" s="39"/>
      <c r="BD290" s="39"/>
      <c r="BE290" s="39"/>
      <c r="BF290" s="39"/>
      <c r="BG290" s="39"/>
      <c r="BH290" s="39"/>
      <c r="BI290" s="39"/>
      <c r="BJ290" s="39"/>
      <c r="BK290" s="39"/>
      <c r="BL290" s="39"/>
      <c r="BM290" s="39"/>
      <c r="BN290" s="39"/>
      <c r="BO290" s="39"/>
      <c r="BP290" s="39"/>
      <c r="BQ290" s="39"/>
      <c r="BR290" s="39"/>
      <c r="BS290" s="39"/>
    </row>
    <row r="291" spans="1:71" ht="15.75" customHeight="1" x14ac:dyDescent="0.25">
      <c r="A291" s="30"/>
      <c r="B291" s="31"/>
      <c r="C291" s="31"/>
      <c r="D291" s="37"/>
      <c r="E291" s="39"/>
      <c r="F291" s="31"/>
      <c r="G291" s="92"/>
      <c r="H291" s="39"/>
      <c r="I291" s="93"/>
      <c r="J291" s="39"/>
      <c r="K291" s="39" t="str">
        <f>IF(I291="","",IFERROR($D$3 &amp; " " &amp;LEFT(INDEX(Lid!$B:$B,MATCH($E291,Lid!$A:$A,0)), 1)&amp;MID(INDEX(Lid!$B:$B,MATCH($E291,Lid!$A:$A,0)),FIND(" ", INDEX(Lid!$B:$B,MATCH($E291,Lid!$A:$A,0))),256),""))</f>
        <v/>
      </c>
      <c r="L291" s="41"/>
      <c r="M291" s="41"/>
      <c r="N291" s="41"/>
      <c r="O291" s="31"/>
      <c r="P291" s="39"/>
      <c r="Q291" s="39"/>
      <c r="R291" s="39"/>
      <c r="S291" s="39"/>
      <c r="T291" s="94"/>
      <c r="U291" s="39"/>
      <c r="V291" s="95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  <c r="AY291" s="39"/>
      <c r="AZ291" s="39"/>
      <c r="BA291" s="39"/>
      <c r="BB291" s="39"/>
      <c r="BC291" s="39"/>
      <c r="BD291" s="39"/>
      <c r="BE291" s="39"/>
      <c r="BF291" s="39"/>
      <c r="BG291" s="39"/>
      <c r="BH291" s="39"/>
      <c r="BI291" s="39"/>
      <c r="BJ291" s="39"/>
      <c r="BK291" s="39"/>
      <c r="BL291" s="39"/>
      <c r="BM291" s="39"/>
      <c r="BN291" s="39"/>
      <c r="BO291" s="39"/>
      <c r="BP291" s="39"/>
      <c r="BQ291" s="39"/>
      <c r="BR291" s="39"/>
      <c r="BS291" s="39"/>
    </row>
    <row r="292" spans="1:71" ht="15.75" customHeight="1" x14ac:dyDescent="0.25">
      <c r="A292" s="30"/>
      <c r="B292" s="31"/>
      <c r="C292" s="31"/>
      <c r="D292" s="37"/>
      <c r="E292" s="39"/>
      <c r="F292" s="31"/>
      <c r="G292" s="92"/>
      <c r="H292" s="39"/>
      <c r="I292" s="93"/>
      <c r="J292" s="39"/>
      <c r="K292" s="39" t="str">
        <f>IF(I292="","",IFERROR($D$3 &amp; " " &amp;LEFT(INDEX(Lid!$B:$B,MATCH($E292,Lid!$A:$A,0)), 1)&amp;MID(INDEX(Lid!$B:$B,MATCH($E292,Lid!$A:$A,0)),FIND(" ", INDEX(Lid!$B:$B,MATCH($E292,Lid!$A:$A,0))),256),""))</f>
        <v/>
      </c>
      <c r="L292" s="41"/>
      <c r="M292" s="41"/>
      <c r="N292" s="41"/>
      <c r="O292" s="31"/>
      <c r="P292" s="39"/>
      <c r="Q292" s="39"/>
      <c r="R292" s="39"/>
      <c r="S292" s="39"/>
      <c r="T292" s="94"/>
      <c r="U292" s="39"/>
      <c r="V292" s="95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  <c r="AY292" s="39"/>
      <c r="AZ292" s="39"/>
      <c r="BA292" s="39"/>
      <c r="BB292" s="39"/>
      <c r="BC292" s="39"/>
      <c r="BD292" s="39"/>
      <c r="BE292" s="39"/>
      <c r="BF292" s="39"/>
      <c r="BG292" s="39"/>
      <c r="BH292" s="39"/>
      <c r="BI292" s="39"/>
      <c r="BJ292" s="39"/>
      <c r="BK292" s="39"/>
      <c r="BL292" s="39"/>
      <c r="BM292" s="39"/>
      <c r="BN292" s="39"/>
      <c r="BO292" s="39"/>
      <c r="BP292" s="39"/>
      <c r="BQ292" s="39"/>
      <c r="BR292" s="39"/>
      <c r="BS292" s="39"/>
    </row>
    <row r="293" spans="1:71" ht="15.75" customHeight="1" x14ac:dyDescent="0.25">
      <c r="A293" s="30"/>
      <c r="B293" s="31"/>
      <c r="C293" s="31"/>
      <c r="D293" s="37"/>
      <c r="E293" s="39"/>
      <c r="F293" s="31"/>
      <c r="G293" s="92"/>
      <c r="H293" s="39"/>
      <c r="I293" s="93"/>
      <c r="J293" s="39"/>
      <c r="K293" s="39" t="str">
        <f>IF(I293="","",IFERROR($D$3 &amp; " " &amp;LEFT(INDEX(Lid!$B:$B,MATCH($E293,Lid!$A:$A,0)), 1)&amp;MID(INDEX(Lid!$B:$B,MATCH($E293,Lid!$A:$A,0)),FIND(" ", INDEX(Lid!$B:$B,MATCH($E293,Lid!$A:$A,0))),256),""))</f>
        <v/>
      </c>
      <c r="L293" s="41"/>
      <c r="M293" s="41"/>
      <c r="N293" s="41"/>
      <c r="O293" s="31"/>
      <c r="P293" s="39"/>
      <c r="Q293" s="39"/>
      <c r="R293" s="39"/>
      <c r="S293" s="39"/>
      <c r="T293" s="94"/>
      <c r="U293" s="39"/>
      <c r="V293" s="95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  <c r="AY293" s="39"/>
      <c r="AZ293" s="39"/>
      <c r="BA293" s="39"/>
      <c r="BB293" s="39"/>
      <c r="BC293" s="39"/>
      <c r="BD293" s="39"/>
      <c r="BE293" s="39"/>
      <c r="BF293" s="39"/>
      <c r="BG293" s="39"/>
      <c r="BH293" s="39"/>
      <c r="BI293" s="39"/>
      <c r="BJ293" s="39"/>
      <c r="BK293" s="39"/>
      <c r="BL293" s="39"/>
      <c r="BM293" s="39"/>
      <c r="BN293" s="39"/>
      <c r="BO293" s="39"/>
      <c r="BP293" s="39"/>
      <c r="BQ293" s="39"/>
      <c r="BR293" s="39"/>
      <c r="BS293" s="39"/>
    </row>
    <row r="294" spans="1:71" ht="15.75" customHeight="1" x14ac:dyDescent="0.25">
      <c r="A294" s="30"/>
      <c r="B294" s="31"/>
      <c r="C294" s="31"/>
      <c r="D294" s="37"/>
      <c r="E294" s="39"/>
      <c r="F294" s="31"/>
      <c r="G294" s="92"/>
      <c r="H294" s="39"/>
      <c r="I294" s="93"/>
      <c r="J294" s="39"/>
      <c r="K294" s="39" t="str">
        <f>IF(I294="","",IFERROR($D$3 &amp; " " &amp;LEFT(INDEX(Lid!$B:$B,MATCH($E294,Lid!$A:$A,0)), 1)&amp;MID(INDEX(Lid!$B:$B,MATCH($E294,Lid!$A:$A,0)),FIND(" ", INDEX(Lid!$B:$B,MATCH($E294,Lid!$A:$A,0))),256),""))</f>
        <v/>
      </c>
      <c r="L294" s="41"/>
      <c r="M294" s="41"/>
      <c r="N294" s="41"/>
      <c r="O294" s="31"/>
      <c r="P294" s="39"/>
      <c r="Q294" s="39"/>
      <c r="R294" s="39"/>
      <c r="S294" s="39"/>
      <c r="T294" s="94"/>
      <c r="U294" s="39"/>
      <c r="V294" s="95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  <c r="AY294" s="39"/>
      <c r="AZ294" s="39"/>
      <c r="BA294" s="39"/>
      <c r="BB294" s="39"/>
      <c r="BC294" s="39"/>
      <c r="BD294" s="39"/>
      <c r="BE294" s="39"/>
      <c r="BF294" s="39"/>
      <c r="BG294" s="39"/>
      <c r="BH294" s="39"/>
      <c r="BI294" s="39"/>
      <c r="BJ294" s="39"/>
      <c r="BK294" s="39"/>
      <c r="BL294" s="39"/>
      <c r="BM294" s="39"/>
      <c r="BN294" s="39"/>
      <c r="BO294" s="39"/>
      <c r="BP294" s="39"/>
      <c r="BQ294" s="39"/>
      <c r="BR294" s="39"/>
      <c r="BS294" s="39"/>
    </row>
    <row r="295" spans="1:71" ht="15.75" customHeight="1" x14ac:dyDescent="0.25">
      <c r="A295" s="30"/>
      <c r="B295" s="31"/>
      <c r="C295" s="31"/>
      <c r="D295" s="37"/>
      <c r="E295" s="39"/>
      <c r="F295" s="31"/>
      <c r="G295" s="92"/>
      <c r="H295" s="39"/>
      <c r="I295" s="93"/>
      <c r="J295" s="39"/>
      <c r="K295" s="39" t="str">
        <f>IF(I295="","",IFERROR($D$3 &amp; " " &amp;LEFT(INDEX(Lid!$B:$B,MATCH($E295,Lid!$A:$A,0)), 1)&amp;MID(INDEX(Lid!$B:$B,MATCH($E295,Lid!$A:$A,0)),FIND(" ", INDEX(Lid!$B:$B,MATCH($E295,Lid!$A:$A,0))),256),""))</f>
        <v/>
      </c>
      <c r="L295" s="41"/>
      <c r="M295" s="41"/>
      <c r="N295" s="41"/>
      <c r="O295" s="31"/>
      <c r="P295" s="39"/>
      <c r="Q295" s="39"/>
      <c r="R295" s="39"/>
      <c r="S295" s="39"/>
      <c r="T295" s="94"/>
      <c r="U295" s="39"/>
      <c r="V295" s="95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  <c r="AY295" s="39"/>
      <c r="AZ295" s="39"/>
      <c r="BA295" s="39"/>
      <c r="BB295" s="39"/>
      <c r="BC295" s="39"/>
      <c r="BD295" s="39"/>
      <c r="BE295" s="39"/>
      <c r="BF295" s="39"/>
      <c r="BG295" s="39"/>
      <c r="BH295" s="39"/>
      <c r="BI295" s="39"/>
      <c r="BJ295" s="39"/>
      <c r="BK295" s="39"/>
      <c r="BL295" s="39"/>
      <c r="BM295" s="39"/>
      <c r="BN295" s="39"/>
      <c r="BO295" s="39"/>
      <c r="BP295" s="39"/>
      <c r="BQ295" s="39"/>
      <c r="BR295" s="39"/>
      <c r="BS295" s="39"/>
    </row>
    <row r="296" spans="1:71" ht="15.75" customHeight="1" x14ac:dyDescent="0.25">
      <c r="A296" s="30"/>
      <c r="B296" s="31"/>
      <c r="C296" s="31"/>
      <c r="D296" s="37"/>
      <c r="E296" s="39"/>
      <c r="F296" s="31"/>
      <c r="G296" s="92"/>
      <c r="H296" s="39"/>
      <c r="I296" s="93"/>
      <c r="J296" s="39"/>
      <c r="K296" s="39" t="str">
        <f>IF(I296="","",IFERROR($D$3 &amp; " " &amp;LEFT(INDEX(Lid!$B:$B,MATCH($E296,Lid!$A:$A,0)), 1)&amp;MID(INDEX(Lid!$B:$B,MATCH($E296,Lid!$A:$A,0)),FIND(" ", INDEX(Lid!$B:$B,MATCH($E296,Lid!$A:$A,0))),256),""))</f>
        <v/>
      </c>
      <c r="L296" s="41"/>
      <c r="M296" s="41"/>
      <c r="N296" s="41"/>
      <c r="O296" s="31"/>
      <c r="P296" s="39"/>
      <c r="Q296" s="39"/>
      <c r="R296" s="39"/>
      <c r="S296" s="39"/>
      <c r="T296" s="94"/>
      <c r="U296" s="39"/>
      <c r="V296" s="95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39"/>
      <c r="AZ296" s="39"/>
      <c r="BA296" s="39"/>
      <c r="BB296" s="39"/>
      <c r="BC296" s="39"/>
      <c r="BD296" s="39"/>
      <c r="BE296" s="39"/>
      <c r="BF296" s="39"/>
      <c r="BG296" s="39"/>
      <c r="BH296" s="39"/>
      <c r="BI296" s="39"/>
      <c r="BJ296" s="39"/>
      <c r="BK296" s="39"/>
      <c r="BL296" s="39"/>
      <c r="BM296" s="39"/>
      <c r="BN296" s="39"/>
      <c r="BO296" s="39"/>
      <c r="BP296" s="39"/>
      <c r="BQ296" s="39"/>
      <c r="BR296" s="39"/>
      <c r="BS296" s="39"/>
    </row>
    <row r="297" spans="1:71" ht="15.75" customHeight="1" x14ac:dyDescent="0.25">
      <c r="A297" s="30"/>
      <c r="B297" s="31"/>
      <c r="C297" s="31"/>
      <c r="D297" s="37"/>
      <c r="E297" s="39"/>
      <c r="F297" s="31"/>
      <c r="G297" s="92"/>
      <c r="H297" s="39"/>
      <c r="I297" s="93"/>
      <c r="J297" s="39"/>
      <c r="K297" s="39" t="str">
        <f>IF(I297="","",IFERROR($D$3 &amp; " " &amp;LEFT(INDEX(Lid!$B:$B,MATCH($E297,Lid!$A:$A,0)), 1)&amp;MID(INDEX(Lid!$B:$B,MATCH($E297,Lid!$A:$A,0)),FIND(" ", INDEX(Lid!$B:$B,MATCH($E297,Lid!$A:$A,0))),256),""))</f>
        <v/>
      </c>
      <c r="L297" s="41"/>
      <c r="M297" s="41"/>
      <c r="N297" s="41"/>
      <c r="O297" s="31"/>
      <c r="P297" s="39"/>
      <c r="Q297" s="39"/>
      <c r="R297" s="39"/>
      <c r="S297" s="39"/>
      <c r="T297" s="94"/>
      <c r="U297" s="39"/>
      <c r="V297" s="95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39"/>
      <c r="AZ297" s="39"/>
      <c r="BA297" s="39"/>
      <c r="BB297" s="39"/>
      <c r="BC297" s="39"/>
      <c r="BD297" s="39"/>
      <c r="BE297" s="39"/>
      <c r="BF297" s="39"/>
      <c r="BG297" s="39"/>
      <c r="BH297" s="39"/>
      <c r="BI297" s="39"/>
      <c r="BJ297" s="39"/>
      <c r="BK297" s="39"/>
      <c r="BL297" s="39"/>
      <c r="BM297" s="39"/>
      <c r="BN297" s="39"/>
      <c r="BO297" s="39"/>
      <c r="BP297" s="39"/>
      <c r="BQ297" s="39"/>
      <c r="BR297" s="39"/>
      <c r="BS297" s="39"/>
    </row>
    <row r="298" spans="1:71" ht="15.75" customHeight="1" x14ac:dyDescent="0.25">
      <c r="A298" s="30"/>
      <c r="B298" s="31"/>
      <c r="C298" s="31"/>
      <c r="D298" s="37"/>
      <c r="E298" s="39"/>
      <c r="F298" s="31"/>
      <c r="G298" s="92"/>
      <c r="H298" s="39"/>
      <c r="I298" s="93"/>
      <c r="J298" s="39"/>
      <c r="K298" s="39" t="str">
        <f>IF(I298="","",IFERROR($D$3 &amp; " " &amp;LEFT(INDEX(Lid!$B:$B,MATCH($E298,Lid!$A:$A,0)), 1)&amp;MID(INDEX(Lid!$B:$B,MATCH($E298,Lid!$A:$A,0)),FIND(" ", INDEX(Lid!$B:$B,MATCH($E298,Lid!$A:$A,0))),256),""))</f>
        <v/>
      </c>
      <c r="L298" s="41"/>
      <c r="M298" s="41"/>
      <c r="N298" s="41"/>
      <c r="O298" s="31"/>
      <c r="P298" s="39"/>
      <c r="Q298" s="39"/>
      <c r="R298" s="39"/>
      <c r="S298" s="39"/>
      <c r="T298" s="94"/>
      <c r="U298" s="39"/>
      <c r="V298" s="95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39"/>
      <c r="AZ298" s="39"/>
      <c r="BA298" s="39"/>
      <c r="BB298" s="39"/>
      <c r="BC298" s="39"/>
      <c r="BD298" s="39"/>
      <c r="BE298" s="39"/>
      <c r="BF298" s="39"/>
      <c r="BG298" s="39"/>
      <c r="BH298" s="39"/>
      <c r="BI298" s="39"/>
      <c r="BJ298" s="39"/>
      <c r="BK298" s="39"/>
      <c r="BL298" s="39"/>
      <c r="BM298" s="39"/>
      <c r="BN298" s="39"/>
      <c r="BO298" s="39"/>
      <c r="BP298" s="39"/>
      <c r="BQ298" s="39"/>
      <c r="BR298" s="39"/>
      <c r="BS298" s="39"/>
    </row>
    <row r="299" spans="1:71" ht="15.75" customHeight="1" x14ac:dyDescent="0.25">
      <c r="A299" s="30"/>
      <c r="B299" s="31"/>
      <c r="C299" s="31"/>
      <c r="D299" s="37"/>
      <c r="E299" s="39"/>
      <c r="F299" s="31"/>
      <c r="G299" s="92"/>
      <c r="H299" s="39"/>
      <c r="I299" s="93"/>
      <c r="J299" s="39"/>
      <c r="K299" s="39" t="str">
        <f>IF(I299="","",IFERROR($D$3 &amp; " " &amp;LEFT(INDEX(Lid!$B:$B,MATCH($E299,Lid!$A:$A,0)), 1)&amp;MID(INDEX(Lid!$B:$B,MATCH($E299,Lid!$A:$A,0)),FIND(" ", INDEX(Lid!$B:$B,MATCH($E299,Lid!$A:$A,0))),256),""))</f>
        <v/>
      </c>
      <c r="L299" s="41"/>
      <c r="M299" s="41"/>
      <c r="N299" s="41"/>
      <c r="O299" s="31"/>
      <c r="P299" s="39"/>
      <c r="Q299" s="39"/>
      <c r="R299" s="39"/>
      <c r="S299" s="39"/>
      <c r="T299" s="94"/>
      <c r="U299" s="39"/>
      <c r="V299" s="95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  <c r="AY299" s="39"/>
      <c r="AZ299" s="39"/>
      <c r="BA299" s="39"/>
      <c r="BB299" s="39"/>
      <c r="BC299" s="39"/>
      <c r="BD299" s="39"/>
      <c r="BE299" s="39"/>
      <c r="BF299" s="39"/>
      <c r="BG299" s="39"/>
      <c r="BH299" s="39"/>
      <c r="BI299" s="39"/>
      <c r="BJ299" s="39"/>
      <c r="BK299" s="39"/>
      <c r="BL299" s="39"/>
      <c r="BM299" s="39"/>
      <c r="BN299" s="39"/>
      <c r="BO299" s="39"/>
      <c r="BP299" s="39"/>
      <c r="BQ299" s="39"/>
      <c r="BR299" s="39"/>
      <c r="BS299" s="39"/>
    </row>
    <row r="300" spans="1:71" ht="15.75" customHeight="1" x14ac:dyDescent="0.25">
      <c r="A300" s="30"/>
      <c r="B300" s="31"/>
      <c r="C300" s="31"/>
      <c r="D300" s="37"/>
      <c r="E300" s="39"/>
      <c r="F300" s="31"/>
      <c r="G300" s="92"/>
      <c r="H300" s="39"/>
      <c r="I300" s="93"/>
      <c r="J300" s="39"/>
      <c r="K300" s="39" t="str">
        <f>IF(I300="","",IFERROR($D$3 &amp; " " &amp;LEFT(INDEX(Lid!$B:$B,MATCH($E300,Lid!$A:$A,0)), 1)&amp;MID(INDEX(Lid!$B:$B,MATCH($E300,Lid!$A:$A,0)),FIND(" ", INDEX(Lid!$B:$B,MATCH($E300,Lid!$A:$A,0))),256),""))</f>
        <v/>
      </c>
      <c r="L300" s="41"/>
      <c r="M300" s="41"/>
      <c r="N300" s="41"/>
      <c r="O300" s="31"/>
      <c r="P300" s="39"/>
      <c r="Q300" s="39"/>
      <c r="R300" s="39"/>
      <c r="S300" s="39"/>
      <c r="T300" s="94"/>
      <c r="U300" s="39"/>
      <c r="V300" s="95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39"/>
      <c r="AZ300" s="39"/>
      <c r="BA300" s="39"/>
      <c r="BB300" s="39"/>
      <c r="BC300" s="39"/>
      <c r="BD300" s="39"/>
      <c r="BE300" s="39"/>
      <c r="BF300" s="39"/>
      <c r="BG300" s="39"/>
      <c r="BH300" s="39"/>
      <c r="BI300" s="39"/>
      <c r="BJ300" s="39"/>
      <c r="BK300" s="39"/>
      <c r="BL300" s="39"/>
      <c r="BM300" s="39"/>
      <c r="BN300" s="39"/>
      <c r="BO300" s="39"/>
      <c r="BP300" s="39"/>
      <c r="BQ300" s="39"/>
      <c r="BR300" s="39"/>
      <c r="BS300" s="39"/>
    </row>
    <row r="301" spans="1:71" ht="15.75" customHeight="1" x14ac:dyDescent="0.25">
      <c r="A301" s="30"/>
      <c r="B301" s="31"/>
      <c r="C301" s="31"/>
      <c r="D301" s="37"/>
      <c r="E301" s="39"/>
      <c r="F301" s="31"/>
      <c r="G301" s="92"/>
      <c r="H301" s="39"/>
      <c r="I301" s="93"/>
      <c r="J301" s="39"/>
      <c r="K301" s="39" t="str">
        <f>IF(I301="","",IFERROR($D$3 &amp; " " &amp;LEFT(INDEX(Lid!$B:$B,MATCH($E301,Lid!$A:$A,0)), 1)&amp;MID(INDEX(Lid!$B:$B,MATCH($E301,Lid!$A:$A,0)),FIND(" ", INDEX(Lid!$B:$B,MATCH($E301,Lid!$A:$A,0))),256),""))</f>
        <v/>
      </c>
      <c r="L301" s="41"/>
      <c r="M301" s="41"/>
      <c r="N301" s="41"/>
      <c r="O301" s="31"/>
      <c r="P301" s="39"/>
      <c r="Q301" s="39"/>
      <c r="R301" s="39"/>
      <c r="S301" s="39"/>
      <c r="T301" s="94"/>
      <c r="U301" s="39"/>
      <c r="V301" s="95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  <c r="AY301" s="39"/>
      <c r="AZ301" s="39"/>
      <c r="BA301" s="39"/>
      <c r="BB301" s="39"/>
      <c r="BC301" s="39"/>
      <c r="BD301" s="39"/>
      <c r="BE301" s="39"/>
      <c r="BF301" s="39"/>
      <c r="BG301" s="39"/>
      <c r="BH301" s="39"/>
      <c r="BI301" s="39"/>
      <c r="BJ301" s="39"/>
      <c r="BK301" s="39"/>
      <c r="BL301" s="39"/>
      <c r="BM301" s="39"/>
      <c r="BN301" s="39"/>
      <c r="BO301" s="39"/>
      <c r="BP301" s="39"/>
      <c r="BQ301" s="39"/>
      <c r="BR301" s="39"/>
      <c r="BS301" s="39"/>
    </row>
    <row r="302" spans="1:71" ht="15.75" customHeight="1" x14ac:dyDescent="0.25">
      <c r="A302" s="30"/>
      <c r="B302" s="31"/>
      <c r="C302" s="31"/>
      <c r="D302" s="37"/>
      <c r="E302" s="39"/>
      <c r="F302" s="31"/>
      <c r="G302" s="92"/>
      <c r="H302" s="39"/>
      <c r="I302" s="93"/>
      <c r="J302" s="39"/>
      <c r="K302" s="39" t="str">
        <f>IF(I302="","",IFERROR($D$3 &amp; " " &amp;LEFT(INDEX(Lid!$B:$B,MATCH($E302,Lid!$A:$A,0)), 1)&amp;MID(INDEX(Lid!$B:$B,MATCH($E302,Lid!$A:$A,0)),FIND(" ", INDEX(Lid!$B:$B,MATCH($E302,Lid!$A:$A,0))),256),""))</f>
        <v/>
      </c>
      <c r="L302" s="41"/>
      <c r="M302" s="41"/>
      <c r="N302" s="41"/>
      <c r="O302" s="31"/>
      <c r="P302" s="39"/>
      <c r="Q302" s="39"/>
      <c r="R302" s="39"/>
      <c r="S302" s="39"/>
      <c r="T302" s="94"/>
      <c r="U302" s="39"/>
      <c r="V302" s="95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  <c r="AY302" s="39"/>
      <c r="AZ302" s="39"/>
      <c r="BA302" s="39"/>
      <c r="BB302" s="39"/>
      <c r="BC302" s="39"/>
      <c r="BD302" s="39"/>
      <c r="BE302" s="39"/>
      <c r="BF302" s="39"/>
      <c r="BG302" s="39"/>
      <c r="BH302" s="39"/>
      <c r="BI302" s="39"/>
      <c r="BJ302" s="39"/>
      <c r="BK302" s="39"/>
      <c r="BL302" s="39"/>
      <c r="BM302" s="39"/>
      <c r="BN302" s="39"/>
      <c r="BO302" s="39"/>
      <c r="BP302" s="39"/>
      <c r="BQ302" s="39"/>
      <c r="BR302" s="39"/>
      <c r="BS302" s="39"/>
    </row>
    <row r="303" spans="1:71" ht="15.75" customHeight="1" x14ac:dyDescent="0.25">
      <c r="A303" s="30"/>
      <c r="B303" s="31"/>
      <c r="C303" s="31"/>
      <c r="D303" s="37"/>
      <c r="E303" s="39"/>
      <c r="F303" s="31"/>
      <c r="G303" s="92"/>
      <c r="H303" s="39"/>
      <c r="I303" s="93"/>
      <c r="J303" s="39"/>
      <c r="K303" s="39" t="str">
        <f>IF(I303="","",IFERROR($D$3 &amp; " " &amp;LEFT(INDEX(Lid!$B:$B,MATCH($E303,Lid!$A:$A,0)), 1)&amp;MID(INDEX(Lid!$B:$B,MATCH($E303,Lid!$A:$A,0)),FIND(" ", INDEX(Lid!$B:$B,MATCH($E303,Lid!$A:$A,0))),256),""))</f>
        <v/>
      </c>
      <c r="L303" s="41"/>
      <c r="M303" s="41"/>
      <c r="N303" s="41"/>
      <c r="O303" s="31"/>
      <c r="P303" s="39"/>
      <c r="Q303" s="39"/>
      <c r="R303" s="39"/>
      <c r="S303" s="39"/>
      <c r="T303" s="94"/>
      <c r="U303" s="39"/>
      <c r="V303" s="95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39"/>
      <c r="AZ303" s="39"/>
      <c r="BA303" s="39"/>
      <c r="BB303" s="39"/>
      <c r="BC303" s="39"/>
      <c r="BD303" s="39"/>
      <c r="BE303" s="39"/>
      <c r="BF303" s="39"/>
      <c r="BG303" s="39"/>
      <c r="BH303" s="39"/>
      <c r="BI303" s="39"/>
      <c r="BJ303" s="39"/>
      <c r="BK303" s="39"/>
      <c r="BL303" s="39"/>
      <c r="BM303" s="39"/>
      <c r="BN303" s="39"/>
      <c r="BO303" s="39"/>
      <c r="BP303" s="39"/>
      <c r="BQ303" s="39"/>
      <c r="BR303" s="39"/>
      <c r="BS303" s="39"/>
    </row>
    <row r="304" spans="1:71" ht="15.75" customHeight="1" x14ac:dyDescent="0.25">
      <c r="A304" s="30"/>
      <c r="B304" s="31"/>
      <c r="C304" s="31"/>
      <c r="D304" s="37"/>
      <c r="E304" s="39"/>
      <c r="F304" s="31"/>
      <c r="G304" s="92"/>
      <c r="H304" s="39"/>
      <c r="I304" s="93"/>
      <c r="J304" s="39"/>
      <c r="K304" s="39" t="str">
        <f>IF(I304="","",IFERROR($D$3 &amp; " " &amp;LEFT(INDEX(Lid!$B:$B,MATCH($E304,Lid!$A:$A,0)), 1)&amp;MID(INDEX(Lid!$B:$B,MATCH($E304,Lid!$A:$A,0)),FIND(" ", INDEX(Lid!$B:$B,MATCH($E304,Lid!$A:$A,0))),256),""))</f>
        <v/>
      </c>
      <c r="L304" s="41"/>
      <c r="M304" s="41"/>
      <c r="N304" s="41"/>
      <c r="O304" s="31"/>
      <c r="P304" s="39"/>
      <c r="Q304" s="39"/>
      <c r="R304" s="39"/>
      <c r="S304" s="39"/>
      <c r="T304" s="94"/>
      <c r="U304" s="39"/>
      <c r="V304" s="95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39"/>
      <c r="AZ304" s="39"/>
      <c r="BA304" s="39"/>
      <c r="BB304" s="39"/>
      <c r="BC304" s="39"/>
      <c r="BD304" s="39"/>
      <c r="BE304" s="39"/>
      <c r="BF304" s="39"/>
      <c r="BG304" s="39"/>
      <c r="BH304" s="39"/>
      <c r="BI304" s="39"/>
      <c r="BJ304" s="39"/>
      <c r="BK304" s="39"/>
      <c r="BL304" s="39"/>
      <c r="BM304" s="39"/>
      <c r="BN304" s="39"/>
      <c r="BO304" s="39"/>
      <c r="BP304" s="39"/>
      <c r="BQ304" s="39"/>
      <c r="BR304" s="39"/>
      <c r="BS304" s="39"/>
    </row>
    <row r="305" spans="1:71" ht="15.75" customHeight="1" x14ac:dyDescent="0.25">
      <c r="A305" s="30"/>
      <c r="B305" s="31"/>
      <c r="C305" s="31"/>
      <c r="D305" s="37"/>
      <c r="E305" s="39"/>
      <c r="F305" s="31"/>
      <c r="G305" s="92"/>
      <c r="H305" s="39"/>
      <c r="I305" s="93"/>
      <c r="J305" s="39"/>
      <c r="K305" s="39" t="str">
        <f>IF(I305="","",IFERROR($D$3 &amp; " " &amp;LEFT(INDEX(Lid!$B:$B,MATCH($E305,Lid!$A:$A,0)), 1)&amp;MID(INDEX(Lid!$B:$B,MATCH($E305,Lid!$A:$A,0)),FIND(" ", INDEX(Lid!$B:$B,MATCH($E305,Lid!$A:$A,0))),256),""))</f>
        <v/>
      </c>
      <c r="L305" s="41"/>
      <c r="M305" s="41"/>
      <c r="N305" s="41"/>
      <c r="O305" s="31"/>
      <c r="P305" s="39"/>
      <c r="Q305" s="39"/>
      <c r="R305" s="39"/>
      <c r="S305" s="39"/>
      <c r="T305" s="94"/>
      <c r="U305" s="39"/>
      <c r="V305" s="95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  <c r="AY305" s="39"/>
      <c r="AZ305" s="39"/>
      <c r="BA305" s="39"/>
      <c r="BB305" s="39"/>
      <c r="BC305" s="39"/>
      <c r="BD305" s="39"/>
      <c r="BE305" s="39"/>
      <c r="BF305" s="39"/>
      <c r="BG305" s="39"/>
      <c r="BH305" s="39"/>
      <c r="BI305" s="39"/>
      <c r="BJ305" s="39"/>
      <c r="BK305" s="39"/>
      <c r="BL305" s="39"/>
      <c r="BM305" s="39"/>
      <c r="BN305" s="39"/>
      <c r="BO305" s="39"/>
      <c r="BP305" s="39"/>
      <c r="BQ305" s="39"/>
      <c r="BR305" s="39"/>
      <c r="BS305" s="39"/>
    </row>
    <row r="306" spans="1:71" ht="15.75" customHeight="1" x14ac:dyDescent="0.25">
      <c r="A306" s="30"/>
      <c r="B306" s="31"/>
      <c r="C306" s="31"/>
      <c r="D306" s="37"/>
      <c r="E306" s="39"/>
      <c r="F306" s="31"/>
      <c r="G306" s="92"/>
      <c r="H306" s="39"/>
      <c r="I306" s="93"/>
      <c r="J306" s="39"/>
      <c r="K306" s="39" t="str">
        <f>IF(I306="","",IFERROR($D$3 &amp; " " &amp;LEFT(INDEX(Lid!$B:$B,MATCH($E306,Lid!$A:$A,0)), 1)&amp;MID(INDEX(Lid!$B:$B,MATCH($E306,Lid!$A:$A,0)),FIND(" ", INDEX(Lid!$B:$B,MATCH($E306,Lid!$A:$A,0))),256),""))</f>
        <v/>
      </c>
      <c r="L306" s="41"/>
      <c r="M306" s="41"/>
      <c r="N306" s="41"/>
      <c r="O306" s="31"/>
      <c r="P306" s="39"/>
      <c r="Q306" s="39"/>
      <c r="R306" s="39"/>
      <c r="S306" s="39"/>
      <c r="T306" s="94"/>
      <c r="U306" s="39"/>
      <c r="V306" s="95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39"/>
      <c r="AZ306" s="39"/>
      <c r="BA306" s="39"/>
      <c r="BB306" s="39"/>
      <c r="BC306" s="39"/>
      <c r="BD306" s="39"/>
      <c r="BE306" s="39"/>
      <c r="BF306" s="39"/>
      <c r="BG306" s="39"/>
      <c r="BH306" s="39"/>
      <c r="BI306" s="39"/>
      <c r="BJ306" s="39"/>
      <c r="BK306" s="39"/>
      <c r="BL306" s="39"/>
      <c r="BM306" s="39"/>
      <c r="BN306" s="39"/>
      <c r="BO306" s="39"/>
      <c r="BP306" s="39"/>
      <c r="BQ306" s="39"/>
      <c r="BR306" s="39"/>
      <c r="BS306" s="39"/>
    </row>
    <row r="307" spans="1:71" ht="15.75" customHeight="1" x14ac:dyDescent="0.25">
      <c r="A307" s="30"/>
      <c r="B307" s="31"/>
      <c r="C307" s="31"/>
      <c r="D307" s="37"/>
      <c r="E307" s="39"/>
      <c r="F307" s="31"/>
      <c r="G307" s="92"/>
      <c r="H307" s="39"/>
      <c r="I307" s="93"/>
      <c r="J307" s="39"/>
      <c r="K307" s="39" t="str">
        <f>IF(I307="","",IFERROR($D$3 &amp; " " &amp;LEFT(INDEX(Lid!$B:$B,MATCH($E307,Lid!$A:$A,0)), 1)&amp;MID(INDEX(Lid!$B:$B,MATCH($E307,Lid!$A:$A,0)),FIND(" ", INDEX(Lid!$B:$B,MATCH($E307,Lid!$A:$A,0))),256),""))</f>
        <v/>
      </c>
      <c r="L307" s="41"/>
      <c r="M307" s="41"/>
      <c r="N307" s="41"/>
      <c r="O307" s="31"/>
      <c r="P307" s="39"/>
      <c r="Q307" s="39"/>
      <c r="R307" s="39"/>
      <c r="S307" s="39"/>
      <c r="T307" s="94"/>
      <c r="U307" s="39"/>
      <c r="V307" s="95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  <c r="BA307" s="39"/>
      <c r="BB307" s="39"/>
      <c r="BC307" s="39"/>
      <c r="BD307" s="39"/>
      <c r="BE307" s="39"/>
      <c r="BF307" s="39"/>
      <c r="BG307" s="39"/>
      <c r="BH307" s="39"/>
      <c r="BI307" s="39"/>
      <c r="BJ307" s="39"/>
      <c r="BK307" s="39"/>
      <c r="BL307" s="39"/>
      <c r="BM307" s="39"/>
      <c r="BN307" s="39"/>
      <c r="BO307" s="39"/>
      <c r="BP307" s="39"/>
      <c r="BQ307" s="39"/>
      <c r="BR307" s="39"/>
      <c r="BS307" s="39"/>
    </row>
    <row r="308" spans="1:71" ht="15.75" customHeight="1" x14ac:dyDescent="0.25">
      <c r="A308" s="30"/>
      <c r="B308" s="31"/>
      <c r="C308" s="31"/>
      <c r="D308" s="37"/>
      <c r="E308" s="39"/>
      <c r="F308" s="31"/>
      <c r="G308" s="92"/>
      <c r="H308" s="39"/>
      <c r="I308" s="93"/>
      <c r="J308" s="39"/>
      <c r="K308" s="39" t="str">
        <f>IF(I308="","",IFERROR($D$3 &amp; " " &amp;LEFT(INDEX(Lid!$B:$B,MATCH($E308,Lid!$A:$A,0)), 1)&amp;MID(INDEX(Lid!$B:$B,MATCH($E308,Lid!$A:$A,0)),FIND(" ", INDEX(Lid!$B:$B,MATCH($E308,Lid!$A:$A,0))),256),""))</f>
        <v/>
      </c>
      <c r="L308" s="41"/>
      <c r="M308" s="41"/>
      <c r="N308" s="41"/>
      <c r="O308" s="31"/>
      <c r="P308" s="39"/>
      <c r="Q308" s="39"/>
      <c r="R308" s="39"/>
      <c r="S308" s="39"/>
      <c r="T308" s="94"/>
      <c r="U308" s="39"/>
      <c r="V308" s="95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  <c r="BA308" s="39"/>
      <c r="BB308" s="39"/>
      <c r="BC308" s="39"/>
      <c r="BD308" s="39"/>
      <c r="BE308" s="39"/>
      <c r="BF308" s="39"/>
      <c r="BG308" s="39"/>
      <c r="BH308" s="39"/>
      <c r="BI308" s="39"/>
      <c r="BJ308" s="39"/>
      <c r="BK308" s="39"/>
      <c r="BL308" s="39"/>
      <c r="BM308" s="39"/>
      <c r="BN308" s="39"/>
      <c r="BO308" s="39"/>
      <c r="BP308" s="39"/>
      <c r="BQ308" s="39"/>
      <c r="BR308" s="39"/>
      <c r="BS308" s="39"/>
    </row>
    <row r="309" spans="1:71" ht="15.75" customHeight="1" x14ac:dyDescent="0.25">
      <c r="A309" s="30"/>
      <c r="B309" s="31"/>
      <c r="C309" s="31"/>
      <c r="D309" s="37"/>
      <c r="E309" s="39"/>
      <c r="F309" s="31"/>
      <c r="G309" s="92"/>
      <c r="H309" s="39"/>
      <c r="I309" s="93"/>
      <c r="J309" s="39"/>
      <c r="K309" s="39" t="str">
        <f>IF(I309="","",IFERROR($D$3 &amp; " " &amp;LEFT(INDEX(Lid!$B:$B,MATCH($E309,Lid!$A:$A,0)), 1)&amp;MID(INDEX(Lid!$B:$B,MATCH($E309,Lid!$A:$A,0)),FIND(" ", INDEX(Lid!$B:$B,MATCH($E309,Lid!$A:$A,0))),256),""))</f>
        <v/>
      </c>
      <c r="L309" s="41"/>
      <c r="M309" s="41"/>
      <c r="N309" s="41"/>
      <c r="O309" s="31"/>
      <c r="P309" s="39"/>
      <c r="Q309" s="39"/>
      <c r="R309" s="39"/>
      <c r="S309" s="39"/>
      <c r="T309" s="94"/>
      <c r="U309" s="39"/>
      <c r="V309" s="95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39"/>
      <c r="AZ309" s="39"/>
      <c r="BA309" s="39"/>
      <c r="BB309" s="39"/>
      <c r="BC309" s="39"/>
      <c r="BD309" s="39"/>
      <c r="BE309" s="39"/>
      <c r="BF309" s="39"/>
      <c r="BG309" s="39"/>
      <c r="BH309" s="39"/>
      <c r="BI309" s="39"/>
      <c r="BJ309" s="39"/>
      <c r="BK309" s="39"/>
      <c r="BL309" s="39"/>
      <c r="BM309" s="39"/>
      <c r="BN309" s="39"/>
      <c r="BO309" s="39"/>
      <c r="BP309" s="39"/>
      <c r="BQ309" s="39"/>
      <c r="BR309" s="39"/>
      <c r="BS309" s="39"/>
    </row>
    <row r="310" spans="1:71" ht="15.75" customHeight="1" x14ac:dyDescent="0.25">
      <c r="A310" s="30"/>
      <c r="B310" s="31"/>
      <c r="C310" s="31"/>
      <c r="D310" s="37"/>
      <c r="E310" s="39"/>
      <c r="F310" s="31"/>
      <c r="G310" s="92"/>
      <c r="H310" s="39"/>
      <c r="I310" s="93"/>
      <c r="J310" s="39"/>
      <c r="K310" s="39" t="str">
        <f>IF(I310="","",IFERROR($D$3 &amp; " " &amp;LEFT(INDEX(Lid!$B:$B,MATCH($E310,Lid!$A:$A,0)), 1)&amp;MID(INDEX(Lid!$B:$B,MATCH($E310,Lid!$A:$A,0)),FIND(" ", INDEX(Lid!$B:$B,MATCH($E310,Lid!$A:$A,0))),256),""))</f>
        <v/>
      </c>
      <c r="L310" s="41"/>
      <c r="M310" s="41"/>
      <c r="N310" s="41"/>
      <c r="O310" s="31"/>
      <c r="P310" s="39"/>
      <c r="Q310" s="39"/>
      <c r="R310" s="39"/>
      <c r="S310" s="39"/>
      <c r="T310" s="94"/>
      <c r="U310" s="39"/>
      <c r="V310" s="95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  <c r="BA310" s="39"/>
      <c r="BB310" s="39"/>
      <c r="BC310" s="39"/>
      <c r="BD310" s="39"/>
      <c r="BE310" s="39"/>
      <c r="BF310" s="39"/>
      <c r="BG310" s="39"/>
      <c r="BH310" s="39"/>
      <c r="BI310" s="39"/>
      <c r="BJ310" s="39"/>
      <c r="BK310" s="39"/>
      <c r="BL310" s="39"/>
      <c r="BM310" s="39"/>
      <c r="BN310" s="39"/>
      <c r="BO310" s="39"/>
      <c r="BP310" s="39"/>
      <c r="BQ310" s="39"/>
      <c r="BR310" s="39"/>
      <c r="BS310" s="39"/>
    </row>
    <row r="311" spans="1:71" ht="15.75" customHeight="1" x14ac:dyDescent="0.25">
      <c r="A311" s="30"/>
      <c r="B311" s="31"/>
      <c r="C311" s="31"/>
      <c r="D311" s="37"/>
      <c r="E311" s="39"/>
      <c r="F311" s="31"/>
      <c r="G311" s="92"/>
      <c r="H311" s="39"/>
      <c r="I311" s="93"/>
      <c r="J311" s="39"/>
      <c r="K311" s="39" t="str">
        <f>IF(I311="","",IFERROR($D$3 &amp; " " &amp;LEFT(INDEX(Lid!$B:$B,MATCH($E311,Lid!$A:$A,0)), 1)&amp;MID(INDEX(Lid!$B:$B,MATCH($E311,Lid!$A:$A,0)),FIND(" ", INDEX(Lid!$B:$B,MATCH($E311,Lid!$A:$A,0))),256),""))</f>
        <v/>
      </c>
      <c r="L311" s="41"/>
      <c r="M311" s="41"/>
      <c r="N311" s="41"/>
      <c r="O311" s="31"/>
      <c r="P311" s="39"/>
      <c r="Q311" s="39"/>
      <c r="R311" s="39"/>
      <c r="S311" s="39"/>
      <c r="T311" s="94"/>
      <c r="U311" s="39"/>
      <c r="V311" s="95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39"/>
      <c r="AZ311" s="39"/>
      <c r="BA311" s="39"/>
      <c r="BB311" s="39"/>
      <c r="BC311" s="39"/>
      <c r="BD311" s="39"/>
      <c r="BE311" s="39"/>
      <c r="BF311" s="39"/>
      <c r="BG311" s="39"/>
      <c r="BH311" s="39"/>
      <c r="BI311" s="39"/>
      <c r="BJ311" s="39"/>
      <c r="BK311" s="39"/>
      <c r="BL311" s="39"/>
      <c r="BM311" s="39"/>
      <c r="BN311" s="39"/>
      <c r="BO311" s="39"/>
      <c r="BP311" s="39"/>
      <c r="BQ311" s="39"/>
      <c r="BR311" s="39"/>
      <c r="BS311" s="39"/>
    </row>
    <row r="312" spans="1:71" ht="15.75" customHeight="1" x14ac:dyDescent="0.25">
      <c r="A312" s="30"/>
      <c r="B312" s="31"/>
      <c r="C312" s="31"/>
      <c r="D312" s="37"/>
      <c r="E312" s="39"/>
      <c r="F312" s="31"/>
      <c r="G312" s="92"/>
      <c r="H312" s="39"/>
      <c r="I312" s="93"/>
      <c r="J312" s="39"/>
      <c r="K312" s="39" t="str">
        <f>IF(I312="","",IFERROR($D$3 &amp; " " &amp;LEFT(INDEX(Lid!$B:$B,MATCH($E312,Lid!$A:$A,0)), 1)&amp;MID(INDEX(Lid!$B:$B,MATCH($E312,Lid!$A:$A,0)),FIND(" ", INDEX(Lid!$B:$B,MATCH($E312,Lid!$A:$A,0))),256),""))</f>
        <v/>
      </c>
      <c r="L312" s="41"/>
      <c r="M312" s="41"/>
      <c r="N312" s="41"/>
      <c r="O312" s="31"/>
      <c r="P312" s="39"/>
      <c r="Q312" s="39"/>
      <c r="R312" s="39"/>
      <c r="S312" s="39"/>
      <c r="T312" s="94"/>
      <c r="U312" s="39"/>
      <c r="V312" s="95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39"/>
      <c r="BA312" s="39"/>
      <c r="BB312" s="39"/>
      <c r="BC312" s="39"/>
      <c r="BD312" s="39"/>
      <c r="BE312" s="39"/>
      <c r="BF312" s="39"/>
      <c r="BG312" s="39"/>
      <c r="BH312" s="39"/>
      <c r="BI312" s="39"/>
      <c r="BJ312" s="39"/>
      <c r="BK312" s="39"/>
      <c r="BL312" s="39"/>
      <c r="BM312" s="39"/>
      <c r="BN312" s="39"/>
      <c r="BO312" s="39"/>
      <c r="BP312" s="39"/>
      <c r="BQ312" s="39"/>
      <c r="BR312" s="39"/>
      <c r="BS312" s="39"/>
    </row>
    <row r="313" spans="1:71" ht="15.75" customHeight="1" x14ac:dyDescent="0.25">
      <c r="A313" s="30"/>
      <c r="B313" s="31"/>
      <c r="C313" s="31"/>
      <c r="D313" s="37"/>
      <c r="E313" s="39"/>
      <c r="F313" s="31"/>
      <c r="G313" s="92"/>
      <c r="H313" s="39"/>
      <c r="I313" s="93"/>
      <c r="J313" s="39"/>
      <c r="K313" s="39" t="str">
        <f>IF(I313="","",IFERROR($D$3 &amp; " " &amp;LEFT(INDEX(Lid!$B:$B,MATCH($E313,Lid!$A:$A,0)), 1)&amp;MID(INDEX(Lid!$B:$B,MATCH($E313,Lid!$A:$A,0)),FIND(" ", INDEX(Lid!$B:$B,MATCH($E313,Lid!$A:$A,0))),256),""))</f>
        <v/>
      </c>
      <c r="L313" s="41"/>
      <c r="M313" s="41"/>
      <c r="N313" s="41"/>
      <c r="O313" s="31"/>
      <c r="P313" s="39"/>
      <c r="Q313" s="39"/>
      <c r="R313" s="39"/>
      <c r="S313" s="39"/>
      <c r="T313" s="94"/>
      <c r="U313" s="39"/>
      <c r="V313" s="95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39"/>
      <c r="AZ313" s="39"/>
      <c r="BA313" s="39"/>
      <c r="BB313" s="39"/>
      <c r="BC313" s="39"/>
      <c r="BD313" s="39"/>
      <c r="BE313" s="39"/>
      <c r="BF313" s="39"/>
      <c r="BG313" s="39"/>
      <c r="BH313" s="39"/>
      <c r="BI313" s="39"/>
      <c r="BJ313" s="39"/>
      <c r="BK313" s="39"/>
      <c r="BL313" s="39"/>
      <c r="BM313" s="39"/>
      <c r="BN313" s="39"/>
      <c r="BO313" s="39"/>
      <c r="BP313" s="39"/>
      <c r="BQ313" s="39"/>
      <c r="BR313" s="39"/>
      <c r="BS313" s="39"/>
    </row>
    <row r="314" spans="1:71" ht="15.75" customHeight="1" x14ac:dyDescent="0.25">
      <c r="A314" s="30"/>
      <c r="B314" s="31"/>
      <c r="C314" s="31"/>
      <c r="D314" s="37"/>
      <c r="E314" s="39"/>
      <c r="F314" s="31"/>
      <c r="G314" s="92"/>
      <c r="H314" s="39"/>
      <c r="I314" s="93"/>
      <c r="J314" s="39"/>
      <c r="K314" s="39" t="str">
        <f>IF(I314="","",IFERROR($D$3 &amp; " " &amp;LEFT(INDEX(Lid!$B:$B,MATCH($E314,Lid!$A:$A,0)), 1)&amp;MID(INDEX(Lid!$B:$B,MATCH($E314,Lid!$A:$A,0)),FIND(" ", INDEX(Lid!$B:$B,MATCH($E314,Lid!$A:$A,0))),256),""))</f>
        <v/>
      </c>
      <c r="L314" s="41"/>
      <c r="M314" s="41"/>
      <c r="N314" s="41"/>
      <c r="O314" s="31"/>
      <c r="P314" s="39"/>
      <c r="Q314" s="39"/>
      <c r="R314" s="39"/>
      <c r="S314" s="39"/>
      <c r="T314" s="94"/>
      <c r="U314" s="39"/>
      <c r="V314" s="95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39"/>
      <c r="AZ314" s="39"/>
      <c r="BA314" s="39"/>
      <c r="BB314" s="39"/>
      <c r="BC314" s="39"/>
      <c r="BD314" s="39"/>
      <c r="BE314" s="39"/>
      <c r="BF314" s="39"/>
      <c r="BG314" s="39"/>
      <c r="BH314" s="39"/>
      <c r="BI314" s="39"/>
      <c r="BJ314" s="39"/>
      <c r="BK314" s="39"/>
      <c r="BL314" s="39"/>
      <c r="BM314" s="39"/>
      <c r="BN314" s="39"/>
      <c r="BO314" s="39"/>
      <c r="BP314" s="39"/>
      <c r="BQ314" s="39"/>
      <c r="BR314" s="39"/>
      <c r="BS314" s="39"/>
    </row>
    <row r="315" spans="1:71" ht="15.75" customHeight="1" x14ac:dyDescent="0.25">
      <c r="A315" s="30"/>
      <c r="B315" s="31"/>
      <c r="C315" s="31"/>
      <c r="D315" s="37"/>
      <c r="E315" s="39"/>
      <c r="F315" s="31"/>
      <c r="G315" s="92"/>
      <c r="H315" s="39"/>
      <c r="I315" s="93"/>
      <c r="J315" s="39"/>
      <c r="K315" s="39" t="str">
        <f>IF(I315="","",IFERROR($D$3 &amp; " " &amp;LEFT(INDEX(Lid!$B:$B,MATCH($E315,Lid!$A:$A,0)), 1)&amp;MID(INDEX(Lid!$B:$B,MATCH($E315,Lid!$A:$A,0)),FIND(" ", INDEX(Lid!$B:$B,MATCH($E315,Lid!$A:$A,0))),256),""))</f>
        <v/>
      </c>
      <c r="L315" s="41"/>
      <c r="M315" s="41"/>
      <c r="N315" s="41"/>
      <c r="O315" s="31"/>
      <c r="P315" s="39"/>
      <c r="Q315" s="39"/>
      <c r="R315" s="39"/>
      <c r="S315" s="39"/>
      <c r="T315" s="94"/>
      <c r="U315" s="39"/>
      <c r="V315" s="95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39"/>
      <c r="AZ315" s="39"/>
      <c r="BA315" s="39"/>
      <c r="BB315" s="39"/>
      <c r="BC315" s="39"/>
      <c r="BD315" s="39"/>
      <c r="BE315" s="39"/>
      <c r="BF315" s="39"/>
      <c r="BG315" s="39"/>
      <c r="BH315" s="39"/>
      <c r="BI315" s="39"/>
      <c r="BJ315" s="39"/>
      <c r="BK315" s="39"/>
      <c r="BL315" s="39"/>
      <c r="BM315" s="39"/>
      <c r="BN315" s="39"/>
      <c r="BO315" s="39"/>
      <c r="BP315" s="39"/>
      <c r="BQ315" s="39"/>
      <c r="BR315" s="39"/>
      <c r="BS315" s="39"/>
    </row>
    <row r="316" spans="1:71" ht="15.75" customHeight="1" x14ac:dyDescent="0.25">
      <c r="A316" s="30"/>
      <c r="B316" s="31"/>
      <c r="C316" s="31"/>
      <c r="D316" s="37"/>
      <c r="E316" s="39"/>
      <c r="F316" s="31"/>
      <c r="G316" s="92"/>
      <c r="H316" s="39"/>
      <c r="I316" s="93"/>
      <c r="J316" s="39"/>
      <c r="K316" s="39" t="str">
        <f>IF(I316="","",IFERROR($D$3 &amp; " " &amp;LEFT(INDEX(Lid!$B:$B,MATCH($E316,Lid!$A:$A,0)), 1)&amp;MID(INDEX(Lid!$B:$B,MATCH($E316,Lid!$A:$A,0)),FIND(" ", INDEX(Lid!$B:$B,MATCH($E316,Lid!$A:$A,0))),256),""))</f>
        <v/>
      </c>
      <c r="L316" s="41"/>
      <c r="M316" s="41"/>
      <c r="N316" s="41"/>
      <c r="O316" s="31"/>
      <c r="P316" s="39"/>
      <c r="Q316" s="39"/>
      <c r="R316" s="39"/>
      <c r="S316" s="39"/>
      <c r="T316" s="94"/>
      <c r="U316" s="39"/>
      <c r="V316" s="95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39"/>
      <c r="AZ316" s="39"/>
      <c r="BA316" s="39"/>
      <c r="BB316" s="39"/>
      <c r="BC316" s="39"/>
      <c r="BD316" s="39"/>
      <c r="BE316" s="39"/>
      <c r="BF316" s="39"/>
      <c r="BG316" s="39"/>
      <c r="BH316" s="39"/>
      <c r="BI316" s="39"/>
      <c r="BJ316" s="39"/>
      <c r="BK316" s="39"/>
      <c r="BL316" s="39"/>
      <c r="BM316" s="39"/>
      <c r="BN316" s="39"/>
      <c r="BO316" s="39"/>
      <c r="BP316" s="39"/>
      <c r="BQ316" s="39"/>
      <c r="BR316" s="39"/>
      <c r="BS316" s="39"/>
    </row>
    <row r="317" spans="1:71" ht="15.75" customHeight="1" x14ac:dyDescent="0.25">
      <c r="A317" s="30"/>
      <c r="B317" s="31"/>
      <c r="C317" s="31"/>
      <c r="D317" s="37"/>
      <c r="E317" s="39"/>
      <c r="F317" s="31"/>
      <c r="G317" s="92"/>
      <c r="H317" s="39"/>
      <c r="I317" s="93"/>
      <c r="J317" s="39"/>
      <c r="K317" s="39" t="str">
        <f>IF(I317="","",IFERROR($D$3 &amp; " " &amp;LEFT(INDEX(Lid!$B:$B,MATCH($E317,Lid!$A:$A,0)), 1)&amp;MID(INDEX(Lid!$B:$B,MATCH($E317,Lid!$A:$A,0)),FIND(" ", INDEX(Lid!$B:$B,MATCH($E317,Lid!$A:$A,0))),256),""))</f>
        <v/>
      </c>
      <c r="L317" s="41"/>
      <c r="M317" s="41"/>
      <c r="N317" s="41"/>
      <c r="O317" s="31"/>
      <c r="P317" s="39"/>
      <c r="Q317" s="39"/>
      <c r="R317" s="39"/>
      <c r="S317" s="39"/>
      <c r="T317" s="94"/>
      <c r="U317" s="39"/>
      <c r="V317" s="95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  <c r="AY317" s="39"/>
      <c r="AZ317" s="39"/>
      <c r="BA317" s="39"/>
      <c r="BB317" s="39"/>
      <c r="BC317" s="39"/>
      <c r="BD317" s="39"/>
      <c r="BE317" s="39"/>
      <c r="BF317" s="39"/>
      <c r="BG317" s="39"/>
      <c r="BH317" s="39"/>
      <c r="BI317" s="39"/>
      <c r="BJ317" s="39"/>
      <c r="BK317" s="39"/>
      <c r="BL317" s="39"/>
      <c r="BM317" s="39"/>
      <c r="BN317" s="39"/>
      <c r="BO317" s="39"/>
      <c r="BP317" s="39"/>
      <c r="BQ317" s="39"/>
      <c r="BR317" s="39"/>
      <c r="BS317" s="39"/>
    </row>
    <row r="318" spans="1:71" ht="15.75" customHeight="1" x14ac:dyDescent="0.25">
      <c r="A318" s="30"/>
      <c r="B318" s="31"/>
      <c r="C318" s="31"/>
      <c r="D318" s="37"/>
      <c r="E318" s="39"/>
      <c r="F318" s="31"/>
      <c r="G318" s="92"/>
      <c r="H318" s="39"/>
      <c r="I318" s="93"/>
      <c r="J318" s="39"/>
      <c r="K318" s="39" t="str">
        <f>IF(I318="","",IFERROR($D$3 &amp; " " &amp;LEFT(INDEX(Lid!$B:$B,MATCH($E318,Lid!$A:$A,0)), 1)&amp;MID(INDEX(Lid!$B:$B,MATCH($E318,Lid!$A:$A,0)),FIND(" ", INDEX(Lid!$B:$B,MATCH($E318,Lid!$A:$A,0))),256),""))</f>
        <v/>
      </c>
      <c r="L318" s="41"/>
      <c r="M318" s="41"/>
      <c r="N318" s="41"/>
      <c r="O318" s="31"/>
      <c r="P318" s="39"/>
      <c r="Q318" s="39"/>
      <c r="R318" s="39"/>
      <c r="S318" s="39"/>
      <c r="T318" s="94"/>
      <c r="U318" s="39"/>
      <c r="V318" s="95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  <c r="AY318" s="39"/>
      <c r="AZ318" s="39"/>
      <c r="BA318" s="39"/>
      <c r="BB318" s="39"/>
      <c r="BC318" s="39"/>
      <c r="BD318" s="39"/>
      <c r="BE318" s="39"/>
      <c r="BF318" s="39"/>
      <c r="BG318" s="39"/>
      <c r="BH318" s="39"/>
      <c r="BI318" s="39"/>
      <c r="BJ318" s="39"/>
      <c r="BK318" s="39"/>
      <c r="BL318" s="39"/>
      <c r="BM318" s="39"/>
      <c r="BN318" s="39"/>
      <c r="BO318" s="39"/>
      <c r="BP318" s="39"/>
      <c r="BQ318" s="39"/>
      <c r="BR318" s="39"/>
      <c r="BS318" s="39"/>
    </row>
    <row r="319" spans="1:71" ht="15.75" customHeight="1" x14ac:dyDescent="0.25">
      <c r="A319" s="30"/>
      <c r="B319" s="31"/>
      <c r="C319" s="31"/>
      <c r="D319" s="37"/>
      <c r="E319" s="39"/>
      <c r="F319" s="31"/>
      <c r="G319" s="92"/>
      <c r="H319" s="39"/>
      <c r="I319" s="93"/>
      <c r="J319" s="39"/>
      <c r="K319" s="39" t="str">
        <f>IF(I319="","",IFERROR($D$3 &amp; " " &amp;LEFT(INDEX(Lid!$B:$B,MATCH($E319,Lid!$A:$A,0)), 1)&amp;MID(INDEX(Lid!$B:$B,MATCH($E319,Lid!$A:$A,0)),FIND(" ", INDEX(Lid!$B:$B,MATCH($E319,Lid!$A:$A,0))),256),""))</f>
        <v/>
      </c>
      <c r="L319" s="41"/>
      <c r="M319" s="41"/>
      <c r="N319" s="41"/>
      <c r="O319" s="31"/>
      <c r="P319" s="39"/>
      <c r="Q319" s="39"/>
      <c r="R319" s="39"/>
      <c r="S319" s="39"/>
      <c r="T319" s="94"/>
      <c r="U319" s="39"/>
      <c r="V319" s="95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  <c r="AY319" s="39"/>
      <c r="AZ319" s="39"/>
      <c r="BA319" s="39"/>
      <c r="BB319" s="39"/>
      <c r="BC319" s="39"/>
      <c r="BD319" s="39"/>
      <c r="BE319" s="39"/>
      <c r="BF319" s="39"/>
      <c r="BG319" s="39"/>
      <c r="BH319" s="39"/>
      <c r="BI319" s="39"/>
      <c r="BJ319" s="39"/>
      <c r="BK319" s="39"/>
      <c r="BL319" s="39"/>
      <c r="BM319" s="39"/>
      <c r="BN319" s="39"/>
      <c r="BO319" s="39"/>
      <c r="BP319" s="39"/>
      <c r="BQ319" s="39"/>
      <c r="BR319" s="39"/>
      <c r="BS319" s="39"/>
    </row>
    <row r="320" spans="1:71" ht="15.75" customHeight="1" x14ac:dyDescent="0.25">
      <c r="A320" s="30"/>
      <c r="B320" s="31"/>
      <c r="C320" s="31"/>
      <c r="D320" s="37"/>
      <c r="E320" s="39"/>
      <c r="F320" s="31"/>
      <c r="G320" s="92"/>
      <c r="H320" s="39"/>
      <c r="I320" s="93"/>
      <c r="J320" s="39"/>
      <c r="K320" s="39" t="str">
        <f>IF(I320="","",IFERROR($D$3 &amp; " " &amp;LEFT(INDEX(Lid!$B:$B,MATCH($E320,Lid!$A:$A,0)), 1)&amp;MID(INDEX(Lid!$B:$B,MATCH($E320,Lid!$A:$A,0)),FIND(" ", INDEX(Lid!$B:$B,MATCH($E320,Lid!$A:$A,0))),256),""))</f>
        <v/>
      </c>
      <c r="L320" s="41"/>
      <c r="M320" s="41"/>
      <c r="N320" s="41"/>
      <c r="O320" s="31"/>
      <c r="P320" s="39"/>
      <c r="Q320" s="39"/>
      <c r="R320" s="39"/>
      <c r="S320" s="39"/>
      <c r="T320" s="94"/>
      <c r="U320" s="39"/>
      <c r="V320" s="95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  <c r="AY320" s="39"/>
      <c r="AZ320" s="39"/>
      <c r="BA320" s="39"/>
      <c r="BB320" s="39"/>
      <c r="BC320" s="39"/>
      <c r="BD320" s="39"/>
      <c r="BE320" s="39"/>
      <c r="BF320" s="39"/>
      <c r="BG320" s="39"/>
      <c r="BH320" s="39"/>
      <c r="BI320" s="39"/>
      <c r="BJ320" s="39"/>
      <c r="BK320" s="39"/>
      <c r="BL320" s="39"/>
      <c r="BM320" s="39"/>
      <c r="BN320" s="39"/>
      <c r="BO320" s="39"/>
      <c r="BP320" s="39"/>
      <c r="BQ320" s="39"/>
      <c r="BR320" s="39"/>
      <c r="BS320" s="39"/>
    </row>
    <row r="321" spans="1:71" ht="15.75" customHeight="1" x14ac:dyDescent="0.25">
      <c r="A321" s="30"/>
      <c r="B321" s="31"/>
      <c r="C321" s="31"/>
      <c r="D321" s="37"/>
      <c r="E321" s="39"/>
      <c r="F321" s="31"/>
      <c r="G321" s="92"/>
      <c r="H321" s="39"/>
      <c r="I321" s="93"/>
      <c r="J321" s="39"/>
      <c r="K321" s="39" t="str">
        <f>IF(I321="","",IFERROR($D$3 &amp; " " &amp;LEFT(INDEX(Lid!$B:$B,MATCH($E321,Lid!$A:$A,0)), 1)&amp;MID(INDEX(Lid!$B:$B,MATCH($E321,Lid!$A:$A,0)),FIND(" ", INDEX(Lid!$B:$B,MATCH($E321,Lid!$A:$A,0))),256),""))</f>
        <v/>
      </c>
      <c r="L321" s="41"/>
      <c r="M321" s="41"/>
      <c r="N321" s="41"/>
      <c r="O321" s="31"/>
      <c r="P321" s="39"/>
      <c r="Q321" s="39"/>
      <c r="R321" s="39"/>
      <c r="S321" s="39"/>
      <c r="T321" s="94"/>
      <c r="U321" s="39"/>
      <c r="V321" s="95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  <c r="AY321" s="39"/>
      <c r="AZ321" s="39"/>
      <c r="BA321" s="39"/>
      <c r="BB321" s="39"/>
      <c r="BC321" s="39"/>
      <c r="BD321" s="39"/>
      <c r="BE321" s="39"/>
      <c r="BF321" s="39"/>
      <c r="BG321" s="39"/>
      <c r="BH321" s="39"/>
      <c r="BI321" s="39"/>
      <c r="BJ321" s="39"/>
      <c r="BK321" s="39"/>
      <c r="BL321" s="39"/>
      <c r="BM321" s="39"/>
      <c r="BN321" s="39"/>
      <c r="BO321" s="39"/>
      <c r="BP321" s="39"/>
      <c r="BQ321" s="39"/>
      <c r="BR321" s="39"/>
      <c r="BS321" s="39"/>
    </row>
    <row r="322" spans="1:71" ht="15.75" customHeight="1" x14ac:dyDescent="0.25">
      <c r="A322" s="30"/>
      <c r="B322" s="31"/>
      <c r="C322" s="31"/>
      <c r="D322" s="37"/>
      <c r="E322" s="39"/>
      <c r="F322" s="31"/>
      <c r="G322" s="92"/>
      <c r="H322" s="39"/>
      <c r="I322" s="93"/>
      <c r="J322" s="39"/>
      <c r="K322" s="39" t="str">
        <f>IF(I322="","",IFERROR($D$3 &amp; " " &amp;LEFT(INDEX(Lid!$B:$B,MATCH($E322,Lid!$A:$A,0)), 1)&amp;MID(INDEX(Lid!$B:$B,MATCH($E322,Lid!$A:$A,0)),FIND(" ", INDEX(Lid!$B:$B,MATCH($E322,Lid!$A:$A,0))),256),""))</f>
        <v/>
      </c>
      <c r="L322" s="41"/>
      <c r="M322" s="41"/>
      <c r="N322" s="41"/>
      <c r="O322" s="31"/>
      <c r="P322" s="39"/>
      <c r="Q322" s="39"/>
      <c r="R322" s="39"/>
      <c r="S322" s="39"/>
      <c r="T322" s="94"/>
      <c r="U322" s="39"/>
      <c r="V322" s="95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  <c r="AY322" s="39"/>
      <c r="AZ322" s="39"/>
      <c r="BA322" s="39"/>
      <c r="BB322" s="39"/>
      <c r="BC322" s="39"/>
      <c r="BD322" s="39"/>
      <c r="BE322" s="39"/>
      <c r="BF322" s="39"/>
      <c r="BG322" s="39"/>
      <c r="BH322" s="39"/>
      <c r="BI322" s="39"/>
      <c r="BJ322" s="39"/>
      <c r="BK322" s="39"/>
      <c r="BL322" s="39"/>
      <c r="BM322" s="39"/>
      <c r="BN322" s="39"/>
      <c r="BO322" s="39"/>
      <c r="BP322" s="39"/>
      <c r="BQ322" s="39"/>
      <c r="BR322" s="39"/>
      <c r="BS322" s="39"/>
    </row>
    <row r="323" spans="1:71" ht="15.75" customHeight="1" x14ac:dyDescent="0.25">
      <c r="A323" s="30"/>
      <c r="B323" s="31"/>
      <c r="C323" s="31"/>
      <c r="D323" s="37"/>
      <c r="E323" s="39"/>
      <c r="F323" s="31"/>
      <c r="G323" s="92"/>
      <c r="H323" s="39"/>
      <c r="I323" s="93"/>
      <c r="J323" s="39"/>
      <c r="K323" s="39" t="str">
        <f>IF(I323="","",IFERROR($D$3 &amp; " " &amp;LEFT(INDEX(Lid!$B:$B,MATCH($E323,Lid!$A:$A,0)), 1)&amp;MID(INDEX(Lid!$B:$B,MATCH($E323,Lid!$A:$A,0)),FIND(" ", INDEX(Lid!$B:$B,MATCH($E323,Lid!$A:$A,0))),256),""))</f>
        <v/>
      </c>
      <c r="L323" s="41"/>
      <c r="M323" s="41"/>
      <c r="N323" s="41"/>
      <c r="O323" s="31"/>
      <c r="P323" s="39"/>
      <c r="Q323" s="39"/>
      <c r="R323" s="39"/>
      <c r="S323" s="39"/>
      <c r="T323" s="94"/>
      <c r="U323" s="39"/>
      <c r="V323" s="95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  <c r="AY323" s="39"/>
      <c r="AZ323" s="39"/>
      <c r="BA323" s="39"/>
      <c r="BB323" s="39"/>
      <c r="BC323" s="39"/>
      <c r="BD323" s="39"/>
      <c r="BE323" s="39"/>
      <c r="BF323" s="39"/>
      <c r="BG323" s="39"/>
      <c r="BH323" s="39"/>
      <c r="BI323" s="39"/>
      <c r="BJ323" s="39"/>
      <c r="BK323" s="39"/>
      <c r="BL323" s="39"/>
      <c r="BM323" s="39"/>
      <c r="BN323" s="39"/>
      <c r="BO323" s="39"/>
      <c r="BP323" s="39"/>
      <c r="BQ323" s="39"/>
      <c r="BR323" s="39"/>
      <c r="BS323" s="39"/>
    </row>
    <row r="324" spans="1:71" ht="15.75" customHeight="1" x14ac:dyDescent="0.25">
      <c r="A324" s="30"/>
      <c r="B324" s="31"/>
      <c r="C324" s="31"/>
      <c r="D324" s="37"/>
      <c r="E324" s="39"/>
      <c r="F324" s="31"/>
      <c r="G324" s="92"/>
      <c r="H324" s="39"/>
      <c r="I324" s="93"/>
      <c r="J324" s="39"/>
      <c r="K324" s="39" t="str">
        <f>IF(I324="","",IFERROR($D$3 &amp; " " &amp;LEFT(INDEX(Lid!$B:$B,MATCH($E324,Lid!$A:$A,0)), 1)&amp;MID(INDEX(Lid!$B:$B,MATCH($E324,Lid!$A:$A,0)),FIND(" ", INDEX(Lid!$B:$B,MATCH($E324,Lid!$A:$A,0))),256),""))</f>
        <v/>
      </c>
      <c r="L324" s="41"/>
      <c r="M324" s="41"/>
      <c r="N324" s="41"/>
      <c r="O324" s="31"/>
      <c r="P324" s="39"/>
      <c r="Q324" s="39"/>
      <c r="R324" s="39"/>
      <c r="S324" s="39"/>
      <c r="T324" s="94"/>
      <c r="U324" s="39"/>
      <c r="V324" s="95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  <c r="AY324" s="39"/>
      <c r="AZ324" s="39"/>
      <c r="BA324" s="39"/>
      <c r="BB324" s="39"/>
      <c r="BC324" s="39"/>
      <c r="BD324" s="39"/>
      <c r="BE324" s="39"/>
      <c r="BF324" s="39"/>
      <c r="BG324" s="39"/>
      <c r="BH324" s="39"/>
      <c r="BI324" s="39"/>
      <c r="BJ324" s="39"/>
      <c r="BK324" s="39"/>
      <c r="BL324" s="39"/>
      <c r="BM324" s="39"/>
      <c r="BN324" s="39"/>
      <c r="BO324" s="39"/>
      <c r="BP324" s="39"/>
      <c r="BQ324" s="39"/>
      <c r="BR324" s="39"/>
      <c r="BS324" s="39"/>
    </row>
    <row r="325" spans="1:71" ht="15.75" customHeight="1" x14ac:dyDescent="0.25">
      <c r="A325" s="30"/>
      <c r="B325" s="31"/>
      <c r="C325" s="31"/>
      <c r="D325" s="37"/>
      <c r="E325" s="39"/>
      <c r="F325" s="31"/>
      <c r="G325" s="92"/>
      <c r="H325" s="39"/>
      <c r="I325" s="93"/>
      <c r="J325" s="39"/>
      <c r="K325" s="39" t="str">
        <f>IF(I325="","",IFERROR($D$3 &amp; " " &amp;LEFT(INDEX(Lid!$B:$B,MATCH($E325,Lid!$A:$A,0)), 1)&amp;MID(INDEX(Lid!$B:$B,MATCH($E325,Lid!$A:$A,0)),FIND(" ", INDEX(Lid!$B:$B,MATCH($E325,Lid!$A:$A,0))),256),""))</f>
        <v/>
      </c>
      <c r="L325" s="41"/>
      <c r="M325" s="41"/>
      <c r="N325" s="41"/>
      <c r="O325" s="31"/>
      <c r="P325" s="39"/>
      <c r="Q325" s="39"/>
      <c r="R325" s="39"/>
      <c r="S325" s="39"/>
      <c r="T325" s="94"/>
      <c r="U325" s="39"/>
      <c r="V325" s="95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  <c r="AY325" s="39"/>
      <c r="AZ325" s="39"/>
      <c r="BA325" s="39"/>
      <c r="BB325" s="39"/>
      <c r="BC325" s="39"/>
      <c r="BD325" s="39"/>
      <c r="BE325" s="39"/>
      <c r="BF325" s="39"/>
      <c r="BG325" s="39"/>
      <c r="BH325" s="39"/>
      <c r="BI325" s="39"/>
      <c r="BJ325" s="39"/>
      <c r="BK325" s="39"/>
      <c r="BL325" s="39"/>
      <c r="BM325" s="39"/>
      <c r="BN325" s="39"/>
      <c r="BO325" s="39"/>
      <c r="BP325" s="39"/>
      <c r="BQ325" s="39"/>
      <c r="BR325" s="39"/>
      <c r="BS325" s="39"/>
    </row>
    <row r="326" spans="1:71" ht="15.75" customHeight="1" x14ac:dyDescent="0.25">
      <c r="A326" s="30"/>
      <c r="B326" s="31"/>
      <c r="C326" s="31"/>
      <c r="D326" s="37"/>
      <c r="E326" s="39"/>
      <c r="F326" s="31"/>
      <c r="G326" s="92"/>
      <c r="H326" s="39"/>
      <c r="I326" s="93"/>
      <c r="J326" s="39"/>
      <c r="K326" s="39" t="str">
        <f>IF(I326="","",IFERROR($D$3 &amp; " " &amp;LEFT(INDEX(Lid!$B:$B,MATCH($E326,Lid!$A:$A,0)), 1)&amp;MID(INDEX(Lid!$B:$B,MATCH($E326,Lid!$A:$A,0)),FIND(" ", INDEX(Lid!$B:$B,MATCH($E326,Lid!$A:$A,0))),256),""))</f>
        <v/>
      </c>
      <c r="L326" s="41"/>
      <c r="M326" s="41"/>
      <c r="N326" s="41"/>
      <c r="O326" s="31"/>
      <c r="P326" s="39"/>
      <c r="Q326" s="39"/>
      <c r="R326" s="39"/>
      <c r="S326" s="39"/>
      <c r="T326" s="94"/>
      <c r="U326" s="39"/>
      <c r="V326" s="95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  <c r="AY326" s="39"/>
      <c r="AZ326" s="39"/>
      <c r="BA326" s="39"/>
      <c r="BB326" s="39"/>
      <c r="BC326" s="39"/>
      <c r="BD326" s="39"/>
      <c r="BE326" s="39"/>
      <c r="BF326" s="39"/>
      <c r="BG326" s="39"/>
      <c r="BH326" s="39"/>
      <c r="BI326" s="39"/>
      <c r="BJ326" s="39"/>
      <c r="BK326" s="39"/>
      <c r="BL326" s="39"/>
      <c r="BM326" s="39"/>
      <c r="BN326" s="39"/>
      <c r="BO326" s="39"/>
      <c r="BP326" s="39"/>
      <c r="BQ326" s="39"/>
      <c r="BR326" s="39"/>
      <c r="BS326" s="39"/>
    </row>
    <row r="327" spans="1:71" ht="15.75" customHeight="1" x14ac:dyDescent="0.25">
      <c r="A327" s="30"/>
      <c r="B327" s="31"/>
      <c r="C327" s="31"/>
      <c r="D327" s="37"/>
      <c r="E327" s="39"/>
      <c r="F327" s="31"/>
      <c r="G327" s="92"/>
      <c r="H327" s="39"/>
      <c r="I327" s="93"/>
      <c r="J327" s="39"/>
      <c r="K327" s="39" t="str">
        <f>IF(I327="","",IFERROR($D$3 &amp; " " &amp;LEFT(INDEX(Lid!$B:$B,MATCH($E327,Lid!$A:$A,0)), 1)&amp;MID(INDEX(Lid!$B:$B,MATCH($E327,Lid!$A:$A,0)),FIND(" ", INDEX(Lid!$B:$B,MATCH($E327,Lid!$A:$A,0))),256),""))</f>
        <v/>
      </c>
      <c r="L327" s="41"/>
      <c r="M327" s="41"/>
      <c r="N327" s="41"/>
      <c r="O327" s="31"/>
      <c r="P327" s="39"/>
      <c r="Q327" s="39"/>
      <c r="R327" s="39"/>
      <c r="S327" s="39"/>
      <c r="T327" s="94"/>
      <c r="U327" s="39"/>
      <c r="V327" s="95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  <c r="AY327" s="39"/>
      <c r="AZ327" s="39"/>
      <c r="BA327" s="39"/>
      <c r="BB327" s="39"/>
      <c r="BC327" s="39"/>
      <c r="BD327" s="39"/>
      <c r="BE327" s="39"/>
      <c r="BF327" s="39"/>
      <c r="BG327" s="39"/>
      <c r="BH327" s="39"/>
      <c r="BI327" s="39"/>
      <c r="BJ327" s="39"/>
      <c r="BK327" s="39"/>
      <c r="BL327" s="39"/>
      <c r="BM327" s="39"/>
      <c r="BN327" s="39"/>
      <c r="BO327" s="39"/>
      <c r="BP327" s="39"/>
      <c r="BQ327" s="39"/>
      <c r="BR327" s="39"/>
      <c r="BS327" s="39"/>
    </row>
    <row r="328" spans="1:71" ht="15.75" customHeight="1" x14ac:dyDescent="0.25">
      <c r="A328" s="30"/>
      <c r="B328" s="31"/>
      <c r="C328" s="31"/>
      <c r="D328" s="37"/>
      <c r="E328" s="39"/>
      <c r="F328" s="31"/>
      <c r="G328" s="92"/>
      <c r="H328" s="39"/>
      <c r="I328" s="93"/>
      <c r="J328" s="39"/>
      <c r="K328" s="39" t="str">
        <f>IF(I328="","",IFERROR($D$3 &amp; " " &amp;LEFT(INDEX(Lid!$B:$B,MATCH($E328,Lid!$A:$A,0)), 1)&amp;MID(INDEX(Lid!$B:$B,MATCH($E328,Lid!$A:$A,0)),FIND(" ", INDEX(Lid!$B:$B,MATCH($E328,Lid!$A:$A,0))),256),""))</f>
        <v/>
      </c>
      <c r="L328" s="41"/>
      <c r="M328" s="41"/>
      <c r="N328" s="41"/>
      <c r="O328" s="31"/>
      <c r="P328" s="39"/>
      <c r="Q328" s="39"/>
      <c r="R328" s="39"/>
      <c r="S328" s="39"/>
      <c r="T328" s="94"/>
      <c r="U328" s="39"/>
      <c r="V328" s="95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  <c r="AY328" s="39"/>
      <c r="AZ328" s="39"/>
      <c r="BA328" s="39"/>
      <c r="BB328" s="39"/>
      <c r="BC328" s="39"/>
      <c r="BD328" s="39"/>
      <c r="BE328" s="39"/>
      <c r="BF328" s="39"/>
      <c r="BG328" s="39"/>
      <c r="BH328" s="39"/>
      <c r="BI328" s="39"/>
      <c r="BJ328" s="39"/>
      <c r="BK328" s="39"/>
      <c r="BL328" s="39"/>
      <c r="BM328" s="39"/>
      <c r="BN328" s="39"/>
      <c r="BO328" s="39"/>
      <c r="BP328" s="39"/>
      <c r="BQ328" s="39"/>
      <c r="BR328" s="39"/>
      <c r="BS328" s="39"/>
    </row>
    <row r="329" spans="1:71" ht="15.75" customHeight="1" x14ac:dyDescent="0.25">
      <c r="A329" s="30"/>
      <c r="B329" s="31"/>
      <c r="C329" s="31"/>
      <c r="D329" s="37"/>
      <c r="E329" s="39"/>
      <c r="F329" s="31"/>
      <c r="G329" s="92"/>
      <c r="H329" s="39"/>
      <c r="I329" s="93"/>
      <c r="J329" s="39"/>
      <c r="K329" s="39" t="str">
        <f>IF(I329="","",IFERROR($D$3 &amp; " " &amp;LEFT(INDEX(Lid!$B:$B,MATCH($E329,Lid!$A:$A,0)), 1)&amp;MID(INDEX(Lid!$B:$B,MATCH($E329,Lid!$A:$A,0)),FIND(" ", INDEX(Lid!$B:$B,MATCH($E329,Lid!$A:$A,0))),256),""))</f>
        <v/>
      </c>
      <c r="L329" s="41"/>
      <c r="M329" s="41"/>
      <c r="N329" s="41"/>
      <c r="O329" s="31"/>
      <c r="P329" s="39"/>
      <c r="Q329" s="39"/>
      <c r="R329" s="39"/>
      <c r="S329" s="39"/>
      <c r="T329" s="94"/>
      <c r="U329" s="39"/>
      <c r="V329" s="95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  <c r="AY329" s="39"/>
      <c r="AZ329" s="39"/>
      <c r="BA329" s="39"/>
      <c r="BB329" s="39"/>
      <c r="BC329" s="39"/>
      <c r="BD329" s="39"/>
      <c r="BE329" s="39"/>
      <c r="BF329" s="39"/>
      <c r="BG329" s="39"/>
      <c r="BH329" s="39"/>
      <c r="BI329" s="39"/>
      <c r="BJ329" s="39"/>
      <c r="BK329" s="39"/>
      <c r="BL329" s="39"/>
      <c r="BM329" s="39"/>
      <c r="BN329" s="39"/>
      <c r="BO329" s="39"/>
      <c r="BP329" s="39"/>
      <c r="BQ329" s="39"/>
      <c r="BR329" s="39"/>
      <c r="BS329" s="39"/>
    </row>
    <row r="330" spans="1:71" ht="15.75" customHeight="1" x14ac:dyDescent="0.25">
      <c r="A330" s="30"/>
      <c r="B330" s="31"/>
      <c r="C330" s="31"/>
      <c r="D330" s="37"/>
      <c r="E330" s="39"/>
      <c r="F330" s="31"/>
      <c r="G330" s="92"/>
      <c r="H330" s="39"/>
      <c r="I330" s="93"/>
      <c r="J330" s="39"/>
      <c r="K330" s="39" t="str">
        <f>IF(I330="","",IFERROR($D$3 &amp; " " &amp;LEFT(INDEX(Lid!$B:$B,MATCH($E330,Lid!$A:$A,0)), 1)&amp;MID(INDEX(Lid!$B:$B,MATCH($E330,Lid!$A:$A,0)),FIND(" ", INDEX(Lid!$B:$B,MATCH($E330,Lid!$A:$A,0))),256),""))</f>
        <v/>
      </c>
      <c r="L330" s="41"/>
      <c r="M330" s="41"/>
      <c r="N330" s="41"/>
      <c r="O330" s="31"/>
      <c r="P330" s="39"/>
      <c r="Q330" s="39"/>
      <c r="R330" s="39"/>
      <c r="S330" s="39"/>
      <c r="T330" s="94"/>
      <c r="U330" s="39"/>
      <c r="V330" s="95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  <c r="AY330" s="39"/>
      <c r="AZ330" s="39"/>
      <c r="BA330" s="39"/>
      <c r="BB330" s="39"/>
      <c r="BC330" s="39"/>
      <c r="BD330" s="39"/>
      <c r="BE330" s="39"/>
      <c r="BF330" s="39"/>
      <c r="BG330" s="39"/>
      <c r="BH330" s="39"/>
      <c r="BI330" s="39"/>
      <c r="BJ330" s="39"/>
      <c r="BK330" s="39"/>
      <c r="BL330" s="39"/>
      <c r="BM330" s="39"/>
      <c r="BN330" s="39"/>
      <c r="BO330" s="39"/>
      <c r="BP330" s="39"/>
      <c r="BQ330" s="39"/>
      <c r="BR330" s="39"/>
      <c r="BS330" s="39"/>
    </row>
    <row r="331" spans="1:71" ht="15.75" customHeight="1" x14ac:dyDescent="0.25">
      <c r="A331" s="30"/>
      <c r="B331" s="31"/>
      <c r="C331" s="31"/>
      <c r="D331" s="37"/>
      <c r="E331" s="39"/>
      <c r="F331" s="31"/>
      <c r="G331" s="92"/>
      <c r="H331" s="39"/>
      <c r="I331" s="93"/>
      <c r="J331" s="39"/>
      <c r="K331" s="39" t="str">
        <f>IF(I331="","",IFERROR($D$3 &amp; " " &amp;LEFT(INDEX(Lid!$B:$B,MATCH($E331,Lid!$A:$A,0)), 1)&amp;MID(INDEX(Lid!$B:$B,MATCH($E331,Lid!$A:$A,0)),FIND(" ", INDEX(Lid!$B:$B,MATCH($E331,Lid!$A:$A,0))),256),""))</f>
        <v/>
      </c>
      <c r="L331" s="41"/>
      <c r="M331" s="41"/>
      <c r="N331" s="41"/>
      <c r="O331" s="31"/>
      <c r="P331" s="39"/>
      <c r="Q331" s="39"/>
      <c r="R331" s="39"/>
      <c r="S331" s="39"/>
      <c r="T331" s="94"/>
      <c r="U331" s="39"/>
      <c r="V331" s="95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  <c r="AY331" s="39"/>
      <c r="AZ331" s="39"/>
      <c r="BA331" s="39"/>
      <c r="BB331" s="39"/>
      <c r="BC331" s="39"/>
      <c r="BD331" s="39"/>
      <c r="BE331" s="39"/>
      <c r="BF331" s="39"/>
      <c r="BG331" s="39"/>
      <c r="BH331" s="39"/>
      <c r="BI331" s="39"/>
      <c r="BJ331" s="39"/>
      <c r="BK331" s="39"/>
      <c r="BL331" s="39"/>
      <c r="BM331" s="39"/>
      <c r="BN331" s="39"/>
      <c r="BO331" s="39"/>
      <c r="BP331" s="39"/>
      <c r="BQ331" s="39"/>
      <c r="BR331" s="39"/>
      <c r="BS331" s="39"/>
    </row>
    <row r="332" spans="1:71" ht="15.75" customHeight="1" x14ac:dyDescent="0.25">
      <c r="A332" s="30"/>
      <c r="B332" s="31"/>
      <c r="C332" s="31"/>
      <c r="D332" s="37"/>
      <c r="E332" s="39"/>
      <c r="F332" s="31"/>
      <c r="G332" s="92"/>
      <c r="H332" s="39"/>
      <c r="I332" s="93"/>
      <c r="J332" s="39"/>
      <c r="K332" s="39" t="str">
        <f>IF(I332="","",IFERROR($D$3 &amp; " " &amp;LEFT(INDEX(Lid!$B:$B,MATCH($E332,Lid!$A:$A,0)), 1)&amp;MID(INDEX(Lid!$B:$B,MATCH($E332,Lid!$A:$A,0)),FIND(" ", INDEX(Lid!$B:$B,MATCH($E332,Lid!$A:$A,0))),256),""))</f>
        <v/>
      </c>
      <c r="L332" s="41"/>
      <c r="M332" s="41"/>
      <c r="N332" s="41"/>
      <c r="O332" s="31"/>
      <c r="P332" s="39"/>
      <c r="Q332" s="39"/>
      <c r="R332" s="39"/>
      <c r="S332" s="39"/>
      <c r="T332" s="94"/>
      <c r="U332" s="39"/>
      <c r="V332" s="95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  <c r="AY332" s="39"/>
      <c r="AZ332" s="39"/>
      <c r="BA332" s="39"/>
      <c r="BB332" s="39"/>
      <c r="BC332" s="39"/>
      <c r="BD332" s="39"/>
      <c r="BE332" s="39"/>
      <c r="BF332" s="39"/>
      <c r="BG332" s="39"/>
      <c r="BH332" s="39"/>
      <c r="BI332" s="39"/>
      <c r="BJ332" s="39"/>
      <c r="BK332" s="39"/>
      <c r="BL332" s="39"/>
      <c r="BM332" s="39"/>
      <c r="BN332" s="39"/>
      <c r="BO332" s="39"/>
      <c r="BP332" s="39"/>
      <c r="BQ332" s="39"/>
      <c r="BR332" s="39"/>
      <c r="BS332" s="39"/>
    </row>
    <row r="333" spans="1:71" ht="15.75" customHeight="1" x14ac:dyDescent="0.25">
      <c r="A333" s="30"/>
      <c r="B333" s="31"/>
      <c r="C333" s="31"/>
      <c r="D333" s="37"/>
      <c r="E333" s="39"/>
      <c r="F333" s="31"/>
      <c r="G333" s="92"/>
      <c r="H333" s="39"/>
      <c r="I333" s="93"/>
      <c r="J333" s="39"/>
      <c r="K333" s="39" t="str">
        <f>IF(I333="","",IFERROR($D$3 &amp; " " &amp;LEFT(INDEX(Lid!$B:$B,MATCH($E333,Lid!$A:$A,0)), 1)&amp;MID(INDEX(Lid!$B:$B,MATCH($E333,Lid!$A:$A,0)),FIND(" ", INDEX(Lid!$B:$B,MATCH($E333,Lid!$A:$A,0))),256),""))</f>
        <v/>
      </c>
      <c r="L333" s="41"/>
      <c r="M333" s="41"/>
      <c r="N333" s="41"/>
      <c r="O333" s="31"/>
      <c r="P333" s="39"/>
      <c r="Q333" s="39"/>
      <c r="R333" s="39"/>
      <c r="S333" s="39"/>
      <c r="T333" s="94"/>
      <c r="U333" s="39"/>
      <c r="V333" s="95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39"/>
      <c r="AZ333" s="39"/>
      <c r="BA333" s="39"/>
      <c r="BB333" s="39"/>
      <c r="BC333" s="39"/>
      <c r="BD333" s="39"/>
      <c r="BE333" s="39"/>
      <c r="BF333" s="39"/>
      <c r="BG333" s="39"/>
      <c r="BH333" s="39"/>
      <c r="BI333" s="39"/>
      <c r="BJ333" s="39"/>
      <c r="BK333" s="39"/>
      <c r="BL333" s="39"/>
      <c r="BM333" s="39"/>
      <c r="BN333" s="39"/>
      <c r="BO333" s="39"/>
      <c r="BP333" s="39"/>
      <c r="BQ333" s="39"/>
      <c r="BR333" s="39"/>
      <c r="BS333" s="39"/>
    </row>
    <row r="334" spans="1:71" ht="15.75" customHeight="1" x14ac:dyDescent="0.25">
      <c r="A334" s="30"/>
      <c r="B334" s="31"/>
      <c r="C334" s="31"/>
      <c r="D334" s="37"/>
      <c r="E334" s="39"/>
      <c r="F334" s="31"/>
      <c r="G334" s="92"/>
      <c r="H334" s="39"/>
      <c r="I334" s="93"/>
      <c r="J334" s="39"/>
      <c r="K334" s="39" t="str">
        <f>IF(I334="","",IFERROR($D$3 &amp; " " &amp;LEFT(INDEX(Lid!$B:$B,MATCH($E334,Lid!$A:$A,0)), 1)&amp;MID(INDEX(Lid!$B:$B,MATCH($E334,Lid!$A:$A,0)),FIND(" ", INDEX(Lid!$B:$B,MATCH($E334,Lid!$A:$A,0))),256),""))</f>
        <v/>
      </c>
      <c r="L334" s="41"/>
      <c r="M334" s="41"/>
      <c r="N334" s="41"/>
      <c r="O334" s="31"/>
      <c r="P334" s="39"/>
      <c r="Q334" s="39"/>
      <c r="R334" s="39"/>
      <c r="S334" s="39"/>
      <c r="T334" s="94"/>
      <c r="U334" s="39"/>
      <c r="V334" s="95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  <c r="AY334" s="39"/>
      <c r="AZ334" s="39"/>
      <c r="BA334" s="39"/>
      <c r="BB334" s="39"/>
      <c r="BC334" s="39"/>
      <c r="BD334" s="39"/>
      <c r="BE334" s="39"/>
      <c r="BF334" s="39"/>
      <c r="BG334" s="39"/>
      <c r="BH334" s="39"/>
      <c r="BI334" s="39"/>
      <c r="BJ334" s="39"/>
      <c r="BK334" s="39"/>
      <c r="BL334" s="39"/>
      <c r="BM334" s="39"/>
      <c r="BN334" s="39"/>
      <c r="BO334" s="39"/>
      <c r="BP334" s="39"/>
      <c r="BQ334" s="39"/>
      <c r="BR334" s="39"/>
      <c r="BS334" s="39"/>
    </row>
    <row r="335" spans="1:71" ht="15.75" customHeight="1" x14ac:dyDescent="0.25">
      <c r="A335" s="30"/>
      <c r="B335" s="31"/>
      <c r="C335" s="31"/>
      <c r="D335" s="37"/>
      <c r="E335" s="39"/>
      <c r="F335" s="31"/>
      <c r="G335" s="92"/>
      <c r="H335" s="39"/>
      <c r="I335" s="93"/>
      <c r="J335" s="39"/>
      <c r="K335" s="39" t="str">
        <f>IF(I335="","",IFERROR($D$3 &amp; " " &amp;LEFT(INDEX(Lid!$B:$B,MATCH($E335,Lid!$A:$A,0)), 1)&amp;MID(INDEX(Lid!$B:$B,MATCH($E335,Lid!$A:$A,0)),FIND(" ", INDEX(Lid!$B:$B,MATCH($E335,Lid!$A:$A,0))),256),""))</f>
        <v/>
      </c>
      <c r="L335" s="41"/>
      <c r="M335" s="41"/>
      <c r="N335" s="41"/>
      <c r="O335" s="31"/>
      <c r="P335" s="39"/>
      <c r="Q335" s="39"/>
      <c r="R335" s="39"/>
      <c r="S335" s="39"/>
      <c r="T335" s="94"/>
      <c r="U335" s="39"/>
      <c r="V335" s="95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  <c r="AY335" s="39"/>
      <c r="AZ335" s="39"/>
      <c r="BA335" s="39"/>
      <c r="BB335" s="39"/>
      <c r="BC335" s="39"/>
      <c r="BD335" s="39"/>
      <c r="BE335" s="39"/>
      <c r="BF335" s="39"/>
      <c r="BG335" s="39"/>
      <c r="BH335" s="39"/>
      <c r="BI335" s="39"/>
      <c r="BJ335" s="39"/>
      <c r="BK335" s="39"/>
      <c r="BL335" s="39"/>
      <c r="BM335" s="39"/>
      <c r="BN335" s="39"/>
      <c r="BO335" s="39"/>
      <c r="BP335" s="39"/>
      <c r="BQ335" s="39"/>
      <c r="BR335" s="39"/>
      <c r="BS335" s="39"/>
    </row>
    <row r="336" spans="1:71" ht="15.75" customHeight="1" x14ac:dyDescent="0.25">
      <c r="A336" s="30"/>
      <c r="B336" s="31"/>
      <c r="C336" s="31"/>
      <c r="D336" s="37"/>
      <c r="E336" s="39"/>
      <c r="F336" s="31"/>
      <c r="G336" s="92"/>
      <c r="H336" s="39"/>
      <c r="I336" s="93"/>
      <c r="J336" s="39"/>
      <c r="K336" s="39" t="str">
        <f>IF(I336="","",IFERROR($D$3 &amp; " " &amp;LEFT(INDEX(Lid!$B:$B,MATCH($E336,Lid!$A:$A,0)), 1)&amp;MID(INDEX(Lid!$B:$B,MATCH($E336,Lid!$A:$A,0)),FIND(" ", INDEX(Lid!$B:$B,MATCH($E336,Lid!$A:$A,0))),256),""))</f>
        <v/>
      </c>
      <c r="L336" s="41"/>
      <c r="M336" s="41"/>
      <c r="N336" s="41"/>
      <c r="O336" s="31"/>
      <c r="P336" s="39"/>
      <c r="Q336" s="39"/>
      <c r="R336" s="39"/>
      <c r="S336" s="39"/>
      <c r="T336" s="94"/>
      <c r="U336" s="39"/>
      <c r="V336" s="95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39"/>
      <c r="AZ336" s="39"/>
      <c r="BA336" s="39"/>
      <c r="BB336" s="39"/>
      <c r="BC336" s="39"/>
      <c r="BD336" s="39"/>
      <c r="BE336" s="39"/>
      <c r="BF336" s="39"/>
      <c r="BG336" s="39"/>
      <c r="BH336" s="39"/>
      <c r="BI336" s="39"/>
      <c r="BJ336" s="39"/>
      <c r="BK336" s="39"/>
      <c r="BL336" s="39"/>
      <c r="BM336" s="39"/>
      <c r="BN336" s="39"/>
      <c r="BO336" s="39"/>
      <c r="BP336" s="39"/>
      <c r="BQ336" s="39"/>
      <c r="BR336" s="39"/>
      <c r="BS336" s="39"/>
    </row>
    <row r="337" spans="1:71" ht="15.75" customHeight="1" x14ac:dyDescent="0.25">
      <c r="A337" s="30"/>
      <c r="B337" s="31"/>
      <c r="C337" s="31"/>
      <c r="D337" s="37"/>
      <c r="E337" s="39"/>
      <c r="F337" s="31"/>
      <c r="G337" s="92"/>
      <c r="H337" s="39"/>
      <c r="I337" s="93"/>
      <c r="J337" s="39"/>
      <c r="K337" s="39" t="str">
        <f>IF(I337="","",IFERROR($D$3 &amp; " " &amp;LEFT(INDEX(Lid!$B:$B,MATCH($E337,Lid!$A:$A,0)), 1)&amp;MID(INDEX(Lid!$B:$B,MATCH($E337,Lid!$A:$A,0)),FIND(" ", INDEX(Lid!$B:$B,MATCH($E337,Lid!$A:$A,0))),256),""))</f>
        <v/>
      </c>
      <c r="L337" s="41"/>
      <c r="M337" s="41"/>
      <c r="N337" s="41"/>
      <c r="O337" s="31"/>
      <c r="P337" s="39"/>
      <c r="Q337" s="39"/>
      <c r="R337" s="39"/>
      <c r="S337" s="39"/>
      <c r="T337" s="94"/>
      <c r="U337" s="39"/>
      <c r="V337" s="95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39"/>
      <c r="AZ337" s="39"/>
      <c r="BA337" s="39"/>
      <c r="BB337" s="39"/>
      <c r="BC337" s="39"/>
      <c r="BD337" s="39"/>
      <c r="BE337" s="39"/>
      <c r="BF337" s="39"/>
      <c r="BG337" s="39"/>
      <c r="BH337" s="39"/>
      <c r="BI337" s="39"/>
      <c r="BJ337" s="39"/>
      <c r="BK337" s="39"/>
      <c r="BL337" s="39"/>
      <c r="BM337" s="39"/>
      <c r="BN337" s="39"/>
      <c r="BO337" s="39"/>
      <c r="BP337" s="39"/>
      <c r="BQ337" s="39"/>
      <c r="BR337" s="39"/>
      <c r="BS337" s="39"/>
    </row>
    <row r="338" spans="1:71" ht="15.75" customHeight="1" x14ac:dyDescent="0.25">
      <c r="A338" s="30"/>
      <c r="B338" s="31"/>
      <c r="C338" s="31"/>
      <c r="D338" s="37"/>
      <c r="E338" s="39"/>
      <c r="F338" s="31"/>
      <c r="G338" s="92"/>
      <c r="H338" s="39"/>
      <c r="I338" s="93"/>
      <c r="J338" s="39"/>
      <c r="K338" s="39" t="str">
        <f>IF(I338="","",IFERROR($D$3 &amp; " " &amp;LEFT(INDEX(Lid!$B:$B,MATCH($E338,Lid!$A:$A,0)), 1)&amp;MID(INDEX(Lid!$B:$B,MATCH($E338,Lid!$A:$A,0)),FIND(" ", INDEX(Lid!$B:$B,MATCH($E338,Lid!$A:$A,0))),256),""))</f>
        <v/>
      </c>
      <c r="L338" s="41"/>
      <c r="M338" s="41"/>
      <c r="N338" s="41"/>
      <c r="O338" s="31"/>
      <c r="P338" s="39"/>
      <c r="Q338" s="39"/>
      <c r="R338" s="39"/>
      <c r="S338" s="39"/>
      <c r="T338" s="94"/>
      <c r="U338" s="39"/>
      <c r="V338" s="95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39"/>
      <c r="AZ338" s="39"/>
      <c r="BA338" s="39"/>
      <c r="BB338" s="39"/>
      <c r="BC338" s="39"/>
      <c r="BD338" s="39"/>
      <c r="BE338" s="39"/>
      <c r="BF338" s="39"/>
      <c r="BG338" s="39"/>
      <c r="BH338" s="39"/>
      <c r="BI338" s="39"/>
      <c r="BJ338" s="39"/>
      <c r="BK338" s="39"/>
      <c r="BL338" s="39"/>
      <c r="BM338" s="39"/>
      <c r="BN338" s="39"/>
      <c r="BO338" s="39"/>
      <c r="BP338" s="39"/>
      <c r="BQ338" s="39"/>
      <c r="BR338" s="39"/>
      <c r="BS338" s="39"/>
    </row>
    <row r="339" spans="1:71" ht="15.75" customHeight="1" x14ac:dyDescent="0.25">
      <c r="A339" s="30"/>
      <c r="B339" s="31"/>
      <c r="C339" s="31"/>
      <c r="D339" s="37"/>
      <c r="E339" s="39"/>
      <c r="F339" s="31"/>
      <c r="G339" s="92"/>
      <c r="H339" s="39"/>
      <c r="I339" s="93"/>
      <c r="J339" s="39"/>
      <c r="K339" s="39" t="str">
        <f>IF(I339="","",IFERROR($D$3 &amp; " " &amp;LEFT(INDEX(Lid!$B:$B,MATCH($E339,Lid!$A:$A,0)), 1)&amp;MID(INDEX(Lid!$B:$B,MATCH($E339,Lid!$A:$A,0)),FIND(" ", INDEX(Lid!$B:$B,MATCH($E339,Lid!$A:$A,0))),256),""))</f>
        <v/>
      </c>
      <c r="L339" s="41"/>
      <c r="M339" s="41"/>
      <c r="N339" s="41"/>
      <c r="O339" s="31"/>
      <c r="P339" s="39"/>
      <c r="Q339" s="39"/>
      <c r="R339" s="39"/>
      <c r="S339" s="39"/>
      <c r="T339" s="94"/>
      <c r="U339" s="39"/>
      <c r="V339" s="95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39"/>
      <c r="AZ339" s="39"/>
      <c r="BA339" s="39"/>
      <c r="BB339" s="39"/>
      <c r="BC339" s="39"/>
      <c r="BD339" s="39"/>
      <c r="BE339" s="39"/>
      <c r="BF339" s="39"/>
      <c r="BG339" s="39"/>
      <c r="BH339" s="39"/>
      <c r="BI339" s="39"/>
      <c r="BJ339" s="39"/>
      <c r="BK339" s="39"/>
      <c r="BL339" s="39"/>
      <c r="BM339" s="39"/>
      <c r="BN339" s="39"/>
      <c r="BO339" s="39"/>
      <c r="BP339" s="39"/>
      <c r="BQ339" s="39"/>
      <c r="BR339" s="39"/>
      <c r="BS339" s="39"/>
    </row>
    <row r="340" spans="1:71" ht="15.75" customHeight="1" x14ac:dyDescent="0.25">
      <c r="A340" s="30"/>
      <c r="B340" s="31"/>
      <c r="C340" s="31"/>
      <c r="D340" s="37"/>
      <c r="E340" s="39"/>
      <c r="F340" s="31"/>
      <c r="G340" s="92"/>
      <c r="H340" s="39"/>
      <c r="I340" s="93"/>
      <c r="J340" s="39"/>
      <c r="K340" s="39" t="str">
        <f>IF(I340="","",IFERROR($D$3 &amp; " " &amp;LEFT(INDEX(Lid!$B:$B,MATCH($E340,Lid!$A:$A,0)), 1)&amp;MID(INDEX(Lid!$B:$B,MATCH($E340,Lid!$A:$A,0)),FIND(" ", INDEX(Lid!$B:$B,MATCH($E340,Lid!$A:$A,0))),256),""))</f>
        <v/>
      </c>
      <c r="L340" s="41"/>
      <c r="M340" s="41"/>
      <c r="N340" s="41"/>
      <c r="O340" s="31"/>
      <c r="P340" s="39"/>
      <c r="Q340" s="39"/>
      <c r="R340" s="39"/>
      <c r="S340" s="39"/>
      <c r="T340" s="94"/>
      <c r="U340" s="39"/>
      <c r="V340" s="95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39"/>
      <c r="AZ340" s="39"/>
      <c r="BA340" s="39"/>
      <c r="BB340" s="39"/>
      <c r="BC340" s="39"/>
      <c r="BD340" s="39"/>
      <c r="BE340" s="39"/>
      <c r="BF340" s="39"/>
      <c r="BG340" s="39"/>
      <c r="BH340" s="39"/>
      <c r="BI340" s="39"/>
      <c r="BJ340" s="39"/>
      <c r="BK340" s="39"/>
      <c r="BL340" s="39"/>
      <c r="BM340" s="39"/>
      <c r="BN340" s="39"/>
      <c r="BO340" s="39"/>
      <c r="BP340" s="39"/>
      <c r="BQ340" s="39"/>
      <c r="BR340" s="39"/>
      <c r="BS340" s="39"/>
    </row>
    <row r="341" spans="1:71" ht="15.75" customHeight="1" x14ac:dyDescent="0.25">
      <c r="A341" s="30"/>
      <c r="B341" s="31"/>
      <c r="C341" s="31"/>
      <c r="D341" s="37"/>
      <c r="E341" s="39"/>
      <c r="F341" s="31"/>
      <c r="G341" s="92"/>
      <c r="H341" s="39"/>
      <c r="I341" s="93"/>
      <c r="J341" s="39"/>
      <c r="K341" s="39" t="str">
        <f>IF(I341="","",IFERROR($D$3 &amp; " " &amp;LEFT(INDEX(Lid!$B:$B,MATCH($E341,Lid!$A:$A,0)), 1)&amp;MID(INDEX(Lid!$B:$B,MATCH($E341,Lid!$A:$A,0)),FIND(" ", INDEX(Lid!$B:$B,MATCH($E341,Lid!$A:$A,0))),256),""))</f>
        <v/>
      </c>
      <c r="L341" s="41"/>
      <c r="M341" s="41"/>
      <c r="N341" s="41"/>
      <c r="O341" s="31"/>
      <c r="P341" s="39"/>
      <c r="Q341" s="39"/>
      <c r="R341" s="39"/>
      <c r="S341" s="39"/>
      <c r="T341" s="94"/>
      <c r="U341" s="39"/>
      <c r="V341" s="95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  <c r="AY341" s="39"/>
      <c r="AZ341" s="39"/>
      <c r="BA341" s="39"/>
      <c r="BB341" s="39"/>
      <c r="BC341" s="39"/>
      <c r="BD341" s="39"/>
      <c r="BE341" s="39"/>
      <c r="BF341" s="39"/>
      <c r="BG341" s="39"/>
      <c r="BH341" s="39"/>
      <c r="BI341" s="39"/>
      <c r="BJ341" s="39"/>
      <c r="BK341" s="39"/>
      <c r="BL341" s="39"/>
      <c r="BM341" s="39"/>
      <c r="BN341" s="39"/>
      <c r="BO341" s="39"/>
      <c r="BP341" s="39"/>
      <c r="BQ341" s="39"/>
      <c r="BR341" s="39"/>
      <c r="BS341" s="39"/>
    </row>
    <row r="342" spans="1:71" ht="15.75" customHeight="1" x14ac:dyDescent="0.25">
      <c r="A342" s="30"/>
      <c r="B342" s="31"/>
      <c r="C342" s="31"/>
      <c r="D342" s="37"/>
      <c r="E342" s="39"/>
      <c r="F342" s="31"/>
      <c r="G342" s="92"/>
      <c r="H342" s="39"/>
      <c r="I342" s="93"/>
      <c r="J342" s="39"/>
      <c r="K342" s="39" t="str">
        <f>IF(I342="","",IFERROR($D$3 &amp; " " &amp;LEFT(INDEX(Lid!$B:$B,MATCH($E342,Lid!$A:$A,0)), 1)&amp;MID(INDEX(Lid!$B:$B,MATCH($E342,Lid!$A:$A,0)),FIND(" ", INDEX(Lid!$B:$B,MATCH($E342,Lid!$A:$A,0))),256),""))</f>
        <v/>
      </c>
      <c r="L342" s="41"/>
      <c r="M342" s="41"/>
      <c r="N342" s="41"/>
      <c r="O342" s="31"/>
      <c r="P342" s="39"/>
      <c r="Q342" s="39"/>
      <c r="R342" s="39"/>
      <c r="S342" s="39"/>
      <c r="T342" s="94"/>
      <c r="U342" s="39"/>
      <c r="V342" s="95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  <c r="AY342" s="39"/>
      <c r="AZ342" s="39"/>
      <c r="BA342" s="39"/>
      <c r="BB342" s="39"/>
      <c r="BC342" s="39"/>
      <c r="BD342" s="39"/>
      <c r="BE342" s="39"/>
      <c r="BF342" s="39"/>
      <c r="BG342" s="39"/>
      <c r="BH342" s="39"/>
      <c r="BI342" s="39"/>
      <c r="BJ342" s="39"/>
      <c r="BK342" s="39"/>
      <c r="BL342" s="39"/>
      <c r="BM342" s="39"/>
      <c r="BN342" s="39"/>
      <c r="BO342" s="39"/>
      <c r="BP342" s="39"/>
      <c r="BQ342" s="39"/>
      <c r="BR342" s="39"/>
      <c r="BS342" s="39"/>
    </row>
    <row r="343" spans="1:71" ht="15.75" customHeight="1" x14ac:dyDescent="0.25">
      <c r="A343" s="30"/>
      <c r="B343" s="31"/>
      <c r="C343" s="31"/>
      <c r="D343" s="37"/>
      <c r="E343" s="39"/>
      <c r="F343" s="31"/>
      <c r="G343" s="92"/>
      <c r="H343" s="39"/>
      <c r="I343" s="93"/>
      <c r="J343" s="39"/>
      <c r="K343" s="39" t="str">
        <f>IF(I343="","",IFERROR($D$3 &amp; " " &amp;LEFT(INDEX(Lid!$B:$B,MATCH($E343,Lid!$A:$A,0)), 1)&amp;MID(INDEX(Lid!$B:$B,MATCH($E343,Lid!$A:$A,0)),FIND(" ", INDEX(Lid!$B:$B,MATCH($E343,Lid!$A:$A,0))),256),""))</f>
        <v/>
      </c>
      <c r="L343" s="41"/>
      <c r="M343" s="41"/>
      <c r="N343" s="41"/>
      <c r="O343" s="31"/>
      <c r="P343" s="39"/>
      <c r="Q343" s="39"/>
      <c r="R343" s="39"/>
      <c r="S343" s="39"/>
      <c r="T343" s="94"/>
      <c r="U343" s="39"/>
      <c r="V343" s="95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  <c r="AY343" s="39"/>
      <c r="AZ343" s="39"/>
      <c r="BA343" s="39"/>
      <c r="BB343" s="39"/>
      <c r="BC343" s="39"/>
      <c r="BD343" s="39"/>
      <c r="BE343" s="39"/>
      <c r="BF343" s="39"/>
      <c r="BG343" s="39"/>
      <c r="BH343" s="39"/>
      <c r="BI343" s="39"/>
      <c r="BJ343" s="39"/>
      <c r="BK343" s="39"/>
      <c r="BL343" s="39"/>
      <c r="BM343" s="39"/>
      <c r="BN343" s="39"/>
      <c r="BO343" s="39"/>
      <c r="BP343" s="39"/>
      <c r="BQ343" s="39"/>
      <c r="BR343" s="39"/>
      <c r="BS343" s="39"/>
    </row>
    <row r="344" spans="1:71" ht="15.75" customHeight="1" x14ac:dyDescent="0.25">
      <c r="A344" s="30"/>
      <c r="B344" s="31"/>
      <c r="C344" s="31"/>
      <c r="D344" s="37"/>
      <c r="E344" s="39"/>
      <c r="F344" s="31"/>
      <c r="G344" s="92"/>
      <c r="H344" s="39"/>
      <c r="I344" s="93"/>
      <c r="J344" s="39"/>
      <c r="K344" s="39" t="str">
        <f>IF(I344="","",IFERROR($D$3 &amp; " " &amp;LEFT(INDEX(Lid!$B:$B,MATCH($E344,Lid!$A:$A,0)), 1)&amp;MID(INDEX(Lid!$B:$B,MATCH($E344,Lid!$A:$A,0)),FIND(" ", INDEX(Lid!$B:$B,MATCH($E344,Lid!$A:$A,0))),256),""))</f>
        <v/>
      </c>
      <c r="L344" s="41"/>
      <c r="M344" s="41"/>
      <c r="N344" s="41"/>
      <c r="O344" s="31"/>
      <c r="P344" s="39"/>
      <c r="Q344" s="39"/>
      <c r="R344" s="39"/>
      <c r="S344" s="39"/>
      <c r="T344" s="94"/>
      <c r="U344" s="39"/>
      <c r="V344" s="95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  <c r="AY344" s="39"/>
      <c r="AZ344" s="39"/>
      <c r="BA344" s="39"/>
      <c r="BB344" s="39"/>
      <c r="BC344" s="39"/>
      <c r="BD344" s="39"/>
      <c r="BE344" s="39"/>
      <c r="BF344" s="39"/>
      <c r="BG344" s="39"/>
      <c r="BH344" s="39"/>
      <c r="BI344" s="39"/>
      <c r="BJ344" s="39"/>
      <c r="BK344" s="39"/>
      <c r="BL344" s="39"/>
      <c r="BM344" s="39"/>
      <c r="BN344" s="39"/>
      <c r="BO344" s="39"/>
      <c r="BP344" s="39"/>
      <c r="BQ344" s="39"/>
      <c r="BR344" s="39"/>
      <c r="BS344" s="39"/>
    </row>
    <row r="345" spans="1:71" ht="15.75" customHeight="1" x14ac:dyDescent="0.25">
      <c r="A345" s="30"/>
      <c r="B345" s="31"/>
      <c r="C345" s="31"/>
      <c r="D345" s="37"/>
      <c r="E345" s="39"/>
      <c r="F345" s="31"/>
      <c r="G345" s="92"/>
      <c r="H345" s="39"/>
      <c r="I345" s="93"/>
      <c r="J345" s="39"/>
      <c r="K345" s="39" t="str">
        <f>IF(I345="","",IFERROR($D$3 &amp; " " &amp;LEFT(INDEX(Lid!$B:$B,MATCH($E345,Lid!$A:$A,0)), 1)&amp;MID(INDEX(Lid!$B:$B,MATCH($E345,Lid!$A:$A,0)),FIND(" ", INDEX(Lid!$B:$B,MATCH($E345,Lid!$A:$A,0))),256),""))</f>
        <v/>
      </c>
      <c r="L345" s="41"/>
      <c r="M345" s="41"/>
      <c r="N345" s="41"/>
      <c r="O345" s="31"/>
      <c r="P345" s="39"/>
      <c r="Q345" s="39"/>
      <c r="R345" s="39"/>
      <c r="S345" s="39"/>
      <c r="T345" s="94"/>
      <c r="U345" s="39"/>
      <c r="V345" s="95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  <c r="AY345" s="39"/>
      <c r="AZ345" s="39"/>
      <c r="BA345" s="39"/>
      <c r="BB345" s="39"/>
      <c r="BC345" s="39"/>
      <c r="BD345" s="39"/>
      <c r="BE345" s="39"/>
      <c r="BF345" s="39"/>
      <c r="BG345" s="39"/>
      <c r="BH345" s="39"/>
      <c r="BI345" s="39"/>
      <c r="BJ345" s="39"/>
      <c r="BK345" s="39"/>
      <c r="BL345" s="39"/>
      <c r="BM345" s="39"/>
      <c r="BN345" s="39"/>
      <c r="BO345" s="39"/>
      <c r="BP345" s="39"/>
      <c r="BQ345" s="39"/>
      <c r="BR345" s="39"/>
      <c r="BS345" s="39"/>
    </row>
    <row r="346" spans="1:71" ht="15.75" customHeight="1" x14ac:dyDescent="0.25">
      <c r="A346" s="30"/>
      <c r="B346" s="31"/>
      <c r="C346" s="31"/>
      <c r="D346" s="37"/>
      <c r="E346" s="39"/>
      <c r="F346" s="31"/>
      <c r="G346" s="92"/>
      <c r="H346" s="39"/>
      <c r="I346" s="93"/>
      <c r="J346" s="39"/>
      <c r="K346" s="39"/>
      <c r="L346" s="41"/>
      <c r="M346" s="41"/>
      <c r="N346" s="41"/>
      <c r="O346" s="31"/>
      <c r="P346" s="39"/>
      <c r="Q346" s="39"/>
      <c r="R346" s="39"/>
      <c r="S346" s="39"/>
      <c r="T346" s="94"/>
      <c r="U346" s="39"/>
      <c r="V346" s="95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  <c r="AY346" s="39"/>
      <c r="AZ346" s="39"/>
      <c r="BA346" s="39"/>
      <c r="BB346" s="39"/>
      <c r="BC346" s="39"/>
      <c r="BD346" s="39"/>
      <c r="BE346" s="39"/>
      <c r="BF346" s="39"/>
      <c r="BG346" s="39"/>
      <c r="BH346" s="39"/>
      <c r="BI346" s="39"/>
      <c r="BJ346" s="39"/>
      <c r="BK346" s="39"/>
      <c r="BL346" s="39"/>
      <c r="BM346" s="39"/>
      <c r="BN346" s="39"/>
      <c r="BO346" s="39"/>
      <c r="BP346" s="39"/>
      <c r="BQ346" s="39"/>
      <c r="BR346" s="39"/>
      <c r="BS346" s="39"/>
    </row>
    <row r="347" spans="1:71" ht="15.75" customHeight="1" x14ac:dyDescent="0.25">
      <c r="A347" s="30"/>
      <c r="B347" s="31"/>
      <c r="C347" s="31"/>
      <c r="D347" s="37"/>
      <c r="E347" s="39"/>
      <c r="F347" s="31"/>
      <c r="G347" s="92"/>
      <c r="H347" s="39"/>
      <c r="I347" s="93"/>
      <c r="J347" s="39"/>
      <c r="K347" s="39"/>
      <c r="L347" s="41"/>
      <c r="M347" s="41"/>
      <c r="N347" s="41"/>
      <c r="O347" s="31"/>
      <c r="P347" s="39"/>
      <c r="Q347" s="39"/>
      <c r="R347" s="39"/>
      <c r="S347" s="39"/>
      <c r="T347" s="94"/>
      <c r="U347" s="39"/>
      <c r="V347" s="95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39"/>
      <c r="AZ347" s="39"/>
      <c r="BA347" s="39"/>
      <c r="BB347" s="39"/>
      <c r="BC347" s="39"/>
      <c r="BD347" s="39"/>
      <c r="BE347" s="39"/>
      <c r="BF347" s="39"/>
      <c r="BG347" s="39"/>
      <c r="BH347" s="39"/>
      <c r="BI347" s="39"/>
      <c r="BJ347" s="39"/>
      <c r="BK347" s="39"/>
      <c r="BL347" s="39"/>
      <c r="BM347" s="39"/>
      <c r="BN347" s="39"/>
      <c r="BO347" s="39"/>
      <c r="BP347" s="39"/>
      <c r="BQ347" s="39"/>
      <c r="BR347" s="39"/>
      <c r="BS347" s="39"/>
    </row>
    <row r="348" spans="1:71" ht="15.75" customHeight="1" x14ac:dyDescent="0.25">
      <c r="A348" s="30"/>
      <c r="B348" s="31"/>
      <c r="C348" s="31"/>
      <c r="D348" s="37"/>
      <c r="E348" s="39"/>
      <c r="F348" s="31"/>
      <c r="G348" s="92"/>
      <c r="H348" s="39"/>
      <c r="I348" s="93"/>
      <c r="J348" s="39"/>
      <c r="K348" s="39"/>
      <c r="L348" s="41"/>
      <c r="M348" s="41"/>
      <c r="N348" s="41"/>
      <c r="O348" s="31"/>
      <c r="P348" s="39"/>
      <c r="Q348" s="39"/>
      <c r="R348" s="39"/>
      <c r="S348" s="39"/>
      <c r="T348" s="94"/>
      <c r="U348" s="39"/>
      <c r="V348" s="95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39"/>
      <c r="AZ348" s="39"/>
      <c r="BA348" s="39"/>
      <c r="BB348" s="39"/>
      <c r="BC348" s="39"/>
      <c r="BD348" s="39"/>
      <c r="BE348" s="39"/>
      <c r="BF348" s="39"/>
      <c r="BG348" s="39"/>
      <c r="BH348" s="39"/>
      <c r="BI348" s="39"/>
      <c r="BJ348" s="39"/>
      <c r="BK348" s="39"/>
      <c r="BL348" s="39"/>
      <c r="BM348" s="39"/>
      <c r="BN348" s="39"/>
      <c r="BO348" s="39"/>
      <c r="BP348" s="39"/>
      <c r="BQ348" s="39"/>
      <c r="BR348" s="39"/>
      <c r="BS348" s="39"/>
    </row>
    <row r="349" spans="1:71" ht="15.75" customHeight="1" x14ac:dyDescent="0.25">
      <c r="A349" s="30"/>
      <c r="B349" s="31"/>
      <c r="C349" s="31"/>
      <c r="D349" s="37"/>
      <c r="E349" s="39"/>
      <c r="F349" s="31"/>
      <c r="G349" s="92"/>
      <c r="H349" s="39"/>
      <c r="I349" s="93"/>
      <c r="J349" s="39"/>
      <c r="K349" s="39"/>
      <c r="L349" s="41"/>
      <c r="M349" s="41"/>
      <c r="N349" s="41"/>
      <c r="O349" s="31"/>
      <c r="P349" s="39"/>
      <c r="Q349" s="39"/>
      <c r="R349" s="39"/>
      <c r="S349" s="39"/>
      <c r="T349" s="94"/>
      <c r="U349" s="39"/>
      <c r="V349" s="95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39"/>
      <c r="AZ349" s="39"/>
      <c r="BA349" s="39"/>
      <c r="BB349" s="39"/>
      <c r="BC349" s="39"/>
      <c r="BD349" s="39"/>
      <c r="BE349" s="39"/>
      <c r="BF349" s="39"/>
      <c r="BG349" s="39"/>
      <c r="BH349" s="39"/>
      <c r="BI349" s="39"/>
      <c r="BJ349" s="39"/>
      <c r="BK349" s="39"/>
      <c r="BL349" s="39"/>
      <c r="BM349" s="39"/>
      <c r="BN349" s="39"/>
      <c r="BO349" s="39"/>
      <c r="BP349" s="39"/>
      <c r="BQ349" s="39"/>
      <c r="BR349" s="39"/>
      <c r="BS349" s="39"/>
    </row>
    <row r="350" spans="1:71" ht="15.75" customHeight="1" x14ac:dyDescent="0.25">
      <c r="A350" s="30"/>
      <c r="B350" s="31"/>
      <c r="C350" s="31"/>
      <c r="D350" s="37"/>
      <c r="E350" s="39"/>
      <c r="F350" s="31"/>
      <c r="G350" s="92"/>
      <c r="H350" s="39"/>
      <c r="I350" s="93"/>
      <c r="J350" s="39"/>
      <c r="K350" s="39"/>
      <c r="L350" s="41"/>
      <c r="M350" s="41"/>
      <c r="N350" s="41"/>
      <c r="O350" s="31"/>
      <c r="P350" s="39"/>
      <c r="Q350" s="39"/>
      <c r="R350" s="39"/>
      <c r="S350" s="39"/>
      <c r="T350" s="94"/>
      <c r="U350" s="39"/>
      <c r="V350" s="95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  <c r="AY350" s="39"/>
      <c r="AZ350" s="39"/>
      <c r="BA350" s="39"/>
      <c r="BB350" s="39"/>
      <c r="BC350" s="39"/>
      <c r="BD350" s="39"/>
      <c r="BE350" s="39"/>
      <c r="BF350" s="39"/>
      <c r="BG350" s="39"/>
      <c r="BH350" s="39"/>
      <c r="BI350" s="39"/>
      <c r="BJ350" s="39"/>
      <c r="BK350" s="39"/>
      <c r="BL350" s="39"/>
      <c r="BM350" s="39"/>
      <c r="BN350" s="39"/>
      <c r="BO350" s="39"/>
      <c r="BP350" s="39"/>
      <c r="BQ350" s="39"/>
      <c r="BR350" s="39"/>
      <c r="BS350" s="39"/>
    </row>
    <row r="351" spans="1:71" ht="15.75" customHeight="1" x14ac:dyDescent="0.25">
      <c r="A351" s="30"/>
      <c r="B351" s="31"/>
      <c r="C351" s="31"/>
      <c r="D351" s="37"/>
      <c r="E351" s="39"/>
      <c r="F351" s="31"/>
      <c r="G351" s="92"/>
      <c r="H351" s="39"/>
      <c r="I351" s="93"/>
      <c r="J351" s="39"/>
      <c r="K351" s="39"/>
      <c r="L351" s="41"/>
      <c r="M351" s="41"/>
      <c r="N351" s="41"/>
      <c r="O351" s="31"/>
      <c r="P351" s="39"/>
      <c r="Q351" s="39"/>
      <c r="R351" s="39"/>
      <c r="S351" s="39"/>
      <c r="T351" s="94"/>
      <c r="U351" s="39"/>
      <c r="V351" s="95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  <c r="AY351" s="39"/>
      <c r="AZ351" s="39"/>
      <c r="BA351" s="39"/>
      <c r="BB351" s="39"/>
      <c r="BC351" s="39"/>
      <c r="BD351" s="39"/>
      <c r="BE351" s="39"/>
      <c r="BF351" s="39"/>
      <c r="BG351" s="39"/>
      <c r="BH351" s="39"/>
      <c r="BI351" s="39"/>
      <c r="BJ351" s="39"/>
      <c r="BK351" s="39"/>
      <c r="BL351" s="39"/>
      <c r="BM351" s="39"/>
      <c r="BN351" s="39"/>
      <c r="BO351" s="39"/>
      <c r="BP351" s="39"/>
      <c r="BQ351" s="39"/>
      <c r="BR351" s="39"/>
      <c r="BS351" s="39"/>
    </row>
    <row r="352" spans="1:71" ht="15.75" customHeight="1" x14ac:dyDescent="0.25">
      <c r="A352" s="30"/>
      <c r="B352" s="31"/>
      <c r="C352" s="31"/>
      <c r="D352" s="37"/>
      <c r="E352" s="39"/>
      <c r="F352" s="31"/>
      <c r="G352" s="92"/>
      <c r="H352" s="39"/>
      <c r="I352" s="93"/>
      <c r="J352" s="39"/>
      <c r="K352" s="39"/>
      <c r="L352" s="41"/>
      <c r="M352" s="41"/>
      <c r="N352" s="41"/>
      <c r="O352" s="31"/>
      <c r="P352" s="39"/>
      <c r="Q352" s="39"/>
      <c r="R352" s="39"/>
      <c r="S352" s="39"/>
      <c r="T352" s="94"/>
      <c r="U352" s="39"/>
      <c r="V352" s="95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  <c r="AY352" s="39"/>
      <c r="AZ352" s="39"/>
      <c r="BA352" s="39"/>
      <c r="BB352" s="39"/>
      <c r="BC352" s="39"/>
      <c r="BD352" s="39"/>
      <c r="BE352" s="39"/>
      <c r="BF352" s="39"/>
      <c r="BG352" s="39"/>
      <c r="BH352" s="39"/>
      <c r="BI352" s="39"/>
      <c r="BJ352" s="39"/>
      <c r="BK352" s="39"/>
      <c r="BL352" s="39"/>
      <c r="BM352" s="39"/>
      <c r="BN352" s="39"/>
      <c r="BO352" s="39"/>
      <c r="BP352" s="39"/>
      <c r="BQ352" s="39"/>
      <c r="BR352" s="39"/>
      <c r="BS352" s="39"/>
    </row>
    <row r="353" spans="1:71" ht="15.75" customHeight="1" x14ac:dyDescent="0.25">
      <c r="A353" s="30"/>
      <c r="B353" s="31"/>
      <c r="C353" s="31"/>
      <c r="D353" s="37"/>
      <c r="E353" s="39"/>
      <c r="F353" s="31"/>
      <c r="G353" s="92"/>
      <c r="H353" s="39"/>
      <c r="I353" s="93"/>
      <c r="J353" s="39"/>
      <c r="K353" s="39"/>
      <c r="L353" s="41"/>
      <c r="M353" s="41"/>
      <c r="N353" s="41"/>
      <c r="O353" s="31"/>
      <c r="P353" s="39"/>
      <c r="Q353" s="39"/>
      <c r="R353" s="39"/>
      <c r="S353" s="39"/>
      <c r="T353" s="94"/>
      <c r="U353" s="39"/>
      <c r="V353" s="95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  <c r="AY353" s="39"/>
      <c r="AZ353" s="39"/>
      <c r="BA353" s="39"/>
      <c r="BB353" s="39"/>
      <c r="BC353" s="39"/>
      <c r="BD353" s="39"/>
      <c r="BE353" s="39"/>
      <c r="BF353" s="39"/>
      <c r="BG353" s="39"/>
      <c r="BH353" s="39"/>
      <c r="BI353" s="39"/>
      <c r="BJ353" s="39"/>
      <c r="BK353" s="39"/>
      <c r="BL353" s="39"/>
      <c r="BM353" s="39"/>
      <c r="BN353" s="39"/>
      <c r="BO353" s="39"/>
      <c r="BP353" s="39"/>
      <c r="BQ353" s="39"/>
      <c r="BR353" s="39"/>
      <c r="BS353" s="39"/>
    </row>
    <row r="354" spans="1:71" ht="15.75" customHeight="1" x14ac:dyDescent="0.25">
      <c r="A354" s="30"/>
      <c r="B354" s="31"/>
      <c r="C354" s="31"/>
      <c r="D354" s="37"/>
      <c r="E354" s="39"/>
      <c r="F354" s="31"/>
      <c r="G354" s="92"/>
      <c r="H354" s="39"/>
      <c r="I354" s="93"/>
      <c r="J354" s="39"/>
      <c r="K354" s="39"/>
      <c r="L354" s="41"/>
      <c r="M354" s="41"/>
      <c r="N354" s="41"/>
      <c r="O354" s="31"/>
      <c r="P354" s="39"/>
      <c r="Q354" s="39"/>
      <c r="R354" s="39"/>
      <c r="S354" s="39"/>
      <c r="T354" s="94"/>
      <c r="U354" s="39"/>
      <c r="V354" s="95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  <c r="AY354" s="39"/>
      <c r="AZ354" s="39"/>
      <c r="BA354" s="39"/>
      <c r="BB354" s="39"/>
      <c r="BC354" s="39"/>
      <c r="BD354" s="39"/>
      <c r="BE354" s="39"/>
      <c r="BF354" s="39"/>
      <c r="BG354" s="39"/>
      <c r="BH354" s="39"/>
      <c r="BI354" s="39"/>
      <c r="BJ354" s="39"/>
      <c r="BK354" s="39"/>
      <c r="BL354" s="39"/>
      <c r="BM354" s="39"/>
      <c r="BN354" s="39"/>
      <c r="BO354" s="39"/>
      <c r="BP354" s="39"/>
      <c r="BQ354" s="39"/>
      <c r="BR354" s="39"/>
      <c r="BS354" s="39"/>
    </row>
    <row r="355" spans="1:71" ht="15.75" customHeight="1" x14ac:dyDescent="0.25">
      <c r="A355" s="30"/>
      <c r="B355" s="31"/>
      <c r="C355" s="31"/>
      <c r="D355" s="37"/>
      <c r="E355" s="39"/>
      <c r="F355" s="31"/>
      <c r="G355" s="92"/>
      <c r="H355" s="39"/>
      <c r="I355" s="93"/>
      <c r="J355" s="39"/>
      <c r="K355" s="39"/>
      <c r="L355" s="41"/>
      <c r="M355" s="41"/>
      <c r="N355" s="41"/>
      <c r="O355" s="31"/>
      <c r="P355" s="39"/>
      <c r="Q355" s="39"/>
      <c r="R355" s="39"/>
      <c r="S355" s="39"/>
      <c r="T355" s="94"/>
      <c r="U355" s="39"/>
      <c r="V355" s="95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  <c r="AY355" s="39"/>
      <c r="AZ355" s="39"/>
      <c r="BA355" s="39"/>
      <c r="BB355" s="39"/>
      <c r="BC355" s="39"/>
      <c r="BD355" s="39"/>
      <c r="BE355" s="39"/>
      <c r="BF355" s="39"/>
      <c r="BG355" s="39"/>
      <c r="BH355" s="39"/>
      <c r="BI355" s="39"/>
      <c r="BJ355" s="39"/>
      <c r="BK355" s="39"/>
      <c r="BL355" s="39"/>
      <c r="BM355" s="39"/>
      <c r="BN355" s="39"/>
      <c r="BO355" s="39"/>
      <c r="BP355" s="39"/>
      <c r="BQ355" s="39"/>
      <c r="BR355" s="39"/>
      <c r="BS355" s="39"/>
    </row>
    <row r="356" spans="1:71" ht="15.75" customHeight="1" x14ac:dyDescent="0.25">
      <c r="A356" s="30"/>
      <c r="B356" s="31"/>
      <c r="C356" s="31"/>
      <c r="D356" s="37"/>
      <c r="E356" s="39"/>
      <c r="F356" s="31"/>
      <c r="G356" s="92"/>
      <c r="H356" s="39"/>
      <c r="I356" s="93"/>
      <c r="J356" s="39"/>
      <c r="K356" s="39"/>
      <c r="L356" s="41"/>
      <c r="M356" s="41"/>
      <c r="N356" s="41"/>
      <c r="O356" s="31"/>
      <c r="P356" s="39"/>
      <c r="Q356" s="39"/>
      <c r="R356" s="39"/>
      <c r="S356" s="39"/>
      <c r="T356" s="94"/>
      <c r="U356" s="39"/>
      <c r="V356" s="95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  <c r="AY356" s="39"/>
      <c r="AZ356" s="39"/>
      <c r="BA356" s="39"/>
      <c r="BB356" s="39"/>
      <c r="BC356" s="39"/>
      <c r="BD356" s="39"/>
      <c r="BE356" s="39"/>
      <c r="BF356" s="39"/>
      <c r="BG356" s="39"/>
      <c r="BH356" s="39"/>
      <c r="BI356" s="39"/>
      <c r="BJ356" s="39"/>
      <c r="BK356" s="39"/>
      <c r="BL356" s="39"/>
      <c r="BM356" s="39"/>
      <c r="BN356" s="39"/>
      <c r="BO356" s="39"/>
      <c r="BP356" s="39"/>
      <c r="BQ356" s="39"/>
      <c r="BR356" s="39"/>
      <c r="BS356" s="39"/>
    </row>
    <row r="357" spans="1:71" ht="15.75" customHeight="1" x14ac:dyDescent="0.25">
      <c r="A357" s="30"/>
      <c r="B357" s="31"/>
      <c r="C357" s="31"/>
      <c r="D357" s="37"/>
      <c r="E357" s="39"/>
      <c r="F357" s="31"/>
      <c r="G357" s="92"/>
      <c r="H357" s="39"/>
      <c r="I357" s="93"/>
      <c r="J357" s="39"/>
      <c r="K357" s="39"/>
      <c r="L357" s="41"/>
      <c r="M357" s="41"/>
      <c r="N357" s="41"/>
      <c r="O357" s="31"/>
      <c r="P357" s="39"/>
      <c r="Q357" s="39"/>
      <c r="R357" s="39"/>
      <c r="S357" s="39"/>
      <c r="T357" s="94"/>
      <c r="U357" s="39"/>
      <c r="V357" s="95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  <c r="AY357" s="39"/>
      <c r="AZ357" s="39"/>
      <c r="BA357" s="39"/>
      <c r="BB357" s="39"/>
      <c r="BC357" s="39"/>
      <c r="BD357" s="39"/>
      <c r="BE357" s="39"/>
      <c r="BF357" s="39"/>
      <c r="BG357" s="39"/>
      <c r="BH357" s="39"/>
      <c r="BI357" s="39"/>
      <c r="BJ357" s="39"/>
      <c r="BK357" s="39"/>
      <c r="BL357" s="39"/>
      <c r="BM357" s="39"/>
      <c r="BN357" s="39"/>
      <c r="BO357" s="39"/>
      <c r="BP357" s="39"/>
      <c r="BQ357" s="39"/>
      <c r="BR357" s="39"/>
      <c r="BS357" s="39"/>
    </row>
    <row r="358" spans="1:71" ht="15.75" customHeight="1" x14ac:dyDescent="0.25">
      <c r="A358" s="30"/>
      <c r="B358" s="31"/>
      <c r="C358" s="31"/>
      <c r="D358" s="37"/>
      <c r="E358" s="39"/>
      <c r="F358" s="31"/>
      <c r="G358" s="92"/>
      <c r="H358" s="39"/>
      <c r="I358" s="93"/>
      <c r="J358" s="39"/>
      <c r="K358" s="39"/>
      <c r="L358" s="41"/>
      <c r="M358" s="41"/>
      <c r="N358" s="41"/>
      <c r="O358" s="31"/>
      <c r="P358" s="39"/>
      <c r="Q358" s="39"/>
      <c r="R358" s="39"/>
      <c r="S358" s="39"/>
      <c r="T358" s="94"/>
      <c r="U358" s="39"/>
      <c r="V358" s="95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  <c r="AY358" s="39"/>
      <c r="AZ358" s="39"/>
      <c r="BA358" s="39"/>
      <c r="BB358" s="39"/>
      <c r="BC358" s="39"/>
      <c r="BD358" s="39"/>
      <c r="BE358" s="39"/>
      <c r="BF358" s="39"/>
      <c r="BG358" s="39"/>
      <c r="BH358" s="39"/>
      <c r="BI358" s="39"/>
      <c r="BJ358" s="39"/>
      <c r="BK358" s="39"/>
      <c r="BL358" s="39"/>
      <c r="BM358" s="39"/>
      <c r="BN358" s="39"/>
      <c r="BO358" s="39"/>
      <c r="BP358" s="39"/>
      <c r="BQ358" s="39"/>
      <c r="BR358" s="39"/>
      <c r="BS358" s="39"/>
    </row>
    <row r="359" spans="1:71" ht="15.75" customHeight="1" x14ac:dyDescent="0.25">
      <c r="A359" s="30"/>
      <c r="B359" s="31"/>
      <c r="C359" s="31"/>
      <c r="D359" s="37"/>
      <c r="E359" s="39"/>
      <c r="F359" s="31"/>
      <c r="G359" s="92"/>
      <c r="H359" s="39"/>
      <c r="I359" s="93"/>
      <c r="J359" s="39"/>
      <c r="K359" s="39"/>
      <c r="L359" s="41"/>
      <c r="M359" s="41"/>
      <c r="N359" s="41"/>
      <c r="O359" s="31"/>
      <c r="P359" s="39"/>
      <c r="Q359" s="39"/>
      <c r="R359" s="39"/>
      <c r="S359" s="39"/>
      <c r="T359" s="94"/>
      <c r="U359" s="39"/>
      <c r="V359" s="95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  <c r="AY359" s="39"/>
      <c r="AZ359" s="39"/>
      <c r="BA359" s="39"/>
      <c r="BB359" s="39"/>
      <c r="BC359" s="39"/>
      <c r="BD359" s="39"/>
      <c r="BE359" s="39"/>
      <c r="BF359" s="39"/>
      <c r="BG359" s="39"/>
      <c r="BH359" s="39"/>
      <c r="BI359" s="39"/>
      <c r="BJ359" s="39"/>
      <c r="BK359" s="39"/>
      <c r="BL359" s="39"/>
      <c r="BM359" s="39"/>
      <c r="BN359" s="39"/>
      <c r="BO359" s="39"/>
      <c r="BP359" s="39"/>
      <c r="BQ359" s="39"/>
      <c r="BR359" s="39"/>
      <c r="BS359" s="39"/>
    </row>
    <row r="360" spans="1:71" ht="15.75" customHeight="1" x14ac:dyDescent="0.25">
      <c r="A360" s="30"/>
      <c r="B360" s="31"/>
      <c r="C360" s="31"/>
      <c r="D360" s="37"/>
      <c r="E360" s="39"/>
      <c r="F360" s="31"/>
      <c r="G360" s="92"/>
      <c r="H360" s="39"/>
      <c r="I360" s="93"/>
      <c r="J360" s="39"/>
      <c r="K360" s="39"/>
      <c r="L360" s="41"/>
      <c r="M360" s="41"/>
      <c r="N360" s="41"/>
      <c r="O360" s="31"/>
      <c r="P360" s="39"/>
      <c r="Q360" s="39"/>
      <c r="R360" s="39"/>
      <c r="S360" s="39"/>
      <c r="T360" s="94"/>
      <c r="U360" s="39"/>
      <c r="V360" s="95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  <c r="AY360" s="39"/>
      <c r="AZ360" s="39"/>
      <c r="BA360" s="39"/>
      <c r="BB360" s="39"/>
      <c r="BC360" s="39"/>
      <c r="BD360" s="39"/>
      <c r="BE360" s="39"/>
      <c r="BF360" s="39"/>
      <c r="BG360" s="39"/>
      <c r="BH360" s="39"/>
      <c r="BI360" s="39"/>
      <c r="BJ360" s="39"/>
      <c r="BK360" s="39"/>
      <c r="BL360" s="39"/>
      <c r="BM360" s="39"/>
      <c r="BN360" s="39"/>
      <c r="BO360" s="39"/>
      <c r="BP360" s="39"/>
      <c r="BQ360" s="39"/>
      <c r="BR360" s="39"/>
      <c r="BS360" s="39"/>
    </row>
    <row r="361" spans="1:71" ht="15.75" customHeight="1" x14ac:dyDescent="0.25">
      <c r="A361" s="30"/>
      <c r="B361" s="31"/>
      <c r="C361" s="31"/>
      <c r="D361" s="37"/>
      <c r="E361" s="39"/>
      <c r="F361" s="31"/>
      <c r="G361" s="92"/>
      <c r="H361" s="39"/>
      <c r="I361" s="93"/>
      <c r="J361" s="39"/>
      <c r="K361" s="39"/>
      <c r="L361" s="41"/>
      <c r="M361" s="41"/>
      <c r="N361" s="41"/>
      <c r="O361" s="31"/>
      <c r="P361" s="39"/>
      <c r="Q361" s="39"/>
      <c r="R361" s="39"/>
      <c r="S361" s="39"/>
      <c r="T361" s="94"/>
      <c r="U361" s="39"/>
      <c r="V361" s="95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  <c r="AY361" s="39"/>
      <c r="AZ361" s="39"/>
      <c r="BA361" s="39"/>
      <c r="BB361" s="39"/>
      <c r="BC361" s="39"/>
      <c r="BD361" s="39"/>
      <c r="BE361" s="39"/>
      <c r="BF361" s="39"/>
      <c r="BG361" s="39"/>
      <c r="BH361" s="39"/>
      <c r="BI361" s="39"/>
      <c r="BJ361" s="39"/>
      <c r="BK361" s="39"/>
      <c r="BL361" s="39"/>
      <c r="BM361" s="39"/>
      <c r="BN361" s="39"/>
      <c r="BO361" s="39"/>
      <c r="BP361" s="39"/>
      <c r="BQ361" s="39"/>
      <c r="BR361" s="39"/>
      <c r="BS361" s="39"/>
    </row>
    <row r="362" spans="1:71" ht="15.75" customHeight="1" x14ac:dyDescent="0.25">
      <c r="A362" s="30"/>
      <c r="B362" s="31"/>
      <c r="C362" s="31"/>
      <c r="D362" s="37"/>
      <c r="E362" s="39"/>
      <c r="F362" s="31"/>
      <c r="G362" s="92"/>
      <c r="H362" s="39"/>
      <c r="I362" s="93"/>
      <c r="J362" s="39"/>
      <c r="K362" s="39"/>
      <c r="L362" s="41"/>
      <c r="M362" s="41"/>
      <c r="N362" s="41"/>
      <c r="O362" s="31"/>
      <c r="P362" s="39"/>
      <c r="Q362" s="39"/>
      <c r="R362" s="39"/>
      <c r="S362" s="39"/>
      <c r="T362" s="94"/>
      <c r="U362" s="39"/>
      <c r="V362" s="95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  <c r="BG362" s="39"/>
      <c r="BH362" s="39"/>
      <c r="BI362" s="39"/>
      <c r="BJ362" s="39"/>
      <c r="BK362" s="39"/>
      <c r="BL362" s="39"/>
      <c r="BM362" s="39"/>
      <c r="BN362" s="39"/>
      <c r="BO362" s="39"/>
      <c r="BP362" s="39"/>
      <c r="BQ362" s="39"/>
      <c r="BR362" s="39"/>
      <c r="BS362" s="39"/>
    </row>
    <row r="363" spans="1:71" ht="15.75" customHeight="1" x14ac:dyDescent="0.25">
      <c r="A363" s="30"/>
      <c r="B363" s="31"/>
      <c r="C363" s="31"/>
      <c r="D363" s="37"/>
      <c r="E363" s="39"/>
      <c r="F363" s="31"/>
      <c r="G363" s="92"/>
      <c r="H363" s="39"/>
      <c r="I363" s="93"/>
      <c r="J363" s="39"/>
      <c r="K363" s="39"/>
      <c r="L363" s="41"/>
      <c r="M363" s="41"/>
      <c r="N363" s="41"/>
      <c r="O363" s="31"/>
      <c r="P363" s="39"/>
      <c r="Q363" s="39"/>
      <c r="R363" s="39"/>
      <c r="S363" s="39"/>
      <c r="T363" s="94"/>
      <c r="U363" s="39"/>
      <c r="V363" s="95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39"/>
      <c r="AZ363" s="39"/>
      <c r="BA363" s="39"/>
      <c r="BB363" s="39"/>
      <c r="BC363" s="39"/>
      <c r="BD363" s="39"/>
      <c r="BE363" s="39"/>
      <c r="BF363" s="39"/>
      <c r="BG363" s="39"/>
      <c r="BH363" s="39"/>
      <c r="BI363" s="39"/>
      <c r="BJ363" s="39"/>
      <c r="BK363" s="39"/>
      <c r="BL363" s="39"/>
      <c r="BM363" s="39"/>
      <c r="BN363" s="39"/>
      <c r="BO363" s="39"/>
      <c r="BP363" s="39"/>
      <c r="BQ363" s="39"/>
      <c r="BR363" s="39"/>
      <c r="BS363" s="39"/>
    </row>
    <row r="364" spans="1:71" ht="15.75" customHeight="1" x14ac:dyDescent="0.25">
      <c r="A364" s="30"/>
      <c r="B364" s="31"/>
      <c r="C364" s="31"/>
      <c r="D364" s="37"/>
      <c r="E364" s="39"/>
      <c r="F364" s="31"/>
      <c r="G364" s="92"/>
      <c r="H364" s="39"/>
      <c r="I364" s="93"/>
      <c r="J364" s="39"/>
      <c r="K364" s="39"/>
      <c r="L364" s="41"/>
      <c r="M364" s="41"/>
      <c r="N364" s="41"/>
      <c r="O364" s="31"/>
      <c r="P364" s="39"/>
      <c r="Q364" s="39"/>
      <c r="R364" s="39"/>
      <c r="S364" s="39"/>
      <c r="T364" s="94"/>
      <c r="U364" s="39"/>
      <c r="V364" s="95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  <c r="AY364" s="39"/>
      <c r="AZ364" s="39"/>
      <c r="BA364" s="39"/>
      <c r="BB364" s="39"/>
      <c r="BC364" s="39"/>
      <c r="BD364" s="39"/>
      <c r="BE364" s="39"/>
      <c r="BF364" s="39"/>
      <c r="BG364" s="39"/>
      <c r="BH364" s="39"/>
      <c r="BI364" s="39"/>
      <c r="BJ364" s="39"/>
      <c r="BK364" s="39"/>
      <c r="BL364" s="39"/>
      <c r="BM364" s="39"/>
      <c r="BN364" s="39"/>
      <c r="BO364" s="39"/>
      <c r="BP364" s="39"/>
      <c r="BQ364" s="39"/>
      <c r="BR364" s="39"/>
      <c r="BS364" s="39"/>
    </row>
    <row r="365" spans="1:71" ht="15.75" customHeight="1" x14ac:dyDescent="0.25">
      <c r="A365" s="30"/>
      <c r="B365" s="31"/>
      <c r="C365" s="31"/>
      <c r="D365" s="37"/>
      <c r="E365" s="39"/>
      <c r="F365" s="31"/>
      <c r="G365" s="92"/>
      <c r="H365" s="39"/>
      <c r="I365" s="93"/>
      <c r="J365" s="39"/>
      <c r="K365" s="39"/>
      <c r="L365" s="41"/>
      <c r="M365" s="41"/>
      <c r="N365" s="41"/>
      <c r="O365" s="31"/>
      <c r="P365" s="39"/>
      <c r="Q365" s="39"/>
      <c r="R365" s="39"/>
      <c r="S365" s="39"/>
      <c r="T365" s="94"/>
      <c r="U365" s="39"/>
      <c r="V365" s="95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39"/>
      <c r="AZ365" s="39"/>
      <c r="BA365" s="39"/>
      <c r="BB365" s="39"/>
      <c r="BC365" s="39"/>
      <c r="BD365" s="39"/>
      <c r="BE365" s="39"/>
      <c r="BF365" s="39"/>
      <c r="BG365" s="39"/>
      <c r="BH365" s="39"/>
      <c r="BI365" s="39"/>
      <c r="BJ365" s="39"/>
      <c r="BK365" s="39"/>
      <c r="BL365" s="39"/>
      <c r="BM365" s="39"/>
      <c r="BN365" s="39"/>
      <c r="BO365" s="39"/>
      <c r="BP365" s="39"/>
      <c r="BQ365" s="39"/>
      <c r="BR365" s="39"/>
      <c r="BS365" s="39"/>
    </row>
    <row r="366" spans="1:71" ht="15.75" customHeight="1" x14ac:dyDescent="0.25">
      <c r="A366" s="30"/>
      <c r="B366" s="31"/>
      <c r="C366" s="31"/>
      <c r="D366" s="37"/>
      <c r="E366" s="39"/>
      <c r="F366" s="31"/>
      <c r="G366" s="92"/>
      <c r="H366" s="39"/>
      <c r="I366" s="93"/>
      <c r="J366" s="39"/>
      <c r="K366" s="39"/>
      <c r="L366" s="41"/>
      <c r="M366" s="41"/>
      <c r="N366" s="41"/>
      <c r="O366" s="31"/>
      <c r="P366" s="39"/>
      <c r="Q366" s="39"/>
      <c r="R366" s="39"/>
      <c r="S366" s="39"/>
      <c r="T366" s="94"/>
      <c r="U366" s="39"/>
      <c r="V366" s="95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39"/>
      <c r="AZ366" s="39"/>
      <c r="BA366" s="39"/>
      <c r="BB366" s="39"/>
      <c r="BC366" s="39"/>
      <c r="BD366" s="39"/>
      <c r="BE366" s="39"/>
      <c r="BF366" s="39"/>
      <c r="BG366" s="39"/>
      <c r="BH366" s="39"/>
      <c r="BI366" s="39"/>
      <c r="BJ366" s="39"/>
      <c r="BK366" s="39"/>
      <c r="BL366" s="39"/>
      <c r="BM366" s="39"/>
      <c r="BN366" s="39"/>
      <c r="BO366" s="39"/>
      <c r="BP366" s="39"/>
      <c r="BQ366" s="39"/>
      <c r="BR366" s="39"/>
      <c r="BS366" s="39"/>
    </row>
    <row r="367" spans="1:71" ht="15.75" customHeight="1" x14ac:dyDescent="0.25">
      <c r="A367" s="30"/>
      <c r="B367" s="31"/>
      <c r="C367" s="31"/>
      <c r="D367" s="37"/>
      <c r="E367" s="39"/>
      <c r="F367" s="31"/>
      <c r="G367" s="92"/>
      <c r="H367" s="39"/>
      <c r="I367" s="93"/>
      <c r="J367" s="39"/>
      <c r="K367" s="39"/>
      <c r="L367" s="41"/>
      <c r="M367" s="41"/>
      <c r="N367" s="41"/>
      <c r="O367" s="31"/>
      <c r="P367" s="39"/>
      <c r="Q367" s="39"/>
      <c r="R367" s="39"/>
      <c r="S367" s="39"/>
      <c r="T367" s="94"/>
      <c r="U367" s="39"/>
      <c r="V367" s="95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39"/>
      <c r="AZ367" s="39"/>
      <c r="BA367" s="39"/>
      <c r="BB367" s="39"/>
      <c r="BC367" s="39"/>
      <c r="BD367" s="39"/>
      <c r="BE367" s="39"/>
      <c r="BF367" s="39"/>
      <c r="BG367" s="39"/>
      <c r="BH367" s="39"/>
      <c r="BI367" s="39"/>
      <c r="BJ367" s="39"/>
      <c r="BK367" s="39"/>
      <c r="BL367" s="39"/>
      <c r="BM367" s="39"/>
      <c r="BN367" s="39"/>
      <c r="BO367" s="39"/>
      <c r="BP367" s="39"/>
      <c r="BQ367" s="39"/>
      <c r="BR367" s="39"/>
      <c r="BS367" s="39"/>
    </row>
    <row r="368" spans="1:71" ht="15.75" customHeight="1" x14ac:dyDescent="0.25">
      <c r="A368" s="30"/>
      <c r="B368" s="31"/>
      <c r="C368" s="31"/>
      <c r="D368" s="37"/>
      <c r="E368" s="39"/>
      <c r="F368" s="31"/>
      <c r="G368" s="92"/>
      <c r="H368" s="39"/>
      <c r="I368" s="93"/>
      <c r="J368" s="39"/>
      <c r="K368" s="39"/>
      <c r="L368" s="41"/>
      <c r="M368" s="41"/>
      <c r="N368" s="41"/>
      <c r="O368" s="31"/>
      <c r="P368" s="39"/>
      <c r="Q368" s="39"/>
      <c r="R368" s="39"/>
      <c r="S368" s="39"/>
      <c r="T368" s="94"/>
      <c r="U368" s="39"/>
      <c r="V368" s="95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  <c r="AY368" s="39"/>
      <c r="AZ368" s="39"/>
      <c r="BA368" s="39"/>
      <c r="BB368" s="39"/>
      <c r="BC368" s="39"/>
      <c r="BD368" s="39"/>
      <c r="BE368" s="39"/>
      <c r="BF368" s="39"/>
      <c r="BG368" s="39"/>
      <c r="BH368" s="39"/>
      <c r="BI368" s="39"/>
      <c r="BJ368" s="39"/>
      <c r="BK368" s="39"/>
      <c r="BL368" s="39"/>
      <c r="BM368" s="39"/>
      <c r="BN368" s="39"/>
      <c r="BO368" s="39"/>
      <c r="BP368" s="39"/>
      <c r="BQ368" s="39"/>
      <c r="BR368" s="39"/>
      <c r="BS368" s="39"/>
    </row>
    <row r="369" spans="1:71" ht="15.75" customHeight="1" x14ac:dyDescent="0.25">
      <c r="A369" s="30"/>
      <c r="B369" s="31"/>
      <c r="C369" s="31"/>
      <c r="D369" s="37"/>
      <c r="E369" s="39"/>
      <c r="F369" s="31"/>
      <c r="G369" s="92"/>
      <c r="H369" s="39"/>
      <c r="I369" s="93"/>
      <c r="J369" s="39"/>
      <c r="K369" s="39"/>
      <c r="L369" s="41"/>
      <c r="M369" s="41"/>
      <c r="N369" s="41"/>
      <c r="O369" s="31"/>
      <c r="P369" s="39"/>
      <c r="Q369" s="39"/>
      <c r="R369" s="39"/>
      <c r="S369" s="39"/>
      <c r="T369" s="94"/>
      <c r="U369" s="39"/>
      <c r="V369" s="95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  <c r="AY369" s="39"/>
      <c r="AZ369" s="39"/>
      <c r="BA369" s="39"/>
      <c r="BB369" s="39"/>
      <c r="BC369" s="39"/>
      <c r="BD369" s="39"/>
      <c r="BE369" s="39"/>
      <c r="BF369" s="39"/>
      <c r="BG369" s="39"/>
      <c r="BH369" s="39"/>
      <c r="BI369" s="39"/>
      <c r="BJ369" s="39"/>
      <c r="BK369" s="39"/>
      <c r="BL369" s="39"/>
      <c r="BM369" s="39"/>
      <c r="BN369" s="39"/>
      <c r="BO369" s="39"/>
      <c r="BP369" s="39"/>
      <c r="BQ369" s="39"/>
      <c r="BR369" s="39"/>
      <c r="BS369" s="39"/>
    </row>
    <row r="370" spans="1:71" ht="15.75" customHeight="1" x14ac:dyDescent="0.25">
      <c r="A370" s="30"/>
      <c r="B370" s="31"/>
      <c r="C370" s="31"/>
      <c r="D370" s="37"/>
      <c r="E370" s="39"/>
      <c r="F370" s="31"/>
      <c r="G370" s="92"/>
      <c r="H370" s="39"/>
      <c r="I370" s="93"/>
      <c r="J370" s="39"/>
      <c r="K370" s="39"/>
      <c r="L370" s="41"/>
      <c r="M370" s="41"/>
      <c r="N370" s="41"/>
      <c r="O370" s="31"/>
      <c r="P370" s="39"/>
      <c r="Q370" s="39"/>
      <c r="R370" s="39"/>
      <c r="S370" s="39"/>
      <c r="T370" s="94"/>
      <c r="U370" s="39"/>
      <c r="V370" s="95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  <c r="AY370" s="39"/>
      <c r="AZ370" s="39"/>
      <c r="BA370" s="39"/>
      <c r="BB370" s="39"/>
      <c r="BC370" s="39"/>
      <c r="BD370" s="39"/>
      <c r="BE370" s="39"/>
      <c r="BF370" s="39"/>
      <c r="BG370" s="39"/>
      <c r="BH370" s="39"/>
      <c r="BI370" s="39"/>
      <c r="BJ370" s="39"/>
      <c r="BK370" s="39"/>
      <c r="BL370" s="39"/>
      <c r="BM370" s="39"/>
      <c r="BN370" s="39"/>
      <c r="BO370" s="39"/>
      <c r="BP370" s="39"/>
      <c r="BQ370" s="39"/>
      <c r="BR370" s="39"/>
      <c r="BS370" s="39"/>
    </row>
    <row r="371" spans="1:71" ht="15.75" customHeight="1" x14ac:dyDescent="0.25">
      <c r="A371" s="30"/>
      <c r="B371" s="31"/>
      <c r="C371" s="31"/>
      <c r="D371" s="37"/>
      <c r="E371" s="39"/>
      <c r="F371" s="31"/>
      <c r="G371" s="92"/>
      <c r="H371" s="39"/>
      <c r="I371" s="93"/>
      <c r="J371" s="39"/>
      <c r="K371" s="39"/>
      <c r="L371" s="41"/>
      <c r="M371" s="41"/>
      <c r="N371" s="41"/>
      <c r="O371" s="31"/>
      <c r="P371" s="39"/>
      <c r="Q371" s="39"/>
      <c r="R371" s="39"/>
      <c r="S371" s="39"/>
      <c r="T371" s="94"/>
      <c r="U371" s="39"/>
      <c r="V371" s="95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  <c r="AY371" s="39"/>
      <c r="AZ371" s="39"/>
      <c r="BA371" s="39"/>
      <c r="BB371" s="39"/>
      <c r="BC371" s="39"/>
      <c r="BD371" s="39"/>
      <c r="BE371" s="39"/>
      <c r="BF371" s="39"/>
      <c r="BG371" s="39"/>
      <c r="BH371" s="39"/>
      <c r="BI371" s="39"/>
      <c r="BJ371" s="39"/>
      <c r="BK371" s="39"/>
      <c r="BL371" s="39"/>
      <c r="BM371" s="39"/>
      <c r="BN371" s="39"/>
      <c r="BO371" s="39"/>
      <c r="BP371" s="39"/>
      <c r="BQ371" s="39"/>
      <c r="BR371" s="39"/>
      <c r="BS371" s="39"/>
    </row>
    <row r="372" spans="1:71" ht="15.75" customHeight="1" x14ac:dyDescent="0.25">
      <c r="A372" s="30"/>
      <c r="B372" s="31"/>
      <c r="C372" s="31"/>
      <c r="D372" s="37"/>
      <c r="E372" s="39"/>
      <c r="F372" s="31"/>
      <c r="G372" s="92"/>
      <c r="H372" s="39"/>
      <c r="I372" s="93"/>
      <c r="J372" s="39"/>
      <c r="K372" s="39"/>
      <c r="L372" s="41"/>
      <c r="M372" s="41"/>
      <c r="N372" s="41"/>
      <c r="O372" s="31"/>
      <c r="P372" s="39"/>
      <c r="Q372" s="39"/>
      <c r="R372" s="39"/>
      <c r="S372" s="39"/>
      <c r="T372" s="94"/>
      <c r="U372" s="39"/>
      <c r="V372" s="95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  <c r="AY372" s="39"/>
      <c r="AZ372" s="39"/>
      <c r="BA372" s="39"/>
      <c r="BB372" s="39"/>
      <c r="BC372" s="39"/>
      <c r="BD372" s="39"/>
      <c r="BE372" s="39"/>
      <c r="BF372" s="39"/>
      <c r="BG372" s="39"/>
      <c r="BH372" s="39"/>
      <c r="BI372" s="39"/>
      <c r="BJ372" s="39"/>
      <c r="BK372" s="39"/>
      <c r="BL372" s="39"/>
      <c r="BM372" s="39"/>
      <c r="BN372" s="39"/>
      <c r="BO372" s="39"/>
      <c r="BP372" s="39"/>
      <c r="BQ372" s="39"/>
      <c r="BR372" s="39"/>
      <c r="BS372" s="39"/>
    </row>
    <row r="373" spans="1:71" ht="15.75" customHeight="1" x14ac:dyDescent="0.25">
      <c r="A373" s="30"/>
      <c r="B373" s="31"/>
      <c r="C373" s="31"/>
      <c r="D373" s="37"/>
      <c r="E373" s="39"/>
      <c r="F373" s="31"/>
      <c r="G373" s="92"/>
      <c r="H373" s="39"/>
      <c r="I373" s="93"/>
      <c r="J373" s="39"/>
      <c r="K373" s="39"/>
      <c r="L373" s="41"/>
      <c r="M373" s="41"/>
      <c r="N373" s="41"/>
      <c r="O373" s="31"/>
      <c r="P373" s="39"/>
      <c r="Q373" s="39"/>
      <c r="R373" s="39"/>
      <c r="S373" s="39"/>
      <c r="T373" s="94"/>
      <c r="U373" s="39"/>
      <c r="V373" s="95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  <c r="AY373" s="39"/>
      <c r="AZ373" s="39"/>
      <c r="BA373" s="39"/>
      <c r="BB373" s="39"/>
      <c r="BC373" s="39"/>
      <c r="BD373" s="39"/>
      <c r="BE373" s="39"/>
      <c r="BF373" s="39"/>
      <c r="BG373" s="39"/>
      <c r="BH373" s="39"/>
      <c r="BI373" s="39"/>
      <c r="BJ373" s="39"/>
      <c r="BK373" s="39"/>
      <c r="BL373" s="39"/>
      <c r="BM373" s="39"/>
      <c r="BN373" s="39"/>
      <c r="BO373" s="39"/>
      <c r="BP373" s="39"/>
      <c r="BQ373" s="39"/>
      <c r="BR373" s="39"/>
      <c r="BS373" s="39"/>
    </row>
    <row r="374" spans="1:71" ht="15.75" customHeight="1" x14ac:dyDescent="0.25">
      <c r="A374" s="30"/>
      <c r="B374" s="31"/>
      <c r="C374" s="31"/>
      <c r="D374" s="37"/>
      <c r="E374" s="39"/>
      <c r="F374" s="31"/>
      <c r="G374" s="92"/>
      <c r="H374" s="39"/>
      <c r="I374" s="93"/>
      <c r="J374" s="39"/>
      <c r="K374" s="39"/>
      <c r="L374" s="41"/>
      <c r="M374" s="41"/>
      <c r="N374" s="41"/>
      <c r="O374" s="31"/>
      <c r="P374" s="39"/>
      <c r="Q374" s="39"/>
      <c r="R374" s="39"/>
      <c r="S374" s="39"/>
      <c r="T374" s="94"/>
      <c r="U374" s="39"/>
      <c r="V374" s="95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  <c r="AY374" s="39"/>
      <c r="AZ374" s="39"/>
      <c r="BA374" s="39"/>
      <c r="BB374" s="39"/>
      <c r="BC374" s="39"/>
      <c r="BD374" s="39"/>
      <c r="BE374" s="39"/>
      <c r="BF374" s="39"/>
      <c r="BG374" s="39"/>
      <c r="BH374" s="39"/>
      <c r="BI374" s="39"/>
      <c r="BJ374" s="39"/>
      <c r="BK374" s="39"/>
      <c r="BL374" s="39"/>
      <c r="BM374" s="39"/>
      <c r="BN374" s="39"/>
      <c r="BO374" s="39"/>
      <c r="BP374" s="39"/>
      <c r="BQ374" s="39"/>
      <c r="BR374" s="39"/>
      <c r="BS374" s="39"/>
    </row>
    <row r="375" spans="1:71" ht="15.75" customHeight="1" x14ac:dyDescent="0.25">
      <c r="A375" s="30"/>
      <c r="B375" s="31"/>
      <c r="C375" s="31"/>
      <c r="D375" s="37"/>
      <c r="E375" s="39"/>
      <c r="F375" s="31"/>
      <c r="G375" s="92"/>
      <c r="H375" s="39"/>
      <c r="I375" s="93"/>
      <c r="J375" s="39"/>
      <c r="K375" s="39"/>
      <c r="L375" s="41"/>
      <c r="M375" s="41"/>
      <c r="N375" s="41"/>
      <c r="O375" s="31"/>
      <c r="P375" s="39"/>
      <c r="Q375" s="39"/>
      <c r="R375" s="39"/>
      <c r="S375" s="39"/>
      <c r="T375" s="94"/>
      <c r="U375" s="39"/>
      <c r="V375" s="95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  <c r="AY375" s="39"/>
      <c r="AZ375" s="39"/>
      <c r="BA375" s="39"/>
      <c r="BB375" s="39"/>
      <c r="BC375" s="39"/>
      <c r="BD375" s="39"/>
      <c r="BE375" s="39"/>
      <c r="BF375" s="39"/>
      <c r="BG375" s="39"/>
      <c r="BH375" s="39"/>
      <c r="BI375" s="39"/>
      <c r="BJ375" s="39"/>
      <c r="BK375" s="39"/>
      <c r="BL375" s="39"/>
      <c r="BM375" s="39"/>
      <c r="BN375" s="39"/>
      <c r="BO375" s="39"/>
      <c r="BP375" s="39"/>
      <c r="BQ375" s="39"/>
      <c r="BR375" s="39"/>
      <c r="BS375" s="39"/>
    </row>
    <row r="376" spans="1:71" ht="15.75" customHeight="1" x14ac:dyDescent="0.25">
      <c r="A376" s="30"/>
      <c r="B376" s="31"/>
      <c r="C376" s="31"/>
      <c r="D376" s="37"/>
      <c r="E376" s="39"/>
      <c r="F376" s="31"/>
      <c r="G376" s="92"/>
      <c r="H376" s="39"/>
      <c r="I376" s="93"/>
      <c r="J376" s="39"/>
      <c r="K376" s="39"/>
      <c r="L376" s="41"/>
      <c r="M376" s="41"/>
      <c r="N376" s="41"/>
      <c r="O376" s="31"/>
      <c r="P376" s="39"/>
      <c r="Q376" s="39"/>
      <c r="R376" s="39"/>
      <c r="S376" s="39"/>
      <c r="T376" s="94"/>
      <c r="U376" s="39"/>
      <c r="V376" s="95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  <c r="AY376" s="39"/>
      <c r="AZ376" s="39"/>
      <c r="BA376" s="39"/>
      <c r="BB376" s="39"/>
      <c r="BC376" s="39"/>
      <c r="BD376" s="39"/>
      <c r="BE376" s="39"/>
      <c r="BF376" s="39"/>
      <c r="BG376" s="39"/>
      <c r="BH376" s="39"/>
      <c r="BI376" s="39"/>
      <c r="BJ376" s="39"/>
      <c r="BK376" s="39"/>
      <c r="BL376" s="39"/>
      <c r="BM376" s="39"/>
      <c r="BN376" s="39"/>
      <c r="BO376" s="39"/>
      <c r="BP376" s="39"/>
      <c r="BQ376" s="39"/>
      <c r="BR376" s="39"/>
      <c r="BS376" s="39"/>
    </row>
    <row r="377" spans="1:71" ht="15.75" customHeight="1" x14ac:dyDescent="0.25">
      <c r="A377" s="30"/>
      <c r="B377" s="31"/>
      <c r="C377" s="31"/>
      <c r="D377" s="37"/>
      <c r="E377" s="39"/>
      <c r="F377" s="31"/>
      <c r="G377" s="92"/>
      <c r="H377" s="39"/>
      <c r="I377" s="93"/>
      <c r="J377" s="39"/>
      <c r="K377" s="39"/>
      <c r="L377" s="41"/>
      <c r="M377" s="41"/>
      <c r="N377" s="41"/>
      <c r="O377" s="31"/>
      <c r="P377" s="39"/>
      <c r="Q377" s="39"/>
      <c r="R377" s="39"/>
      <c r="S377" s="39"/>
      <c r="T377" s="94"/>
      <c r="U377" s="39"/>
      <c r="V377" s="95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  <c r="AY377" s="39"/>
      <c r="AZ377" s="39"/>
      <c r="BA377" s="39"/>
      <c r="BB377" s="39"/>
      <c r="BC377" s="39"/>
      <c r="BD377" s="39"/>
      <c r="BE377" s="39"/>
      <c r="BF377" s="39"/>
      <c r="BG377" s="39"/>
      <c r="BH377" s="39"/>
      <c r="BI377" s="39"/>
      <c r="BJ377" s="39"/>
      <c r="BK377" s="39"/>
      <c r="BL377" s="39"/>
      <c r="BM377" s="39"/>
      <c r="BN377" s="39"/>
      <c r="BO377" s="39"/>
      <c r="BP377" s="39"/>
      <c r="BQ377" s="39"/>
      <c r="BR377" s="39"/>
      <c r="BS377" s="39"/>
    </row>
    <row r="378" spans="1:71" ht="15.75" customHeight="1" x14ac:dyDescent="0.25">
      <c r="A378" s="30"/>
      <c r="B378" s="31"/>
      <c r="C378" s="31"/>
      <c r="D378" s="37"/>
      <c r="E378" s="39"/>
      <c r="F378" s="31"/>
      <c r="G378" s="92"/>
      <c r="H378" s="39"/>
      <c r="I378" s="93"/>
      <c r="J378" s="39"/>
      <c r="K378" s="39"/>
      <c r="L378" s="41"/>
      <c r="M378" s="41"/>
      <c r="N378" s="41"/>
      <c r="O378" s="31"/>
      <c r="P378" s="39"/>
      <c r="Q378" s="39"/>
      <c r="R378" s="39"/>
      <c r="S378" s="39"/>
      <c r="T378" s="94"/>
      <c r="U378" s="39"/>
      <c r="V378" s="95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  <c r="AY378" s="39"/>
      <c r="AZ378" s="39"/>
      <c r="BA378" s="39"/>
      <c r="BB378" s="39"/>
      <c r="BC378" s="39"/>
      <c r="BD378" s="39"/>
      <c r="BE378" s="39"/>
      <c r="BF378" s="39"/>
      <c r="BG378" s="39"/>
      <c r="BH378" s="39"/>
      <c r="BI378" s="39"/>
      <c r="BJ378" s="39"/>
      <c r="BK378" s="39"/>
      <c r="BL378" s="39"/>
      <c r="BM378" s="39"/>
      <c r="BN378" s="39"/>
      <c r="BO378" s="39"/>
      <c r="BP378" s="39"/>
      <c r="BQ378" s="39"/>
      <c r="BR378" s="39"/>
      <c r="BS378" s="39"/>
    </row>
    <row r="379" spans="1:71" ht="15.75" customHeight="1" x14ac:dyDescent="0.25">
      <c r="A379" s="30"/>
      <c r="B379" s="31"/>
      <c r="C379" s="31"/>
      <c r="D379" s="37"/>
      <c r="E379" s="39"/>
      <c r="F379" s="31"/>
      <c r="G379" s="92"/>
      <c r="H379" s="39"/>
      <c r="I379" s="93"/>
      <c r="J379" s="39"/>
      <c r="K379" s="39"/>
      <c r="L379" s="41"/>
      <c r="M379" s="41"/>
      <c r="N379" s="41"/>
      <c r="O379" s="31"/>
      <c r="P379" s="39"/>
      <c r="Q379" s="39"/>
      <c r="R379" s="39"/>
      <c r="S379" s="39"/>
      <c r="T379" s="94"/>
      <c r="U379" s="39"/>
      <c r="V379" s="95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39"/>
      <c r="AZ379" s="39"/>
      <c r="BA379" s="39"/>
      <c r="BB379" s="39"/>
      <c r="BC379" s="39"/>
      <c r="BD379" s="39"/>
      <c r="BE379" s="39"/>
      <c r="BF379" s="39"/>
      <c r="BG379" s="39"/>
      <c r="BH379" s="39"/>
      <c r="BI379" s="39"/>
      <c r="BJ379" s="39"/>
      <c r="BK379" s="39"/>
      <c r="BL379" s="39"/>
      <c r="BM379" s="39"/>
      <c r="BN379" s="39"/>
      <c r="BO379" s="39"/>
      <c r="BP379" s="39"/>
      <c r="BQ379" s="39"/>
      <c r="BR379" s="39"/>
      <c r="BS379" s="39"/>
    </row>
    <row r="380" spans="1:71" ht="15.75" customHeight="1" x14ac:dyDescent="0.25">
      <c r="A380" s="30"/>
      <c r="B380" s="31"/>
      <c r="C380" s="31"/>
      <c r="D380" s="37"/>
      <c r="E380" s="39"/>
      <c r="F380" s="31"/>
      <c r="G380" s="92"/>
      <c r="H380" s="39"/>
      <c r="I380" s="93"/>
      <c r="J380" s="39"/>
      <c r="K380" s="39"/>
      <c r="L380" s="41"/>
      <c r="M380" s="41"/>
      <c r="N380" s="41"/>
      <c r="O380" s="31"/>
      <c r="P380" s="39"/>
      <c r="Q380" s="39"/>
      <c r="R380" s="39"/>
      <c r="S380" s="39"/>
      <c r="T380" s="94"/>
      <c r="U380" s="39"/>
      <c r="V380" s="95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39"/>
      <c r="AZ380" s="39"/>
      <c r="BA380" s="39"/>
      <c r="BB380" s="39"/>
      <c r="BC380" s="39"/>
      <c r="BD380" s="39"/>
      <c r="BE380" s="39"/>
      <c r="BF380" s="39"/>
      <c r="BG380" s="39"/>
      <c r="BH380" s="39"/>
      <c r="BI380" s="39"/>
      <c r="BJ380" s="39"/>
      <c r="BK380" s="39"/>
      <c r="BL380" s="39"/>
      <c r="BM380" s="39"/>
      <c r="BN380" s="39"/>
      <c r="BO380" s="39"/>
      <c r="BP380" s="39"/>
      <c r="BQ380" s="39"/>
      <c r="BR380" s="39"/>
      <c r="BS380" s="39"/>
    </row>
    <row r="381" spans="1:71" ht="15.75" customHeight="1" x14ac:dyDescent="0.25">
      <c r="A381" s="30"/>
      <c r="B381" s="31"/>
      <c r="C381" s="31"/>
      <c r="D381" s="37"/>
      <c r="E381" s="39"/>
      <c r="F381" s="31"/>
      <c r="G381" s="92"/>
      <c r="H381" s="39"/>
      <c r="I381" s="93"/>
      <c r="J381" s="39"/>
      <c r="K381" s="39"/>
      <c r="L381" s="41"/>
      <c r="M381" s="41"/>
      <c r="N381" s="41"/>
      <c r="O381" s="31"/>
      <c r="P381" s="39"/>
      <c r="Q381" s="39"/>
      <c r="R381" s="39"/>
      <c r="S381" s="39"/>
      <c r="T381" s="94"/>
      <c r="U381" s="39"/>
      <c r="V381" s="95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  <c r="BA381" s="39"/>
      <c r="BB381" s="39"/>
      <c r="BC381" s="39"/>
      <c r="BD381" s="39"/>
      <c r="BE381" s="39"/>
      <c r="BF381" s="39"/>
      <c r="BG381" s="39"/>
      <c r="BH381" s="39"/>
      <c r="BI381" s="39"/>
      <c r="BJ381" s="39"/>
      <c r="BK381" s="39"/>
      <c r="BL381" s="39"/>
      <c r="BM381" s="39"/>
      <c r="BN381" s="39"/>
      <c r="BO381" s="39"/>
      <c r="BP381" s="39"/>
      <c r="BQ381" s="39"/>
      <c r="BR381" s="39"/>
      <c r="BS381" s="39"/>
    </row>
    <row r="382" spans="1:71" ht="15.75" customHeight="1" x14ac:dyDescent="0.25">
      <c r="A382" s="30"/>
      <c r="B382" s="31"/>
      <c r="C382" s="31"/>
      <c r="D382" s="37"/>
      <c r="E382" s="39"/>
      <c r="F382" s="31"/>
      <c r="G382" s="92"/>
      <c r="H382" s="39"/>
      <c r="I382" s="93"/>
      <c r="J382" s="39"/>
      <c r="K382" s="39"/>
      <c r="L382" s="41"/>
      <c r="M382" s="41"/>
      <c r="N382" s="41"/>
      <c r="O382" s="31"/>
      <c r="P382" s="39"/>
      <c r="Q382" s="39"/>
      <c r="R382" s="39"/>
      <c r="S382" s="39"/>
      <c r="T382" s="94"/>
      <c r="U382" s="39"/>
      <c r="V382" s="95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  <c r="AY382" s="39"/>
      <c r="AZ382" s="39"/>
      <c r="BA382" s="39"/>
      <c r="BB382" s="39"/>
      <c r="BC382" s="39"/>
      <c r="BD382" s="39"/>
      <c r="BE382" s="39"/>
      <c r="BF382" s="39"/>
      <c r="BG382" s="39"/>
      <c r="BH382" s="39"/>
      <c r="BI382" s="39"/>
      <c r="BJ382" s="39"/>
      <c r="BK382" s="39"/>
      <c r="BL382" s="39"/>
      <c r="BM382" s="39"/>
      <c r="BN382" s="39"/>
      <c r="BO382" s="39"/>
      <c r="BP382" s="39"/>
      <c r="BQ382" s="39"/>
      <c r="BR382" s="39"/>
      <c r="BS382" s="39"/>
    </row>
    <row r="383" spans="1:71" ht="15.75" customHeight="1" x14ac:dyDescent="0.25">
      <c r="A383" s="30"/>
      <c r="B383" s="31"/>
      <c r="C383" s="31"/>
      <c r="D383" s="37"/>
      <c r="E383" s="39"/>
      <c r="F383" s="31"/>
      <c r="G383" s="92"/>
      <c r="H383" s="39"/>
      <c r="I383" s="93"/>
      <c r="J383" s="39"/>
      <c r="K383" s="39"/>
      <c r="L383" s="41"/>
      <c r="M383" s="41"/>
      <c r="N383" s="41"/>
      <c r="O383" s="31"/>
      <c r="P383" s="39"/>
      <c r="Q383" s="39"/>
      <c r="R383" s="39"/>
      <c r="S383" s="39"/>
      <c r="T383" s="94"/>
      <c r="U383" s="39"/>
      <c r="V383" s="95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  <c r="AY383" s="39"/>
      <c r="AZ383" s="39"/>
      <c r="BA383" s="39"/>
      <c r="BB383" s="39"/>
      <c r="BC383" s="39"/>
      <c r="BD383" s="39"/>
      <c r="BE383" s="39"/>
      <c r="BF383" s="39"/>
      <c r="BG383" s="39"/>
      <c r="BH383" s="39"/>
      <c r="BI383" s="39"/>
      <c r="BJ383" s="39"/>
      <c r="BK383" s="39"/>
      <c r="BL383" s="39"/>
      <c r="BM383" s="39"/>
      <c r="BN383" s="39"/>
      <c r="BO383" s="39"/>
      <c r="BP383" s="39"/>
      <c r="BQ383" s="39"/>
      <c r="BR383" s="39"/>
      <c r="BS383" s="39"/>
    </row>
    <row r="384" spans="1:71" ht="15.75" customHeight="1" x14ac:dyDescent="0.25">
      <c r="A384" s="30"/>
      <c r="B384" s="31"/>
      <c r="C384" s="31"/>
      <c r="D384" s="37"/>
      <c r="E384" s="39"/>
      <c r="F384" s="31"/>
      <c r="G384" s="92"/>
      <c r="H384" s="39"/>
      <c r="I384" s="93"/>
      <c r="J384" s="39"/>
      <c r="K384" s="39"/>
      <c r="L384" s="41"/>
      <c r="M384" s="41"/>
      <c r="N384" s="41"/>
      <c r="O384" s="31"/>
      <c r="P384" s="39"/>
      <c r="Q384" s="39"/>
      <c r="R384" s="39"/>
      <c r="S384" s="39"/>
      <c r="T384" s="94"/>
      <c r="U384" s="39"/>
      <c r="V384" s="95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  <c r="AY384" s="39"/>
      <c r="AZ384" s="39"/>
      <c r="BA384" s="39"/>
      <c r="BB384" s="39"/>
      <c r="BC384" s="39"/>
      <c r="BD384" s="39"/>
      <c r="BE384" s="39"/>
      <c r="BF384" s="39"/>
      <c r="BG384" s="39"/>
      <c r="BH384" s="39"/>
      <c r="BI384" s="39"/>
      <c r="BJ384" s="39"/>
      <c r="BK384" s="39"/>
      <c r="BL384" s="39"/>
      <c r="BM384" s="39"/>
      <c r="BN384" s="39"/>
      <c r="BO384" s="39"/>
      <c r="BP384" s="39"/>
      <c r="BQ384" s="39"/>
      <c r="BR384" s="39"/>
      <c r="BS384" s="39"/>
    </row>
    <row r="385" spans="1:71" ht="15.75" customHeight="1" x14ac:dyDescent="0.25">
      <c r="A385" s="30"/>
      <c r="B385" s="31"/>
      <c r="C385" s="31"/>
      <c r="D385" s="37"/>
      <c r="E385" s="39"/>
      <c r="F385" s="31"/>
      <c r="G385" s="92"/>
      <c r="H385" s="39"/>
      <c r="I385" s="93"/>
      <c r="J385" s="39"/>
      <c r="K385" s="39"/>
      <c r="L385" s="41"/>
      <c r="M385" s="41"/>
      <c r="N385" s="41"/>
      <c r="O385" s="31"/>
      <c r="P385" s="39"/>
      <c r="Q385" s="39"/>
      <c r="R385" s="39"/>
      <c r="S385" s="39"/>
      <c r="T385" s="94"/>
      <c r="U385" s="39"/>
      <c r="V385" s="95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  <c r="AY385" s="39"/>
      <c r="AZ385" s="39"/>
      <c r="BA385" s="39"/>
      <c r="BB385" s="39"/>
      <c r="BC385" s="39"/>
      <c r="BD385" s="39"/>
      <c r="BE385" s="39"/>
      <c r="BF385" s="39"/>
      <c r="BG385" s="39"/>
      <c r="BH385" s="39"/>
      <c r="BI385" s="39"/>
      <c r="BJ385" s="39"/>
      <c r="BK385" s="39"/>
      <c r="BL385" s="39"/>
      <c r="BM385" s="39"/>
      <c r="BN385" s="39"/>
      <c r="BO385" s="39"/>
      <c r="BP385" s="39"/>
      <c r="BQ385" s="39"/>
      <c r="BR385" s="39"/>
      <c r="BS385" s="39"/>
    </row>
    <row r="386" spans="1:71" ht="15.75" customHeight="1" x14ac:dyDescent="0.25">
      <c r="A386" s="30"/>
      <c r="B386" s="31"/>
      <c r="C386" s="31"/>
      <c r="D386" s="37"/>
      <c r="E386" s="39"/>
      <c r="F386" s="31"/>
      <c r="G386" s="92"/>
      <c r="H386" s="39"/>
      <c r="I386" s="93"/>
      <c r="J386" s="39"/>
      <c r="K386" s="39"/>
      <c r="L386" s="41"/>
      <c r="M386" s="41"/>
      <c r="N386" s="41"/>
      <c r="O386" s="31"/>
      <c r="P386" s="39"/>
      <c r="Q386" s="39"/>
      <c r="R386" s="39"/>
      <c r="S386" s="39"/>
      <c r="T386" s="94"/>
      <c r="U386" s="39"/>
      <c r="V386" s="95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  <c r="AY386" s="39"/>
      <c r="AZ386" s="39"/>
      <c r="BA386" s="39"/>
      <c r="BB386" s="39"/>
      <c r="BC386" s="39"/>
      <c r="BD386" s="39"/>
      <c r="BE386" s="39"/>
      <c r="BF386" s="39"/>
      <c r="BG386" s="39"/>
      <c r="BH386" s="39"/>
      <c r="BI386" s="39"/>
      <c r="BJ386" s="39"/>
      <c r="BK386" s="39"/>
      <c r="BL386" s="39"/>
      <c r="BM386" s="39"/>
      <c r="BN386" s="39"/>
      <c r="BO386" s="39"/>
      <c r="BP386" s="39"/>
      <c r="BQ386" s="39"/>
      <c r="BR386" s="39"/>
      <c r="BS386" s="39"/>
    </row>
    <row r="387" spans="1:71" ht="15.75" customHeight="1" x14ac:dyDescent="0.25">
      <c r="A387" s="30"/>
      <c r="B387" s="31"/>
      <c r="C387" s="31"/>
      <c r="D387" s="37"/>
      <c r="E387" s="39"/>
      <c r="F387" s="31"/>
      <c r="G387" s="92"/>
      <c r="H387" s="39"/>
      <c r="I387" s="93"/>
      <c r="J387" s="39"/>
      <c r="K387" s="39"/>
      <c r="L387" s="41"/>
      <c r="M387" s="41"/>
      <c r="N387" s="41"/>
      <c r="O387" s="31"/>
      <c r="P387" s="39"/>
      <c r="Q387" s="39"/>
      <c r="R387" s="39"/>
      <c r="S387" s="39"/>
      <c r="T387" s="94"/>
      <c r="U387" s="39"/>
      <c r="V387" s="95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  <c r="AY387" s="39"/>
      <c r="AZ387" s="39"/>
      <c r="BA387" s="39"/>
      <c r="BB387" s="39"/>
      <c r="BC387" s="39"/>
      <c r="BD387" s="39"/>
      <c r="BE387" s="39"/>
      <c r="BF387" s="39"/>
      <c r="BG387" s="39"/>
      <c r="BH387" s="39"/>
      <c r="BI387" s="39"/>
      <c r="BJ387" s="39"/>
      <c r="BK387" s="39"/>
      <c r="BL387" s="39"/>
      <c r="BM387" s="39"/>
      <c r="BN387" s="39"/>
      <c r="BO387" s="39"/>
      <c r="BP387" s="39"/>
      <c r="BQ387" s="39"/>
      <c r="BR387" s="39"/>
      <c r="BS387" s="39"/>
    </row>
    <row r="388" spans="1:71" ht="15.75" customHeight="1" x14ac:dyDescent="0.25">
      <c r="A388" s="30"/>
      <c r="B388" s="31"/>
      <c r="C388" s="31"/>
      <c r="D388" s="37"/>
      <c r="E388" s="39"/>
      <c r="F388" s="31"/>
      <c r="G388" s="92"/>
      <c r="H388" s="39"/>
      <c r="I388" s="93"/>
      <c r="J388" s="39"/>
      <c r="K388" s="39"/>
      <c r="L388" s="41"/>
      <c r="M388" s="41"/>
      <c r="N388" s="41"/>
      <c r="O388" s="31"/>
      <c r="P388" s="39"/>
      <c r="Q388" s="39"/>
      <c r="R388" s="39"/>
      <c r="S388" s="39"/>
      <c r="T388" s="94"/>
      <c r="U388" s="39"/>
      <c r="V388" s="95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  <c r="AY388" s="39"/>
      <c r="AZ388" s="39"/>
      <c r="BA388" s="39"/>
      <c r="BB388" s="39"/>
      <c r="BC388" s="39"/>
      <c r="BD388" s="39"/>
      <c r="BE388" s="39"/>
      <c r="BF388" s="39"/>
      <c r="BG388" s="39"/>
      <c r="BH388" s="39"/>
      <c r="BI388" s="39"/>
      <c r="BJ388" s="39"/>
      <c r="BK388" s="39"/>
      <c r="BL388" s="39"/>
      <c r="BM388" s="39"/>
      <c r="BN388" s="39"/>
      <c r="BO388" s="39"/>
      <c r="BP388" s="39"/>
      <c r="BQ388" s="39"/>
      <c r="BR388" s="39"/>
      <c r="BS388" s="39"/>
    </row>
    <row r="389" spans="1:71" ht="15.75" customHeight="1" x14ac:dyDescent="0.25">
      <c r="A389" s="30"/>
      <c r="B389" s="31"/>
      <c r="C389" s="31"/>
      <c r="D389" s="37"/>
      <c r="E389" s="39"/>
      <c r="F389" s="31"/>
      <c r="G389" s="92"/>
      <c r="H389" s="39"/>
      <c r="I389" s="93"/>
      <c r="J389" s="39"/>
      <c r="K389" s="39"/>
      <c r="L389" s="41"/>
      <c r="M389" s="41"/>
      <c r="N389" s="41"/>
      <c r="O389" s="31"/>
      <c r="P389" s="39"/>
      <c r="Q389" s="39"/>
      <c r="R389" s="39"/>
      <c r="S389" s="39"/>
      <c r="T389" s="94"/>
      <c r="U389" s="39"/>
      <c r="V389" s="95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  <c r="AY389" s="39"/>
      <c r="AZ389" s="39"/>
      <c r="BA389" s="39"/>
      <c r="BB389" s="39"/>
      <c r="BC389" s="39"/>
      <c r="BD389" s="39"/>
      <c r="BE389" s="39"/>
      <c r="BF389" s="39"/>
      <c r="BG389" s="39"/>
      <c r="BH389" s="39"/>
      <c r="BI389" s="39"/>
      <c r="BJ389" s="39"/>
      <c r="BK389" s="39"/>
      <c r="BL389" s="39"/>
      <c r="BM389" s="39"/>
      <c r="BN389" s="39"/>
      <c r="BO389" s="39"/>
      <c r="BP389" s="39"/>
      <c r="BQ389" s="39"/>
      <c r="BR389" s="39"/>
      <c r="BS389" s="39"/>
    </row>
    <row r="390" spans="1:71" ht="15.75" customHeight="1" x14ac:dyDescent="0.25">
      <c r="A390" s="30"/>
      <c r="B390" s="31"/>
      <c r="C390" s="31"/>
      <c r="D390" s="37"/>
      <c r="E390" s="39"/>
      <c r="F390" s="31"/>
      <c r="G390" s="92"/>
      <c r="H390" s="39"/>
      <c r="I390" s="93"/>
      <c r="J390" s="39"/>
      <c r="K390" s="39"/>
      <c r="L390" s="41"/>
      <c r="M390" s="41"/>
      <c r="N390" s="41"/>
      <c r="O390" s="31"/>
      <c r="P390" s="39"/>
      <c r="Q390" s="39"/>
      <c r="R390" s="39"/>
      <c r="S390" s="39"/>
      <c r="T390" s="94"/>
      <c r="U390" s="39"/>
      <c r="V390" s="95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  <c r="AY390" s="39"/>
      <c r="AZ390" s="39"/>
      <c r="BA390" s="39"/>
      <c r="BB390" s="39"/>
      <c r="BC390" s="39"/>
      <c r="BD390" s="39"/>
      <c r="BE390" s="39"/>
      <c r="BF390" s="39"/>
      <c r="BG390" s="39"/>
      <c r="BH390" s="39"/>
      <c r="BI390" s="39"/>
      <c r="BJ390" s="39"/>
      <c r="BK390" s="39"/>
      <c r="BL390" s="39"/>
      <c r="BM390" s="39"/>
      <c r="BN390" s="39"/>
      <c r="BO390" s="39"/>
      <c r="BP390" s="39"/>
      <c r="BQ390" s="39"/>
      <c r="BR390" s="39"/>
      <c r="BS390" s="39"/>
    </row>
    <row r="391" spans="1:71" ht="15.75" customHeight="1" x14ac:dyDescent="0.25">
      <c r="A391" s="30"/>
      <c r="B391" s="31"/>
      <c r="C391" s="31"/>
      <c r="D391" s="37"/>
      <c r="E391" s="39"/>
      <c r="F391" s="31"/>
      <c r="G391" s="92"/>
      <c r="H391" s="39"/>
      <c r="I391" s="93"/>
      <c r="J391" s="39"/>
      <c r="K391" s="39"/>
      <c r="L391" s="41"/>
      <c r="M391" s="41"/>
      <c r="N391" s="41"/>
      <c r="O391" s="31"/>
      <c r="P391" s="39"/>
      <c r="Q391" s="39"/>
      <c r="R391" s="39"/>
      <c r="S391" s="39"/>
      <c r="T391" s="94"/>
      <c r="U391" s="39"/>
      <c r="V391" s="95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  <c r="AY391" s="39"/>
      <c r="AZ391" s="39"/>
      <c r="BA391" s="39"/>
      <c r="BB391" s="39"/>
      <c r="BC391" s="39"/>
      <c r="BD391" s="39"/>
      <c r="BE391" s="39"/>
      <c r="BF391" s="39"/>
      <c r="BG391" s="39"/>
      <c r="BH391" s="39"/>
      <c r="BI391" s="39"/>
      <c r="BJ391" s="39"/>
      <c r="BK391" s="39"/>
      <c r="BL391" s="39"/>
      <c r="BM391" s="39"/>
      <c r="BN391" s="39"/>
      <c r="BO391" s="39"/>
      <c r="BP391" s="39"/>
      <c r="BQ391" s="39"/>
      <c r="BR391" s="39"/>
      <c r="BS391" s="39"/>
    </row>
    <row r="392" spans="1:71" ht="15.75" customHeight="1" x14ac:dyDescent="0.25">
      <c r="A392" s="30"/>
      <c r="B392" s="31"/>
      <c r="C392" s="31"/>
      <c r="D392" s="37"/>
      <c r="E392" s="39"/>
      <c r="F392" s="31"/>
      <c r="G392" s="92"/>
      <c r="H392" s="39"/>
      <c r="I392" s="93"/>
      <c r="J392" s="39"/>
      <c r="K392" s="39"/>
      <c r="L392" s="41"/>
      <c r="M392" s="41"/>
      <c r="N392" s="41"/>
      <c r="O392" s="31"/>
      <c r="P392" s="39"/>
      <c r="Q392" s="39"/>
      <c r="R392" s="39"/>
      <c r="S392" s="39"/>
      <c r="T392" s="94"/>
      <c r="U392" s="39"/>
      <c r="V392" s="95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39"/>
      <c r="AZ392" s="39"/>
      <c r="BA392" s="39"/>
      <c r="BB392" s="39"/>
      <c r="BC392" s="39"/>
      <c r="BD392" s="39"/>
      <c r="BE392" s="39"/>
      <c r="BF392" s="39"/>
      <c r="BG392" s="39"/>
      <c r="BH392" s="39"/>
      <c r="BI392" s="39"/>
      <c r="BJ392" s="39"/>
      <c r="BK392" s="39"/>
      <c r="BL392" s="39"/>
      <c r="BM392" s="39"/>
      <c r="BN392" s="39"/>
      <c r="BO392" s="39"/>
      <c r="BP392" s="39"/>
      <c r="BQ392" s="39"/>
      <c r="BR392" s="39"/>
      <c r="BS392" s="39"/>
    </row>
    <row r="393" spans="1:71" ht="15.75" customHeight="1" x14ac:dyDescent="0.25">
      <c r="A393" s="30"/>
      <c r="B393" s="31"/>
      <c r="C393" s="31"/>
      <c r="D393" s="37"/>
      <c r="E393" s="39"/>
      <c r="F393" s="31"/>
      <c r="G393" s="92"/>
      <c r="H393" s="39"/>
      <c r="I393" s="93"/>
      <c r="J393" s="39"/>
      <c r="K393" s="39"/>
      <c r="L393" s="41"/>
      <c r="M393" s="41"/>
      <c r="N393" s="41"/>
      <c r="O393" s="31"/>
      <c r="P393" s="39"/>
      <c r="Q393" s="39"/>
      <c r="R393" s="39"/>
      <c r="S393" s="39"/>
      <c r="T393" s="94"/>
      <c r="U393" s="39"/>
      <c r="V393" s="95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  <c r="AY393" s="39"/>
      <c r="AZ393" s="39"/>
      <c r="BA393" s="39"/>
      <c r="BB393" s="39"/>
      <c r="BC393" s="39"/>
      <c r="BD393" s="39"/>
      <c r="BE393" s="39"/>
      <c r="BF393" s="39"/>
      <c r="BG393" s="39"/>
      <c r="BH393" s="39"/>
      <c r="BI393" s="39"/>
      <c r="BJ393" s="39"/>
      <c r="BK393" s="39"/>
      <c r="BL393" s="39"/>
      <c r="BM393" s="39"/>
      <c r="BN393" s="39"/>
      <c r="BO393" s="39"/>
      <c r="BP393" s="39"/>
      <c r="BQ393" s="39"/>
      <c r="BR393" s="39"/>
      <c r="BS393" s="39"/>
    </row>
    <row r="394" spans="1:71" ht="15.75" customHeight="1" x14ac:dyDescent="0.25">
      <c r="A394" s="30"/>
      <c r="B394" s="31"/>
      <c r="C394" s="31"/>
      <c r="D394" s="37"/>
      <c r="E394" s="39"/>
      <c r="F394" s="31"/>
      <c r="G394" s="92"/>
      <c r="H394" s="39"/>
      <c r="I394" s="93"/>
      <c r="J394" s="39"/>
      <c r="K394" s="39"/>
      <c r="L394" s="41"/>
      <c r="M394" s="41"/>
      <c r="N394" s="41"/>
      <c r="O394" s="31"/>
      <c r="P394" s="39"/>
      <c r="Q394" s="39"/>
      <c r="R394" s="39"/>
      <c r="S394" s="39"/>
      <c r="T394" s="94"/>
      <c r="U394" s="39"/>
      <c r="V394" s="95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  <c r="AY394" s="39"/>
      <c r="AZ394" s="39"/>
      <c r="BA394" s="39"/>
      <c r="BB394" s="39"/>
      <c r="BC394" s="39"/>
      <c r="BD394" s="39"/>
      <c r="BE394" s="39"/>
      <c r="BF394" s="39"/>
      <c r="BG394" s="39"/>
      <c r="BH394" s="39"/>
      <c r="BI394" s="39"/>
      <c r="BJ394" s="39"/>
      <c r="BK394" s="39"/>
      <c r="BL394" s="39"/>
      <c r="BM394" s="39"/>
      <c r="BN394" s="39"/>
      <c r="BO394" s="39"/>
      <c r="BP394" s="39"/>
      <c r="BQ394" s="39"/>
      <c r="BR394" s="39"/>
      <c r="BS394" s="39"/>
    </row>
    <row r="395" spans="1:71" ht="15.75" customHeight="1" x14ac:dyDescent="0.25">
      <c r="A395" s="30"/>
      <c r="B395" s="31"/>
      <c r="C395" s="31"/>
      <c r="D395" s="37"/>
      <c r="E395" s="39"/>
      <c r="F395" s="31"/>
      <c r="G395" s="92"/>
      <c r="H395" s="39"/>
      <c r="I395" s="93"/>
      <c r="J395" s="39"/>
      <c r="K395" s="39"/>
      <c r="L395" s="41"/>
      <c r="M395" s="41"/>
      <c r="N395" s="41"/>
      <c r="O395" s="31"/>
      <c r="P395" s="39"/>
      <c r="Q395" s="39"/>
      <c r="R395" s="39"/>
      <c r="S395" s="39"/>
      <c r="T395" s="94"/>
      <c r="U395" s="39"/>
      <c r="V395" s="95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  <c r="AY395" s="39"/>
      <c r="AZ395" s="39"/>
      <c r="BA395" s="39"/>
      <c r="BB395" s="39"/>
      <c r="BC395" s="39"/>
      <c r="BD395" s="39"/>
      <c r="BE395" s="39"/>
      <c r="BF395" s="39"/>
      <c r="BG395" s="39"/>
      <c r="BH395" s="39"/>
      <c r="BI395" s="39"/>
      <c r="BJ395" s="39"/>
      <c r="BK395" s="39"/>
      <c r="BL395" s="39"/>
      <c r="BM395" s="39"/>
      <c r="BN395" s="39"/>
      <c r="BO395" s="39"/>
      <c r="BP395" s="39"/>
      <c r="BQ395" s="39"/>
      <c r="BR395" s="39"/>
      <c r="BS395" s="39"/>
    </row>
    <row r="396" spans="1:71" ht="15.75" customHeight="1" x14ac:dyDescent="0.25">
      <c r="A396" s="30"/>
      <c r="B396" s="31"/>
      <c r="C396" s="31"/>
      <c r="D396" s="37"/>
      <c r="E396" s="39"/>
      <c r="F396" s="31"/>
      <c r="G396" s="92"/>
      <c r="H396" s="39"/>
      <c r="I396" s="93"/>
      <c r="J396" s="39"/>
      <c r="K396" s="39"/>
      <c r="L396" s="41"/>
      <c r="M396" s="41"/>
      <c r="N396" s="41"/>
      <c r="O396" s="31"/>
      <c r="P396" s="39"/>
      <c r="Q396" s="39"/>
      <c r="R396" s="39"/>
      <c r="S396" s="39"/>
      <c r="T396" s="94"/>
      <c r="U396" s="39"/>
      <c r="V396" s="95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  <c r="AY396" s="39"/>
      <c r="AZ396" s="39"/>
      <c r="BA396" s="39"/>
      <c r="BB396" s="39"/>
      <c r="BC396" s="39"/>
      <c r="BD396" s="39"/>
      <c r="BE396" s="39"/>
      <c r="BF396" s="39"/>
      <c r="BG396" s="39"/>
      <c r="BH396" s="39"/>
      <c r="BI396" s="39"/>
      <c r="BJ396" s="39"/>
      <c r="BK396" s="39"/>
      <c r="BL396" s="39"/>
      <c r="BM396" s="39"/>
      <c r="BN396" s="39"/>
      <c r="BO396" s="39"/>
      <c r="BP396" s="39"/>
      <c r="BQ396" s="39"/>
      <c r="BR396" s="39"/>
      <c r="BS396" s="39"/>
    </row>
    <row r="397" spans="1:71" ht="15.75" customHeight="1" x14ac:dyDescent="0.25">
      <c r="A397" s="30"/>
      <c r="B397" s="31"/>
      <c r="C397" s="31"/>
      <c r="D397" s="37"/>
      <c r="E397" s="39"/>
      <c r="F397" s="31"/>
      <c r="G397" s="92"/>
      <c r="H397" s="39"/>
      <c r="I397" s="93"/>
      <c r="J397" s="39"/>
      <c r="K397" s="39"/>
      <c r="L397" s="41"/>
      <c r="M397" s="41"/>
      <c r="N397" s="41"/>
      <c r="O397" s="31"/>
      <c r="P397" s="39"/>
      <c r="Q397" s="39"/>
      <c r="R397" s="39"/>
      <c r="S397" s="39"/>
      <c r="T397" s="94"/>
      <c r="U397" s="39"/>
      <c r="V397" s="95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  <c r="AY397" s="39"/>
      <c r="AZ397" s="39"/>
      <c r="BA397" s="39"/>
      <c r="BB397" s="39"/>
      <c r="BC397" s="39"/>
      <c r="BD397" s="39"/>
      <c r="BE397" s="39"/>
      <c r="BF397" s="39"/>
      <c r="BG397" s="39"/>
      <c r="BH397" s="39"/>
      <c r="BI397" s="39"/>
      <c r="BJ397" s="39"/>
      <c r="BK397" s="39"/>
      <c r="BL397" s="39"/>
      <c r="BM397" s="39"/>
      <c r="BN397" s="39"/>
      <c r="BO397" s="39"/>
      <c r="BP397" s="39"/>
      <c r="BQ397" s="39"/>
      <c r="BR397" s="39"/>
      <c r="BS397" s="39"/>
    </row>
    <row r="398" spans="1:71" ht="15.75" customHeight="1" x14ac:dyDescent="0.25">
      <c r="A398" s="30"/>
      <c r="B398" s="31"/>
      <c r="C398" s="31"/>
      <c r="D398" s="37"/>
      <c r="E398" s="39"/>
      <c r="F398" s="31"/>
      <c r="G398" s="92"/>
      <c r="H398" s="39"/>
      <c r="I398" s="93"/>
      <c r="J398" s="39"/>
      <c r="K398" s="39"/>
      <c r="L398" s="41"/>
      <c r="M398" s="41"/>
      <c r="N398" s="41"/>
      <c r="O398" s="31"/>
      <c r="P398" s="39"/>
      <c r="Q398" s="39"/>
      <c r="R398" s="39"/>
      <c r="S398" s="39"/>
      <c r="T398" s="94"/>
      <c r="U398" s="39"/>
      <c r="V398" s="95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  <c r="AY398" s="39"/>
      <c r="AZ398" s="39"/>
      <c r="BA398" s="39"/>
      <c r="BB398" s="39"/>
      <c r="BC398" s="39"/>
      <c r="BD398" s="39"/>
      <c r="BE398" s="39"/>
      <c r="BF398" s="39"/>
      <c r="BG398" s="39"/>
      <c r="BH398" s="39"/>
      <c r="BI398" s="39"/>
      <c r="BJ398" s="39"/>
      <c r="BK398" s="39"/>
      <c r="BL398" s="39"/>
      <c r="BM398" s="39"/>
      <c r="BN398" s="39"/>
      <c r="BO398" s="39"/>
      <c r="BP398" s="39"/>
      <c r="BQ398" s="39"/>
      <c r="BR398" s="39"/>
      <c r="BS398" s="39"/>
    </row>
    <row r="399" spans="1:71" ht="15.75" customHeight="1" x14ac:dyDescent="0.25">
      <c r="A399" s="30"/>
      <c r="B399" s="31"/>
      <c r="C399" s="31"/>
      <c r="D399" s="37"/>
      <c r="E399" s="39"/>
      <c r="F399" s="31"/>
      <c r="G399" s="92"/>
      <c r="H399" s="39"/>
      <c r="I399" s="93"/>
      <c r="J399" s="39"/>
      <c r="K399" s="39"/>
      <c r="L399" s="41"/>
      <c r="M399" s="41"/>
      <c r="N399" s="41"/>
      <c r="O399" s="31"/>
      <c r="P399" s="39"/>
      <c r="Q399" s="39"/>
      <c r="R399" s="39"/>
      <c r="S399" s="39"/>
      <c r="T399" s="94"/>
      <c r="U399" s="39"/>
      <c r="V399" s="95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  <c r="AY399" s="39"/>
      <c r="AZ399" s="39"/>
      <c r="BA399" s="39"/>
      <c r="BB399" s="39"/>
      <c r="BC399" s="39"/>
      <c r="BD399" s="39"/>
      <c r="BE399" s="39"/>
      <c r="BF399" s="39"/>
      <c r="BG399" s="39"/>
      <c r="BH399" s="39"/>
      <c r="BI399" s="39"/>
      <c r="BJ399" s="39"/>
      <c r="BK399" s="39"/>
      <c r="BL399" s="39"/>
      <c r="BM399" s="39"/>
      <c r="BN399" s="39"/>
      <c r="BO399" s="39"/>
      <c r="BP399" s="39"/>
      <c r="BQ399" s="39"/>
      <c r="BR399" s="39"/>
      <c r="BS399" s="39"/>
    </row>
    <row r="400" spans="1:71" ht="15.75" customHeight="1" x14ac:dyDescent="0.25">
      <c r="A400" s="30"/>
      <c r="B400" s="31"/>
      <c r="C400" s="31"/>
      <c r="D400" s="37"/>
      <c r="E400" s="39"/>
      <c r="F400" s="31"/>
      <c r="G400" s="92"/>
      <c r="H400" s="39"/>
      <c r="I400" s="93"/>
      <c r="J400" s="39"/>
      <c r="K400" s="39"/>
      <c r="L400" s="41"/>
      <c r="M400" s="41"/>
      <c r="N400" s="41"/>
      <c r="O400" s="31"/>
      <c r="P400" s="39"/>
      <c r="Q400" s="39"/>
      <c r="R400" s="39"/>
      <c r="S400" s="39"/>
      <c r="T400" s="94"/>
      <c r="U400" s="39"/>
      <c r="V400" s="95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  <c r="AT400" s="39"/>
      <c r="AU400" s="39"/>
      <c r="AV400" s="39"/>
      <c r="AW400" s="39"/>
      <c r="AX400" s="39"/>
      <c r="AY400" s="39"/>
      <c r="AZ400" s="39"/>
      <c r="BA400" s="39"/>
      <c r="BB400" s="39"/>
      <c r="BC400" s="39"/>
      <c r="BD400" s="39"/>
      <c r="BE400" s="39"/>
      <c r="BF400" s="39"/>
      <c r="BG400" s="39"/>
      <c r="BH400" s="39"/>
      <c r="BI400" s="39"/>
      <c r="BJ400" s="39"/>
      <c r="BK400" s="39"/>
      <c r="BL400" s="39"/>
      <c r="BM400" s="39"/>
      <c r="BN400" s="39"/>
      <c r="BO400" s="39"/>
      <c r="BP400" s="39"/>
      <c r="BQ400" s="39"/>
      <c r="BR400" s="39"/>
      <c r="BS400" s="39"/>
    </row>
    <row r="401" spans="1:71" ht="15.75" customHeight="1" x14ac:dyDescent="0.25">
      <c r="A401" s="30"/>
      <c r="B401" s="31"/>
      <c r="C401" s="31"/>
      <c r="D401" s="37"/>
      <c r="E401" s="39"/>
      <c r="F401" s="31"/>
      <c r="G401" s="92"/>
      <c r="H401" s="39"/>
      <c r="I401" s="93"/>
      <c r="J401" s="39"/>
      <c r="K401" s="39"/>
      <c r="L401" s="41"/>
      <c r="M401" s="41"/>
      <c r="N401" s="41"/>
      <c r="O401" s="31"/>
      <c r="P401" s="39"/>
      <c r="Q401" s="39"/>
      <c r="R401" s="39"/>
      <c r="S401" s="39"/>
      <c r="T401" s="94"/>
      <c r="U401" s="39"/>
      <c r="V401" s="95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  <c r="AY401" s="39"/>
      <c r="AZ401" s="39"/>
      <c r="BA401" s="39"/>
      <c r="BB401" s="39"/>
      <c r="BC401" s="39"/>
      <c r="BD401" s="39"/>
      <c r="BE401" s="39"/>
      <c r="BF401" s="39"/>
      <c r="BG401" s="39"/>
      <c r="BH401" s="39"/>
      <c r="BI401" s="39"/>
      <c r="BJ401" s="39"/>
      <c r="BK401" s="39"/>
      <c r="BL401" s="39"/>
      <c r="BM401" s="39"/>
      <c r="BN401" s="39"/>
      <c r="BO401" s="39"/>
      <c r="BP401" s="39"/>
      <c r="BQ401" s="39"/>
      <c r="BR401" s="39"/>
      <c r="BS401" s="39"/>
    </row>
    <row r="402" spans="1:71" ht="15.75" customHeight="1" x14ac:dyDescent="0.25">
      <c r="A402" s="30"/>
      <c r="B402" s="31"/>
      <c r="C402" s="31"/>
      <c r="D402" s="37"/>
      <c r="E402" s="39"/>
      <c r="F402" s="31"/>
      <c r="G402" s="92"/>
      <c r="H402" s="39"/>
      <c r="I402" s="93"/>
      <c r="J402" s="39"/>
      <c r="K402" s="39"/>
      <c r="L402" s="41"/>
      <c r="M402" s="41"/>
      <c r="N402" s="41"/>
      <c r="O402" s="31"/>
      <c r="P402" s="39"/>
      <c r="Q402" s="39"/>
      <c r="R402" s="39"/>
      <c r="S402" s="39"/>
      <c r="T402" s="94"/>
      <c r="U402" s="39"/>
      <c r="V402" s="95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  <c r="AY402" s="39"/>
      <c r="AZ402" s="39"/>
      <c r="BA402" s="39"/>
      <c r="BB402" s="39"/>
      <c r="BC402" s="39"/>
      <c r="BD402" s="39"/>
      <c r="BE402" s="39"/>
      <c r="BF402" s="39"/>
      <c r="BG402" s="39"/>
      <c r="BH402" s="39"/>
      <c r="BI402" s="39"/>
      <c r="BJ402" s="39"/>
      <c r="BK402" s="39"/>
      <c r="BL402" s="39"/>
      <c r="BM402" s="39"/>
      <c r="BN402" s="39"/>
      <c r="BO402" s="39"/>
      <c r="BP402" s="39"/>
      <c r="BQ402" s="39"/>
      <c r="BR402" s="39"/>
      <c r="BS402" s="39"/>
    </row>
    <row r="403" spans="1:71" ht="15.75" customHeight="1" x14ac:dyDescent="0.25">
      <c r="A403" s="30"/>
      <c r="B403" s="31"/>
      <c r="C403" s="31"/>
      <c r="D403" s="37"/>
      <c r="E403" s="39"/>
      <c r="F403" s="31"/>
      <c r="G403" s="92"/>
      <c r="H403" s="39"/>
      <c r="I403" s="93"/>
      <c r="J403" s="39"/>
      <c r="K403" s="39"/>
      <c r="L403" s="41"/>
      <c r="M403" s="41"/>
      <c r="N403" s="41"/>
      <c r="O403" s="31"/>
      <c r="P403" s="39"/>
      <c r="Q403" s="39"/>
      <c r="R403" s="39"/>
      <c r="S403" s="39"/>
      <c r="T403" s="94"/>
      <c r="U403" s="39"/>
      <c r="V403" s="95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  <c r="AY403" s="39"/>
      <c r="AZ403" s="39"/>
      <c r="BA403" s="39"/>
      <c r="BB403" s="39"/>
      <c r="BC403" s="39"/>
      <c r="BD403" s="39"/>
      <c r="BE403" s="39"/>
      <c r="BF403" s="39"/>
      <c r="BG403" s="39"/>
      <c r="BH403" s="39"/>
      <c r="BI403" s="39"/>
      <c r="BJ403" s="39"/>
      <c r="BK403" s="39"/>
      <c r="BL403" s="39"/>
      <c r="BM403" s="39"/>
      <c r="BN403" s="39"/>
      <c r="BO403" s="39"/>
      <c r="BP403" s="39"/>
      <c r="BQ403" s="39"/>
      <c r="BR403" s="39"/>
      <c r="BS403" s="39"/>
    </row>
    <row r="404" spans="1:71" ht="15.75" customHeight="1" x14ac:dyDescent="0.25">
      <c r="A404" s="30"/>
      <c r="B404" s="31"/>
      <c r="C404" s="31"/>
      <c r="D404" s="37"/>
      <c r="E404" s="39"/>
      <c r="F404" s="31"/>
      <c r="G404" s="92"/>
      <c r="H404" s="39"/>
      <c r="I404" s="93"/>
      <c r="J404" s="39"/>
      <c r="K404" s="39"/>
      <c r="L404" s="41"/>
      <c r="M404" s="41"/>
      <c r="N404" s="41"/>
      <c r="O404" s="31"/>
      <c r="P404" s="39"/>
      <c r="Q404" s="39"/>
      <c r="R404" s="39"/>
      <c r="S404" s="39"/>
      <c r="T404" s="94"/>
      <c r="U404" s="39"/>
      <c r="V404" s="95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  <c r="AY404" s="39"/>
      <c r="AZ404" s="39"/>
      <c r="BA404" s="39"/>
      <c r="BB404" s="39"/>
      <c r="BC404" s="39"/>
      <c r="BD404" s="39"/>
      <c r="BE404" s="39"/>
      <c r="BF404" s="39"/>
      <c r="BG404" s="39"/>
      <c r="BH404" s="39"/>
      <c r="BI404" s="39"/>
      <c r="BJ404" s="39"/>
      <c r="BK404" s="39"/>
      <c r="BL404" s="39"/>
      <c r="BM404" s="39"/>
      <c r="BN404" s="39"/>
      <c r="BO404" s="39"/>
      <c r="BP404" s="39"/>
      <c r="BQ404" s="39"/>
      <c r="BR404" s="39"/>
      <c r="BS404" s="39"/>
    </row>
    <row r="405" spans="1:71" ht="15.75" customHeight="1" x14ac:dyDescent="0.25">
      <c r="A405" s="30"/>
      <c r="B405" s="31"/>
      <c r="C405" s="31"/>
      <c r="D405" s="37"/>
      <c r="E405" s="39"/>
      <c r="F405" s="31"/>
      <c r="G405" s="92"/>
      <c r="H405" s="39"/>
      <c r="I405" s="93"/>
      <c r="J405" s="39"/>
      <c r="K405" s="39"/>
      <c r="L405" s="41"/>
      <c r="M405" s="41"/>
      <c r="N405" s="41"/>
      <c r="O405" s="31"/>
      <c r="P405" s="39"/>
      <c r="Q405" s="39"/>
      <c r="R405" s="39"/>
      <c r="S405" s="39"/>
      <c r="T405" s="94"/>
      <c r="U405" s="39"/>
      <c r="V405" s="95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  <c r="AW405" s="39"/>
      <c r="AX405" s="39"/>
      <c r="AY405" s="39"/>
      <c r="AZ405" s="39"/>
      <c r="BA405" s="39"/>
      <c r="BB405" s="39"/>
      <c r="BC405" s="39"/>
      <c r="BD405" s="39"/>
      <c r="BE405" s="39"/>
      <c r="BF405" s="39"/>
      <c r="BG405" s="39"/>
      <c r="BH405" s="39"/>
      <c r="BI405" s="39"/>
      <c r="BJ405" s="39"/>
      <c r="BK405" s="39"/>
      <c r="BL405" s="39"/>
      <c r="BM405" s="39"/>
      <c r="BN405" s="39"/>
      <c r="BO405" s="39"/>
      <c r="BP405" s="39"/>
      <c r="BQ405" s="39"/>
      <c r="BR405" s="39"/>
      <c r="BS405" s="39"/>
    </row>
    <row r="406" spans="1:71" ht="15.75" customHeight="1" x14ac:dyDescent="0.25">
      <c r="A406" s="30"/>
      <c r="B406" s="31"/>
      <c r="C406" s="31"/>
      <c r="D406" s="37"/>
      <c r="E406" s="39"/>
      <c r="F406" s="31"/>
      <c r="G406" s="92"/>
      <c r="H406" s="39"/>
      <c r="I406" s="93"/>
      <c r="J406" s="39"/>
      <c r="K406" s="39"/>
      <c r="L406" s="41"/>
      <c r="M406" s="41"/>
      <c r="N406" s="41"/>
      <c r="O406" s="31"/>
      <c r="P406" s="39"/>
      <c r="Q406" s="39"/>
      <c r="R406" s="39"/>
      <c r="S406" s="39"/>
      <c r="T406" s="94"/>
      <c r="U406" s="39"/>
      <c r="V406" s="95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  <c r="AT406" s="39"/>
      <c r="AU406" s="39"/>
      <c r="AV406" s="39"/>
      <c r="AW406" s="39"/>
      <c r="AX406" s="39"/>
      <c r="AY406" s="39"/>
      <c r="AZ406" s="39"/>
      <c r="BA406" s="39"/>
      <c r="BB406" s="39"/>
      <c r="BC406" s="39"/>
      <c r="BD406" s="39"/>
      <c r="BE406" s="39"/>
      <c r="BF406" s="39"/>
      <c r="BG406" s="39"/>
      <c r="BH406" s="39"/>
      <c r="BI406" s="39"/>
      <c r="BJ406" s="39"/>
      <c r="BK406" s="39"/>
      <c r="BL406" s="39"/>
      <c r="BM406" s="39"/>
      <c r="BN406" s="39"/>
      <c r="BO406" s="39"/>
      <c r="BP406" s="39"/>
      <c r="BQ406" s="39"/>
      <c r="BR406" s="39"/>
      <c r="BS406" s="39"/>
    </row>
    <row r="407" spans="1:71" ht="15.75" customHeight="1" x14ac:dyDescent="0.25">
      <c r="A407" s="30"/>
      <c r="B407" s="31"/>
      <c r="C407" s="31"/>
      <c r="D407" s="37"/>
      <c r="E407" s="39"/>
      <c r="F407" s="31"/>
      <c r="G407" s="92"/>
      <c r="H407" s="39"/>
      <c r="I407" s="93"/>
      <c r="J407" s="39"/>
      <c r="K407" s="39"/>
      <c r="L407" s="41"/>
      <c r="M407" s="41"/>
      <c r="N407" s="41"/>
      <c r="O407" s="31"/>
      <c r="P407" s="39"/>
      <c r="Q407" s="39"/>
      <c r="R407" s="39"/>
      <c r="S407" s="39"/>
      <c r="T407" s="94"/>
      <c r="U407" s="39"/>
      <c r="V407" s="95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/>
      <c r="AU407" s="39"/>
      <c r="AV407" s="39"/>
      <c r="AW407" s="39"/>
      <c r="AX407" s="39"/>
      <c r="AY407" s="39"/>
      <c r="AZ407" s="39"/>
      <c r="BA407" s="39"/>
      <c r="BB407" s="39"/>
      <c r="BC407" s="39"/>
      <c r="BD407" s="39"/>
      <c r="BE407" s="39"/>
      <c r="BF407" s="39"/>
      <c r="BG407" s="39"/>
      <c r="BH407" s="39"/>
      <c r="BI407" s="39"/>
      <c r="BJ407" s="39"/>
      <c r="BK407" s="39"/>
      <c r="BL407" s="39"/>
      <c r="BM407" s="39"/>
      <c r="BN407" s="39"/>
      <c r="BO407" s="39"/>
      <c r="BP407" s="39"/>
      <c r="BQ407" s="39"/>
      <c r="BR407" s="39"/>
      <c r="BS407" s="39"/>
    </row>
    <row r="408" spans="1:71" ht="15.75" customHeight="1" x14ac:dyDescent="0.25">
      <c r="A408" s="30"/>
      <c r="B408" s="31"/>
      <c r="C408" s="31"/>
      <c r="D408" s="37"/>
      <c r="E408" s="39"/>
      <c r="F408" s="31"/>
      <c r="G408" s="92"/>
      <c r="H408" s="39"/>
      <c r="I408" s="93"/>
      <c r="J408" s="39"/>
      <c r="K408" s="39"/>
      <c r="L408" s="41"/>
      <c r="M408" s="41"/>
      <c r="N408" s="41"/>
      <c r="O408" s="31"/>
      <c r="P408" s="39"/>
      <c r="Q408" s="39"/>
      <c r="R408" s="39"/>
      <c r="S408" s="39"/>
      <c r="T408" s="94"/>
      <c r="U408" s="39"/>
      <c r="V408" s="95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  <c r="AY408" s="39"/>
      <c r="AZ408" s="39"/>
      <c r="BA408" s="39"/>
      <c r="BB408" s="39"/>
      <c r="BC408" s="39"/>
      <c r="BD408" s="39"/>
      <c r="BE408" s="39"/>
      <c r="BF408" s="39"/>
      <c r="BG408" s="39"/>
      <c r="BH408" s="39"/>
      <c r="BI408" s="39"/>
      <c r="BJ408" s="39"/>
      <c r="BK408" s="39"/>
      <c r="BL408" s="39"/>
      <c r="BM408" s="39"/>
      <c r="BN408" s="39"/>
      <c r="BO408" s="39"/>
      <c r="BP408" s="39"/>
      <c r="BQ408" s="39"/>
      <c r="BR408" s="39"/>
      <c r="BS408" s="39"/>
    </row>
    <row r="409" spans="1:71" ht="15.75" customHeight="1" x14ac:dyDescent="0.25">
      <c r="A409" s="30"/>
      <c r="B409" s="31"/>
      <c r="C409" s="31"/>
      <c r="D409" s="37"/>
      <c r="E409" s="39"/>
      <c r="F409" s="31"/>
      <c r="G409" s="92"/>
      <c r="H409" s="39"/>
      <c r="I409" s="93"/>
      <c r="J409" s="39"/>
      <c r="K409" s="39"/>
      <c r="L409" s="41"/>
      <c r="M409" s="41"/>
      <c r="N409" s="41"/>
      <c r="O409" s="31"/>
      <c r="P409" s="39"/>
      <c r="Q409" s="39"/>
      <c r="R409" s="39"/>
      <c r="S409" s="39"/>
      <c r="T409" s="94"/>
      <c r="U409" s="39"/>
      <c r="V409" s="95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  <c r="AY409" s="39"/>
      <c r="AZ409" s="39"/>
      <c r="BA409" s="39"/>
      <c r="BB409" s="39"/>
      <c r="BC409" s="39"/>
      <c r="BD409" s="39"/>
      <c r="BE409" s="39"/>
      <c r="BF409" s="39"/>
      <c r="BG409" s="39"/>
      <c r="BH409" s="39"/>
      <c r="BI409" s="39"/>
      <c r="BJ409" s="39"/>
      <c r="BK409" s="39"/>
      <c r="BL409" s="39"/>
      <c r="BM409" s="39"/>
      <c r="BN409" s="39"/>
      <c r="BO409" s="39"/>
      <c r="BP409" s="39"/>
      <c r="BQ409" s="39"/>
      <c r="BR409" s="39"/>
      <c r="BS409" s="39"/>
    </row>
    <row r="410" spans="1:71" ht="15.75" customHeight="1" x14ac:dyDescent="0.25">
      <c r="A410" s="30"/>
      <c r="B410" s="31"/>
      <c r="C410" s="31"/>
      <c r="D410" s="37"/>
      <c r="E410" s="39"/>
      <c r="F410" s="31"/>
      <c r="G410" s="92"/>
      <c r="H410" s="39"/>
      <c r="I410" s="93"/>
      <c r="J410" s="39"/>
      <c r="K410" s="39"/>
      <c r="L410" s="41"/>
      <c r="M410" s="41"/>
      <c r="N410" s="41"/>
      <c r="O410" s="31"/>
      <c r="P410" s="39"/>
      <c r="Q410" s="39"/>
      <c r="R410" s="39"/>
      <c r="S410" s="39"/>
      <c r="T410" s="94"/>
      <c r="U410" s="39"/>
      <c r="V410" s="95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  <c r="AY410" s="39"/>
      <c r="AZ410" s="39"/>
      <c r="BA410" s="39"/>
      <c r="BB410" s="39"/>
      <c r="BC410" s="39"/>
      <c r="BD410" s="39"/>
      <c r="BE410" s="39"/>
      <c r="BF410" s="39"/>
      <c r="BG410" s="39"/>
      <c r="BH410" s="39"/>
      <c r="BI410" s="39"/>
      <c r="BJ410" s="39"/>
      <c r="BK410" s="39"/>
      <c r="BL410" s="39"/>
      <c r="BM410" s="39"/>
      <c r="BN410" s="39"/>
      <c r="BO410" s="39"/>
      <c r="BP410" s="39"/>
      <c r="BQ410" s="39"/>
      <c r="BR410" s="39"/>
      <c r="BS410" s="39"/>
    </row>
    <row r="411" spans="1:71" ht="15.75" customHeight="1" x14ac:dyDescent="0.25">
      <c r="A411" s="30"/>
      <c r="B411" s="31"/>
      <c r="C411" s="31"/>
      <c r="D411" s="37"/>
      <c r="E411" s="39"/>
      <c r="F411" s="31"/>
      <c r="G411" s="92"/>
      <c r="H411" s="39"/>
      <c r="I411" s="93"/>
      <c r="J411" s="39"/>
      <c r="K411" s="39"/>
      <c r="L411" s="41"/>
      <c r="M411" s="41"/>
      <c r="N411" s="41"/>
      <c r="O411" s="31"/>
      <c r="P411" s="39"/>
      <c r="Q411" s="39"/>
      <c r="R411" s="39"/>
      <c r="S411" s="39"/>
      <c r="T411" s="94"/>
      <c r="U411" s="39"/>
      <c r="V411" s="95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  <c r="AY411" s="39"/>
      <c r="AZ411" s="39"/>
      <c r="BA411" s="39"/>
      <c r="BB411" s="39"/>
      <c r="BC411" s="39"/>
      <c r="BD411" s="39"/>
      <c r="BE411" s="39"/>
      <c r="BF411" s="39"/>
      <c r="BG411" s="39"/>
      <c r="BH411" s="39"/>
      <c r="BI411" s="39"/>
      <c r="BJ411" s="39"/>
      <c r="BK411" s="39"/>
      <c r="BL411" s="39"/>
      <c r="BM411" s="39"/>
      <c r="BN411" s="39"/>
      <c r="BO411" s="39"/>
      <c r="BP411" s="39"/>
      <c r="BQ411" s="39"/>
      <c r="BR411" s="39"/>
      <c r="BS411" s="39"/>
    </row>
    <row r="412" spans="1:71" ht="15.75" customHeight="1" x14ac:dyDescent="0.25">
      <c r="A412" s="30"/>
      <c r="B412" s="31"/>
      <c r="C412" s="31"/>
      <c r="D412" s="37"/>
      <c r="E412" s="39"/>
      <c r="F412" s="31"/>
      <c r="G412" s="92"/>
      <c r="H412" s="39"/>
      <c r="I412" s="93"/>
      <c r="J412" s="39"/>
      <c r="K412" s="39"/>
      <c r="L412" s="41"/>
      <c r="M412" s="41"/>
      <c r="N412" s="41"/>
      <c r="O412" s="31"/>
      <c r="P412" s="39"/>
      <c r="Q412" s="39"/>
      <c r="R412" s="39"/>
      <c r="S412" s="39"/>
      <c r="T412" s="94"/>
      <c r="U412" s="39"/>
      <c r="V412" s="95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  <c r="AY412" s="39"/>
      <c r="AZ412" s="39"/>
      <c r="BA412" s="39"/>
      <c r="BB412" s="39"/>
      <c r="BC412" s="39"/>
      <c r="BD412" s="39"/>
      <c r="BE412" s="39"/>
      <c r="BF412" s="39"/>
      <c r="BG412" s="39"/>
      <c r="BH412" s="39"/>
      <c r="BI412" s="39"/>
      <c r="BJ412" s="39"/>
      <c r="BK412" s="39"/>
      <c r="BL412" s="39"/>
      <c r="BM412" s="39"/>
      <c r="BN412" s="39"/>
      <c r="BO412" s="39"/>
      <c r="BP412" s="39"/>
      <c r="BQ412" s="39"/>
      <c r="BR412" s="39"/>
      <c r="BS412" s="39"/>
    </row>
    <row r="413" spans="1:71" ht="15.75" customHeight="1" x14ac:dyDescent="0.25">
      <c r="A413" s="30"/>
      <c r="B413" s="31"/>
      <c r="C413" s="31"/>
      <c r="D413" s="37"/>
      <c r="E413" s="39"/>
      <c r="F413" s="31"/>
      <c r="G413" s="92"/>
      <c r="H413" s="39"/>
      <c r="I413" s="93"/>
      <c r="J413" s="39"/>
      <c r="K413" s="39"/>
      <c r="L413" s="41"/>
      <c r="M413" s="41"/>
      <c r="N413" s="41"/>
      <c r="O413" s="31"/>
      <c r="P413" s="39"/>
      <c r="Q413" s="39"/>
      <c r="R413" s="39"/>
      <c r="S413" s="39"/>
      <c r="T413" s="94"/>
      <c r="U413" s="39"/>
      <c r="V413" s="95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  <c r="AY413" s="39"/>
      <c r="AZ413" s="39"/>
      <c r="BA413" s="39"/>
      <c r="BB413" s="39"/>
      <c r="BC413" s="39"/>
      <c r="BD413" s="39"/>
      <c r="BE413" s="39"/>
      <c r="BF413" s="39"/>
      <c r="BG413" s="39"/>
      <c r="BH413" s="39"/>
      <c r="BI413" s="39"/>
      <c r="BJ413" s="39"/>
      <c r="BK413" s="39"/>
      <c r="BL413" s="39"/>
      <c r="BM413" s="39"/>
      <c r="BN413" s="39"/>
      <c r="BO413" s="39"/>
      <c r="BP413" s="39"/>
      <c r="BQ413" s="39"/>
      <c r="BR413" s="39"/>
      <c r="BS413" s="39"/>
    </row>
    <row r="414" spans="1:71" ht="15.75" customHeight="1" x14ac:dyDescent="0.25">
      <c r="A414" s="30"/>
      <c r="B414" s="31"/>
      <c r="C414" s="31"/>
      <c r="D414" s="37"/>
      <c r="E414" s="39"/>
      <c r="F414" s="31"/>
      <c r="G414" s="92"/>
      <c r="H414" s="39"/>
      <c r="I414" s="93"/>
      <c r="J414" s="39"/>
      <c r="K414" s="39"/>
      <c r="L414" s="41"/>
      <c r="M414" s="41"/>
      <c r="N414" s="41"/>
      <c r="O414" s="31"/>
      <c r="P414" s="39"/>
      <c r="Q414" s="39"/>
      <c r="R414" s="39"/>
      <c r="S414" s="39"/>
      <c r="T414" s="94"/>
      <c r="U414" s="39"/>
      <c r="V414" s="95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  <c r="AY414" s="39"/>
      <c r="AZ414" s="39"/>
      <c r="BA414" s="39"/>
      <c r="BB414" s="39"/>
      <c r="BC414" s="39"/>
      <c r="BD414" s="39"/>
      <c r="BE414" s="39"/>
      <c r="BF414" s="39"/>
      <c r="BG414" s="39"/>
      <c r="BH414" s="39"/>
      <c r="BI414" s="39"/>
      <c r="BJ414" s="39"/>
      <c r="BK414" s="39"/>
      <c r="BL414" s="39"/>
      <c r="BM414" s="39"/>
      <c r="BN414" s="39"/>
      <c r="BO414" s="39"/>
      <c r="BP414" s="39"/>
      <c r="BQ414" s="39"/>
      <c r="BR414" s="39"/>
      <c r="BS414" s="39"/>
    </row>
    <row r="415" spans="1:71" ht="15.75" customHeight="1" x14ac:dyDescent="0.25">
      <c r="A415" s="30"/>
      <c r="B415" s="31"/>
      <c r="C415" s="31"/>
      <c r="D415" s="37"/>
      <c r="E415" s="39"/>
      <c r="F415" s="31"/>
      <c r="G415" s="92"/>
      <c r="H415" s="39"/>
      <c r="I415" s="93"/>
      <c r="J415" s="39"/>
      <c r="K415" s="39"/>
      <c r="L415" s="41"/>
      <c r="M415" s="41"/>
      <c r="N415" s="41"/>
      <c r="O415" s="31"/>
      <c r="P415" s="39"/>
      <c r="Q415" s="39"/>
      <c r="R415" s="39"/>
      <c r="S415" s="39"/>
      <c r="T415" s="94"/>
      <c r="U415" s="39"/>
      <c r="V415" s="95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  <c r="AY415" s="39"/>
      <c r="AZ415" s="39"/>
      <c r="BA415" s="39"/>
      <c r="BB415" s="39"/>
      <c r="BC415" s="39"/>
      <c r="BD415" s="39"/>
      <c r="BE415" s="39"/>
      <c r="BF415" s="39"/>
      <c r="BG415" s="39"/>
      <c r="BH415" s="39"/>
      <c r="BI415" s="39"/>
      <c r="BJ415" s="39"/>
      <c r="BK415" s="39"/>
      <c r="BL415" s="39"/>
      <c r="BM415" s="39"/>
      <c r="BN415" s="39"/>
      <c r="BO415" s="39"/>
      <c r="BP415" s="39"/>
      <c r="BQ415" s="39"/>
      <c r="BR415" s="39"/>
      <c r="BS415" s="39"/>
    </row>
    <row r="416" spans="1:71" ht="15.75" customHeight="1" x14ac:dyDescent="0.25">
      <c r="A416" s="30"/>
      <c r="B416" s="31"/>
      <c r="C416" s="31"/>
      <c r="D416" s="37"/>
      <c r="E416" s="39"/>
      <c r="F416" s="31"/>
      <c r="G416" s="92"/>
      <c r="H416" s="39"/>
      <c r="I416" s="93"/>
      <c r="J416" s="39"/>
      <c r="K416" s="39"/>
      <c r="L416" s="41"/>
      <c r="M416" s="41"/>
      <c r="N416" s="41"/>
      <c r="O416" s="31"/>
      <c r="P416" s="39"/>
      <c r="Q416" s="39"/>
      <c r="R416" s="39"/>
      <c r="S416" s="39"/>
      <c r="T416" s="94"/>
      <c r="U416" s="39"/>
      <c r="V416" s="95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  <c r="AY416" s="39"/>
      <c r="AZ416" s="39"/>
      <c r="BA416" s="39"/>
      <c r="BB416" s="39"/>
      <c r="BC416" s="39"/>
      <c r="BD416" s="39"/>
      <c r="BE416" s="39"/>
      <c r="BF416" s="39"/>
      <c r="BG416" s="39"/>
      <c r="BH416" s="39"/>
      <c r="BI416" s="39"/>
      <c r="BJ416" s="39"/>
      <c r="BK416" s="39"/>
      <c r="BL416" s="39"/>
      <c r="BM416" s="39"/>
      <c r="BN416" s="39"/>
      <c r="BO416" s="39"/>
      <c r="BP416" s="39"/>
      <c r="BQ416" s="39"/>
      <c r="BR416" s="39"/>
      <c r="BS416" s="39"/>
    </row>
    <row r="417" spans="1:71" ht="15.75" customHeight="1" x14ac:dyDescent="0.25">
      <c r="A417" s="30"/>
      <c r="B417" s="31"/>
      <c r="C417" s="31"/>
      <c r="D417" s="37"/>
      <c r="E417" s="39"/>
      <c r="F417" s="31"/>
      <c r="G417" s="92"/>
      <c r="H417" s="39"/>
      <c r="I417" s="93"/>
      <c r="J417" s="39"/>
      <c r="K417" s="39"/>
      <c r="L417" s="41"/>
      <c r="M417" s="41"/>
      <c r="N417" s="41"/>
      <c r="O417" s="31"/>
      <c r="P417" s="39"/>
      <c r="Q417" s="39"/>
      <c r="R417" s="39"/>
      <c r="S417" s="39"/>
      <c r="T417" s="94"/>
      <c r="U417" s="39"/>
      <c r="V417" s="95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  <c r="AY417" s="39"/>
      <c r="AZ417" s="39"/>
      <c r="BA417" s="39"/>
      <c r="BB417" s="39"/>
      <c r="BC417" s="39"/>
      <c r="BD417" s="39"/>
      <c r="BE417" s="39"/>
      <c r="BF417" s="39"/>
      <c r="BG417" s="39"/>
      <c r="BH417" s="39"/>
      <c r="BI417" s="39"/>
      <c r="BJ417" s="39"/>
      <c r="BK417" s="39"/>
      <c r="BL417" s="39"/>
      <c r="BM417" s="39"/>
      <c r="BN417" s="39"/>
      <c r="BO417" s="39"/>
      <c r="BP417" s="39"/>
      <c r="BQ417" s="39"/>
      <c r="BR417" s="39"/>
      <c r="BS417" s="39"/>
    </row>
    <row r="418" spans="1:71" ht="15.75" customHeight="1" x14ac:dyDescent="0.25">
      <c r="A418" s="30"/>
      <c r="B418" s="31"/>
      <c r="C418" s="31"/>
      <c r="D418" s="37"/>
      <c r="E418" s="39"/>
      <c r="F418" s="31"/>
      <c r="G418" s="92"/>
      <c r="H418" s="39"/>
      <c r="I418" s="93"/>
      <c r="J418" s="39"/>
      <c r="K418" s="39"/>
      <c r="L418" s="41"/>
      <c r="M418" s="41"/>
      <c r="N418" s="41"/>
      <c r="O418" s="31"/>
      <c r="P418" s="39"/>
      <c r="Q418" s="39"/>
      <c r="R418" s="39"/>
      <c r="S418" s="39"/>
      <c r="T418" s="94"/>
      <c r="U418" s="39"/>
      <c r="V418" s="95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  <c r="AY418" s="39"/>
      <c r="AZ418" s="39"/>
      <c r="BA418" s="39"/>
      <c r="BB418" s="39"/>
      <c r="BC418" s="39"/>
      <c r="BD418" s="39"/>
      <c r="BE418" s="39"/>
      <c r="BF418" s="39"/>
      <c r="BG418" s="39"/>
      <c r="BH418" s="39"/>
      <c r="BI418" s="39"/>
      <c r="BJ418" s="39"/>
      <c r="BK418" s="39"/>
      <c r="BL418" s="39"/>
      <c r="BM418" s="39"/>
      <c r="BN418" s="39"/>
      <c r="BO418" s="39"/>
      <c r="BP418" s="39"/>
      <c r="BQ418" s="39"/>
      <c r="BR418" s="39"/>
      <c r="BS418" s="39"/>
    </row>
    <row r="419" spans="1:71" ht="15.75" customHeight="1" x14ac:dyDescent="0.25">
      <c r="A419" s="30"/>
      <c r="B419" s="31"/>
      <c r="C419" s="31"/>
      <c r="D419" s="37"/>
      <c r="E419" s="39"/>
      <c r="F419" s="31"/>
      <c r="G419" s="92"/>
      <c r="H419" s="39"/>
      <c r="I419" s="93"/>
      <c r="J419" s="39"/>
      <c r="K419" s="39"/>
      <c r="L419" s="41"/>
      <c r="M419" s="41"/>
      <c r="N419" s="41"/>
      <c r="O419" s="31"/>
      <c r="P419" s="39"/>
      <c r="Q419" s="39"/>
      <c r="R419" s="39"/>
      <c r="S419" s="39"/>
      <c r="T419" s="94"/>
      <c r="U419" s="39"/>
      <c r="V419" s="95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  <c r="AY419" s="39"/>
      <c r="AZ419" s="39"/>
      <c r="BA419" s="39"/>
      <c r="BB419" s="39"/>
      <c r="BC419" s="39"/>
      <c r="BD419" s="39"/>
      <c r="BE419" s="39"/>
      <c r="BF419" s="39"/>
      <c r="BG419" s="39"/>
      <c r="BH419" s="39"/>
      <c r="BI419" s="39"/>
      <c r="BJ419" s="39"/>
      <c r="BK419" s="39"/>
      <c r="BL419" s="39"/>
      <c r="BM419" s="39"/>
      <c r="BN419" s="39"/>
      <c r="BO419" s="39"/>
      <c r="BP419" s="39"/>
      <c r="BQ419" s="39"/>
      <c r="BR419" s="39"/>
      <c r="BS419" s="39"/>
    </row>
    <row r="420" spans="1:71" ht="15.75" customHeight="1" x14ac:dyDescent="0.25">
      <c r="A420" s="30"/>
      <c r="B420" s="31"/>
      <c r="C420" s="31"/>
      <c r="D420" s="37"/>
      <c r="E420" s="39"/>
      <c r="F420" s="31"/>
      <c r="G420" s="92"/>
      <c r="H420" s="39"/>
      <c r="I420" s="93"/>
      <c r="J420" s="39"/>
      <c r="K420" s="39"/>
      <c r="L420" s="41"/>
      <c r="M420" s="41"/>
      <c r="N420" s="41"/>
      <c r="O420" s="31"/>
      <c r="P420" s="39"/>
      <c r="Q420" s="39"/>
      <c r="R420" s="39"/>
      <c r="S420" s="39"/>
      <c r="T420" s="94"/>
      <c r="U420" s="39"/>
      <c r="V420" s="95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  <c r="AY420" s="39"/>
      <c r="AZ420" s="39"/>
      <c r="BA420" s="39"/>
      <c r="BB420" s="39"/>
      <c r="BC420" s="39"/>
      <c r="BD420" s="39"/>
      <c r="BE420" s="39"/>
      <c r="BF420" s="39"/>
      <c r="BG420" s="39"/>
      <c r="BH420" s="39"/>
      <c r="BI420" s="39"/>
      <c r="BJ420" s="39"/>
      <c r="BK420" s="39"/>
      <c r="BL420" s="39"/>
      <c r="BM420" s="39"/>
      <c r="BN420" s="39"/>
      <c r="BO420" s="39"/>
      <c r="BP420" s="39"/>
      <c r="BQ420" s="39"/>
      <c r="BR420" s="39"/>
      <c r="BS420" s="39"/>
    </row>
    <row r="421" spans="1:71" ht="15.75" customHeight="1" x14ac:dyDescent="0.25">
      <c r="A421" s="30"/>
      <c r="B421" s="31"/>
      <c r="C421" s="31"/>
      <c r="D421" s="37"/>
      <c r="E421" s="39"/>
      <c r="F421" s="31"/>
      <c r="G421" s="92"/>
      <c r="H421" s="39"/>
      <c r="I421" s="93"/>
      <c r="J421" s="39"/>
      <c r="K421" s="39"/>
      <c r="L421" s="41"/>
      <c r="M421" s="41"/>
      <c r="N421" s="41"/>
      <c r="O421" s="31"/>
      <c r="P421" s="39"/>
      <c r="Q421" s="39"/>
      <c r="R421" s="39"/>
      <c r="S421" s="39"/>
      <c r="T421" s="94"/>
      <c r="U421" s="39"/>
      <c r="V421" s="95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  <c r="AY421" s="39"/>
      <c r="AZ421" s="39"/>
      <c r="BA421" s="39"/>
      <c r="BB421" s="39"/>
      <c r="BC421" s="39"/>
      <c r="BD421" s="39"/>
      <c r="BE421" s="39"/>
      <c r="BF421" s="39"/>
      <c r="BG421" s="39"/>
      <c r="BH421" s="39"/>
      <c r="BI421" s="39"/>
      <c r="BJ421" s="39"/>
      <c r="BK421" s="39"/>
      <c r="BL421" s="39"/>
      <c r="BM421" s="39"/>
      <c r="BN421" s="39"/>
      <c r="BO421" s="39"/>
      <c r="BP421" s="39"/>
      <c r="BQ421" s="39"/>
      <c r="BR421" s="39"/>
      <c r="BS421" s="39"/>
    </row>
    <row r="422" spans="1:71" ht="15.75" customHeight="1" x14ac:dyDescent="0.25">
      <c r="A422" s="30"/>
      <c r="B422" s="31"/>
      <c r="C422" s="31"/>
      <c r="D422" s="37"/>
      <c r="E422" s="39"/>
      <c r="F422" s="31"/>
      <c r="G422" s="92"/>
      <c r="H422" s="39"/>
      <c r="I422" s="93"/>
      <c r="J422" s="39"/>
      <c r="K422" s="39"/>
      <c r="L422" s="41"/>
      <c r="M422" s="41"/>
      <c r="N422" s="41"/>
      <c r="O422" s="31"/>
      <c r="P422" s="39"/>
      <c r="Q422" s="39"/>
      <c r="R422" s="39"/>
      <c r="S422" s="39"/>
      <c r="T422" s="94"/>
      <c r="U422" s="39"/>
      <c r="V422" s="95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  <c r="AY422" s="39"/>
      <c r="AZ422" s="39"/>
      <c r="BA422" s="39"/>
      <c r="BB422" s="39"/>
      <c r="BC422" s="39"/>
      <c r="BD422" s="39"/>
      <c r="BE422" s="39"/>
      <c r="BF422" s="39"/>
      <c r="BG422" s="39"/>
      <c r="BH422" s="39"/>
      <c r="BI422" s="39"/>
      <c r="BJ422" s="39"/>
      <c r="BK422" s="39"/>
      <c r="BL422" s="39"/>
      <c r="BM422" s="39"/>
      <c r="BN422" s="39"/>
      <c r="BO422" s="39"/>
      <c r="BP422" s="39"/>
      <c r="BQ422" s="39"/>
      <c r="BR422" s="39"/>
      <c r="BS422" s="39"/>
    </row>
    <row r="423" spans="1:71" ht="15.75" customHeight="1" x14ac:dyDescent="0.25">
      <c r="A423" s="30"/>
      <c r="B423" s="31"/>
      <c r="C423" s="31"/>
      <c r="D423" s="37"/>
      <c r="E423" s="39"/>
      <c r="F423" s="31"/>
      <c r="G423" s="92"/>
      <c r="H423" s="39"/>
      <c r="I423" s="93"/>
      <c r="J423" s="39"/>
      <c r="K423" s="39"/>
      <c r="L423" s="41"/>
      <c r="M423" s="41"/>
      <c r="N423" s="41"/>
      <c r="O423" s="31"/>
      <c r="P423" s="39"/>
      <c r="Q423" s="39"/>
      <c r="R423" s="39"/>
      <c r="S423" s="39"/>
      <c r="T423" s="94"/>
      <c r="U423" s="39"/>
      <c r="V423" s="95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  <c r="AY423" s="39"/>
      <c r="AZ423" s="39"/>
      <c r="BA423" s="39"/>
      <c r="BB423" s="39"/>
      <c r="BC423" s="39"/>
      <c r="BD423" s="39"/>
      <c r="BE423" s="39"/>
      <c r="BF423" s="39"/>
      <c r="BG423" s="39"/>
      <c r="BH423" s="39"/>
      <c r="BI423" s="39"/>
      <c r="BJ423" s="39"/>
      <c r="BK423" s="39"/>
      <c r="BL423" s="39"/>
      <c r="BM423" s="39"/>
      <c r="BN423" s="39"/>
      <c r="BO423" s="39"/>
      <c r="BP423" s="39"/>
      <c r="BQ423" s="39"/>
      <c r="BR423" s="39"/>
      <c r="BS423" s="39"/>
    </row>
    <row r="424" spans="1:71" ht="15.75" customHeight="1" x14ac:dyDescent="0.25">
      <c r="A424" s="30"/>
      <c r="B424" s="31"/>
      <c r="C424" s="31"/>
      <c r="D424" s="37"/>
      <c r="E424" s="39"/>
      <c r="F424" s="31"/>
      <c r="G424" s="92"/>
      <c r="H424" s="39"/>
      <c r="I424" s="93"/>
      <c r="J424" s="39"/>
      <c r="K424" s="39"/>
      <c r="L424" s="41"/>
      <c r="M424" s="41"/>
      <c r="N424" s="41"/>
      <c r="O424" s="31"/>
      <c r="P424" s="39"/>
      <c r="Q424" s="39"/>
      <c r="R424" s="39"/>
      <c r="S424" s="39"/>
      <c r="T424" s="94"/>
      <c r="U424" s="39"/>
      <c r="V424" s="95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  <c r="AY424" s="39"/>
      <c r="AZ424" s="39"/>
      <c r="BA424" s="39"/>
      <c r="BB424" s="39"/>
      <c r="BC424" s="39"/>
      <c r="BD424" s="39"/>
      <c r="BE424" s="39"/>
      <c r="BF424" s="39"/>
      <c r="BG424" s="39"/>
      <c r="BH424" s="39"/>
      <c r="BI424" s="39"/>
      <c r="BJ424" s="39"/>
      <c r="BK424" s="39"/>
      <c r="BL424" s="39"/>
      <c r="BM424" s="39"/>
      <c r="BN424" s="39"/>
      <c r="BO424" s="39"/>
      <c r="BP424" s="39"/>
      <c r="BQ424" s="39"/>
      <c r="BR424" s="39"/>
      <c r="BS424" s="39"/>
    </row>
    <row r="425" spans="1:71" ht="15.75" customHeight="1" x14ac:dyDescent="0.25">
      <c r="A425" s="30"/>
      <c r="B425" s="31"/>
      <c r="C425" s="31"/>
      <c r="D425" s="37"/>
      <c r="E425" s="39"/>
      <c r="F425" s="31"/>
      <c r="G425" s="92"/>
      <c r="H425" s="39"/>
      <c r="I425" s="93"/>
      <c r="J425" s="39"/>
      <c r="K425" s="39"/>
      <c r="L425" s="41"/>
      <c r="M425" s="41"/>
      <c r="N425" s="41"/>
      <c r="O425" s="31"/>
      <c r="P425" s="39"/>
      <c r="Q425" s="39"/>
      <c r="R425" s="39"/>
      <c r="S425" s="39"/>
      <c r="T425" s="94"/>
      <c r="U425" s="39"/>
      <c r="V425" s="95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  <c r="AY425" s="39"/>
      <c r="AZ425" s="39"/>
      <c r="BA425" s="39"/>
      <c r="BB425" s="39"/>
      <c r="BC425" s="39"/>
      <c r="BD425" s="39"/>
      <c r="BE425" s="39"/>
      <c r="BF425" s="39"/>
      <c r="BG425" s="39"/>
      <c r="BH425" s="39"/>
      <c r="BI425" s="39"/>
      <c r="BJ425" s="39"/>
      <c r="BK425" s="39"/>
      <c r="BL425" s="39"/>
      <c r="BM425" s="39"/>
      <c r="BN425" s="39"/>
      <c r="BO425" s="39"/>
      <c r="BP425" s="39"/>
      <c r="BQ425" s="39"/>
      <c r="BR425" s="39"/>
      <c r="BS425" s="39"/>
    </row>
    <row r="426" spans="1:71" ht="15.75" customHeight="1" x14ac:dyDescent="0.25">
      <c r="A426" s="30"/>
      <c r="B426" s="31"/>
      <c r="C426" s="31"/>
      <c r="D426" s="37"/>
      <c r="E426" s="39"/>
      <c r="F426" s="31"/>
      <c r="G426" s="92"/>
      <c r="H426" s="39"/>
      <c r="I426" s="93"/>
      <c r="J426" s="39"/>
      <c r="K426" s="39"/>
      <c r="L426" s="41"/>
      <c r="M426" s="41"/>
      <c r="N426" s="41"/>
      <c r="O426" s="31"/>
      <c r="P426" s="39"/>
      <c r="Q426" s="39"/>
      <c r="R426" s="39"/>
      <c r="S426" s="39"/>
      <c r="T426" s="94"/>
      <c r="U426" s="39"/>
      <c r="V426" s="95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  <c r="AY426" s="39"/>
      <c r="AZ426" s="39"/>
      <c r="BA426" s="39"/>
      <c r="BB426" s="39"/>
      <c r="BC426" s="39"/>
      <c r="BD426" s="39"/>
      <c r="BE426" s="39"/>
      <c r="BF426" s="39"/>
      <c r="BG426" s="39"/>
      <c r="BH426" s="39"/>
      <c r="BI426" s="39"/>
      <c r="BJ426" s="39"/>
      <c r="BK426" s="39"/>
      <c r="BL426" s="39"/>
      <c r="BM426" s="39"/>
      <c r="BN426" s="39"/>
      <c r="BO426" s="39"/>
      <c r="BP426" s="39"/>
      <c r="BQ426" s="39"/>
      <c r="BR426" s="39"/>
      <c r="BS426" s="39"/>
    </row>
    <row r="427" spans="1:71" ht="15.75" customHeight="1" x14ac:dyDescent="0.25">
      <c r="A427" s="30"/>
      <c r="B427" s="31"/>
      <c r="C427" s="31"/>
      <c r="D427" s="37"/>
      <c r="E427" s="39"/>
      <c r="F427" s="31"/>
      <c r="G427" s="92"/>
      <c r="H427" s="39"/>
      <c r="I427" s="93"/>
      <c r="J427" s="39"/>
      <c r="K427" s="39"/>
      <c r="L427" s="41"/>
      <c r="M427" s="41"/>
      <c r="N427" s="41"/>
      <c r="O427" s="31"/>
      <c r="P427" s="39"/>
      <c r="Q427" s="39"/>
      <c r="R427" s="39"/>
      <c r="S427" s="39"/>
      <c r="T427" s="94"/>
      <c r="U427" s="39"/>
      <c r="V427" s="95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  <c r="AY427" s="39"/>
      <c r="AZ427" s="39"/>
      <c r="BA427" s="39"/>
      <c r="BB427" s="39"/>
      <c r="BC427" s="39"/>
      <c r="BD427" s="39"/>
      <c r="BE427" s="39"/>
      <c r="BF427" s="39"/>
      <c r="BG427" s="39"/>
      <c r="BH427" s="39"/>
      <c r="BI427" s="39"/>
      <c r="BJ427" s="39"/>
      <c r="BK427" s="39"/>
      <c r="BL427" s="39"/>
      <c r="BM427" s="39"/>
      <c r="BN427" s="39"/>
      <c r="BO427" s="39"/>
      <c r="BP427" s="39"/>
      <c r="BQ427" s="39"/>
      <c r="BR427" s="39"/>
      <c r="BS427" s="39"/>
    </row>
    <row r="428" spans="1:71" ht="15.75" customHeight="1" x14ac:dyDescent="0.25">
      <c r="A428" s="30"/>
      <c r="B428" s="31"/>
      <c r="C428" s="31"/>
      <c r="D428" s="37"/>
      <c r="E428" s="39"/>
      <c r="F428" s="31"/>
      <c r="G428" s="92"/>
      <c r="H428" s="39"/>
      <c r="I428" s="93"/>
      <c r="J428" s="39"/>
      <c r="K428" s="39"/>
      <c r="L428" s="41"/>
      <c r="M428" s="41"/>
      <c r="N428" s="41"/>
      <c r="O428" s="31"/>
      <c r="P428" s="39"/>
      <c r="Q428" s="39"/>
      <c r="R428" s="39"/>
      <c r="S428" s="39"/>
      <c r="T428" s="94"/>
      <c r="U428" s="39"/>
      <c r="V428" s="95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  <c r="AY428" s="39"/>
      <c r="AZ428" s="39"/>
      <c r="BA428" s="39"/>
      <c r="BB428" s="39"/>
      <c r="BC428" s="39"/>
      <c r="BD428" s="39"/>
      <c r="BE428" s="39"/>
      <c r="BF428" s="39"/>
      <c r="BG428" s="39"/>
      <c r="BH428" s="39"/>
      <c r="BI428" s="39"/>
      <c r="BJ428" s="39"/>
      <c r="BK428" s="39"/>
      <c r="BL428" s="39"/>
      <c r="BM428" s="39"/>
      <c r="BN428" s="39"/>
      <c r="BO428" s="39"/>
      <c r="BP428" s="39"/>
      <c r="BQ428" s="39"/>
      <c r="BR428" s="39"/>
      <c r="BS428" s="39"/>
    </row>
    <row r="429" spans="1:71" ht="15.75" customHeight="1" x14ac:dyDescent="0.25">
      <c r="A429" s="30"/>
      <c r="B429" s="31"/>
      <c r="C429" s="31"/>
      <c r="D429" s="37"/>
      <c r="E429" s="39"/>
      <c r="F429" s="31"/>
      <c r="G429" s="92"/>
      <c r="H429" s="39"/>
      <c r="I429" s="93"/>
      <c r="J429" s="39"/>
      <c r="K429" s="39"/>
      <c r="L429" s="41"/>
      <c r="M429" s="41"/>
      <c r="N429" s="41"/>
      <c r="O429" s="31"/>
      <c r="P429" s="39"/>
      <c r="Q429" s="39"/>
      <c r="R429" s="39"/>
      <c r="S429" s="39"/>
      <c r="T429" s="94"/>
      <c r="U429" s="39"/>
      <c r="V429" s="95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  <c r="AW429" s="39"/>
      <c r="AX429" s="39"/>
      <c r="AY429" s="39"/>
      <c r="AZ429" s="39"/>
      <c r="BA429" s="39"/>
      <c r="BB429" s="39"/>
      <c r="BC429" s="39"/>
      <c r="BD429" s="39"/>
      <c r="BE429" s="39"/>
      <c r="BF429" s="39"/>
      <c r="BG429" s="39"/>
      <c r="BH429" s="39"/>
      <c r="BI429" s="39"/>
      <c r="BJ429" s="39"/>
      <c r="BK429" s="39"/>
      <c r="BL429" s="39"/>
      <c r="BM429" s="39"/>
      <c r="BN429" s="39"/>
      <c r="BO429" s="39"/>
      <c r="BP429" s="39"/>
      <c r="BQ429" s="39"/>
      <c r="BR429" s="39"/>
      <c r="BS429" s="39"/>
    </row>
    <row r="430" spans="1:71" ht="15.75" customHeight="1" x14ac:dyDescent="0.25">
      <c r="A430" s="30"/>
      <c r="B430" s="31"/>
      <c r="C430" s="31"/>
      <c r="D430" s="37"/>
      <c r="E430" s="39"/>
      <c r="F430" s="31"/>
      <c r="G430" s="92"/>
      <c r="H430" s="39"/>
      <c r="I430" s="93"/>
      <c r="J430" s="39"/>
      <c r="K430" s="39"/>
      <c r="L430" s="41"/>
      <c r="M430" s="41"/>
      <c r="N430" s="41"/>
      <c r="O430" s="31"/>
      <c r="P430" s="39"/>
      <c r="Q430" s="39"/>
      <c r="R430" s="39"/>
      <c r="S430" s="39"/>
      <c r="T430" s="94"/>
      <c r="U430" s="39"/>
      <c r="V430" s="95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  <c r="AT430" s="39"/>
      <c r="AU430" s="39"/>
      <c r="AV430" s="39"/>
      <c r="AW430" s="39"/>
      <c r="AX430" s="39"/>
      <c r="AY430" s="39"/>
      <c r="AZ430" s="39"/>
      <c r="BA430" s="39"/>
      <c r="BB430" s="39"/>
      <c r="BC430" s="39"/>
      <c r="BD430" s="39"/>
      <c r="BE430" s="39"/>
      <c r="BF430" s="39"/>
      <c r="BG430" s="39"/>
      <c r="BH430" s="39"/>
      <c r="BI430" s="39"/>
      <c r="BJ430" s="39"/>
      <c r="BK430" s="39"/>
      <c r="BL430" s="39"/>
      <c r="BM430" s="39"/>
      <c r="BN430" s="39"/>
      <c r="BO430" s="39"/>
      <c r="BP430" s="39"/>
      <c r="BQ430" s="39"/>
      <c r="BR430" s="39"/>
      <c r="BS430" s="39"/>
    </row>
    <row r="431" spans="1:71" ht="15.75" customHeight="1" x14ac:dyDescent="0.25">
      <c r="A431" s="30"/>
      <c r="B431" s="31"/>
      <c r="C431" s="31"/>
      <c r="D431" s="37"/>
      <c r="E431" s="39"/>
      <c r="F431" s="31"/>
      <c r="G431" s="92"/>
      <c r="H431" s="39"/>
      <c r="I431" s="93"/>
      <c r="J431" s="39"/>
      <c r="K431" s="39"/>
      <c r="L431" s="41"/>
      <c r="M431" s="41"/>
      <c r="N431" s="41"/>
      <c r="O431" s="31"/>
      <c r="P431" s="39"/>
      <c r="Q431" s="39"/>
      <c r="R431" s="39"/>
      <c r="S431" s="39"/>
      <c r="T431" s="94"/>
      <c r="U431" s="39"/>
      <c r="V431" s="95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  <c r="AY431" s="39"/>
      <c r="AZ431" s="39"/>
      <c r="BA431" s="39"/>
      <c r="BB431" s="39"/>
      <c r="BC431" s="39"/>
      <c r="BD431" s="39"/>
      <c r="BE431" s="39"/>
      <c r="BF431" s="39"/>
      <c r="BG431" s="39"/>
      <c r="BH431" s="39"/>
      <c r="BI431" s="39"/>
      <c r="BJ431" s="39"/>
      <c r="BK431" s="39"/>
      <c r="BL431" s="39"/>
      <c r="BM431" s="39"/>
      <c r="BN431" s="39"/>
      <c r="BO431" s="39"/>
      <c r="BP431" s="39"/>
      <c r="BQ431" s="39"/>
      <c r="BR431" s="39"/>
      <c r="BS431" s="39"/>
    </row>
    <row r="432" spans="1:71" ht="15.75" customHeight="1" x14ac:dyDescent="0.25">
      <c r="A432" s="30"/>
      <c r="B432" s="31"/>
      <c r="C432" s="31"/>
      <c r="D432" s="37"/>
      <c r="E432" s="39"/>
      <c r="F432" s="31"/>
      <c r="G432" s="92"/>
      <c r="H432" s="39"/>
      <c r="I432" s="93"/>
      <c r="J432" s="39"/>
      <c r="K432" s="39"/>
      <c r="L432" s="41"/>
      <c r="M432" s="41"/>
      <c r="N432" s="41"/>
      <c r="O432" s="31"/>
      <c r="P432" s="39"/>
      <c r="Q432" s="39"/>
      <c r="R432" s="39"/>
      <c r="S432" s="39"/>
      <c r="T432" s="94"/>
      <c r="U432" s="39"/>
      <c r="V432" s="95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  <c r="AY432" s="39"/>
      <c r="AZ432" s="39"/>
      <c r="BA432" s="39"/>
      <c r="BB432" s="39"/>
      <c r="BC432" s="39"/>
      <c r="BD432" s="39"/>
      <c r="BE432" s="39"/>
      <c r="BF432" s="39"/>
      <c r="BG432" s="39"/>
      <c r="BH432" s="39"/>
      <c r="BI432" s="39"/>
      <c r="BJ432" s="39"/>
      <c r="BK432" s="39"/>
      <c r="BL432" s="39"/>
      <c r="BM432" s="39"/>
      <c r="BN432" s="39"/>
      <c r="BO432" s="39"/>
      <c r="BP432" s="39"/>
      <c r="BQ432" s="39"/>
      <c r="BR432" s="39"/>
      <c r="BS432" s="39"/>
    </row>
    <row r="433" spans="1:71" ht="15.75" customHeight="1" x14ac:dyDescent="0.25">
      <c r="A433" s="30"/>
      <c r="B433" s="31"/>
      <c r="C433" s="31"/>
      <c r="D433" s="37"/>
      <c r="E433" s="39"/>
      <c r="F433" s="31"/>
      <c r="G433" s="92"/>
      <c r="H433" s="39"/>
      <c r="I433" s="93"/>
      <c r="J433" s="39"/>
      <c r="K433" s="39"/>
      <c r="L433" s="41"/>
      <c r="M433" s="41"/>
      <c r="N433" s="41"/>
      <c r="O433" s="31"/>
      <c r="P433" s="39"/>
      <c r="Q433" s="39"/>
      <c r="R433" s="39"/>
      <c r="S433" s="39"/>
      <c r="T433" s="94"/>
      <c r="U433" s="39"/>
      <c r="V433" s="95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  <c r="AW433" s="39"/>
      <c r="AX433" s="39"/>
      <c r="AY433" s="39"/>
      <c r="AZ433" s="39"/>
      <c r="BA433" s="39"/>
      <c r="BB433" s="39"/>
      <c r="BC433" s="39"/>
      <c r="BD433" s="39"/>
      <c r="BE433" s="39"/>
      <c r="BF433" s="39"/>
      <c r="BG433" s="39"/>
      <c r="BH433" s="39"/>
      <c r="BI433" s="39"/>
      <c r="BJ433" s="39"/>
      <c r="BK433" s="39"/>
      <c r="BL433" s="39"/>
      <c r="BM433" s="39"/>
      <c r="BN433" s="39"/>
      <c r="BO433" s="39"/>
      <c r="BP433" s="39"/>
      <c r="BQ433" s="39"/>
      <c r="BR433" s="39"/>
      <c r="BS433" s="39"/>
    </row>
    <row r="434" spans="1:71" ht="15.75" customHeight="1" x14ac:dyDescent="0.25">
      <c r="A434" s="30"/>
      <c r="B434" s="31"/>
      <c r="C434" s="31"/>
      <c r="D434" s="37"/>
      <c r="E434" s="39"/>
      <c r="F434" s="31"/>
      <c r="G434" s="92"/>
      <c r="H434" s="39"/>
      <c r="I434" s="93"/>
      <c r="J434" s="39"/>
      <c r="K434" s="39"/>
      <c r="L434" s="41"/>
      <c r="M434" s="41"/>
      <c r="N434" s="41"/>
      <c r="O434" s="31"/>
      <c r="P434" s="39"/>
      <c r="Q434" s="39"/>
      <c r="R434" s="39"/>
      <c r="S434" s="39"/>
      <c r="T434" s="94"/>
      <c r="U434" s="39"/>
      <c r="V434" s="95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  <c r="AT434" s="39"/>
      <c r="AU434" s="39"/>
      <c r="AV434" s="39"/>
      <c r="AW434" s="39"/>
      <c r="AX434" s="39"/>
      <c r="AY434" s="39"/>
      <c r="AZ434" s="39"/>
      <c r="BA434" s="39"/>
      <c r="BB434" s="39"/>
      <c r="BC434" s="39"/>
      <c r="BD434" s="39"/>
      <c r="BE434" s="39"/>
      <c r="BF434" s="39"/>
      <c r="BG434" s="39"/>
      <c r="BH434" s="39"/>
      <c r="BI434" s="39"/>
      <c r="BJ434" s="39"/>
      <c r="BK434" s="39"/>
      <c r="BL434" s="39"/>
      <c r="BM434" s="39"/>
      <c r="BN434" s="39"/>
      <c r="BO434" s="39"/>
      <c r="BP434" s="39"/>
      <c r="BQ434" s="39"/>
      <c r="BR434" s="39"/>
      <c r="BS434" s="39"/>
    </row>
    <row r="435" spans="1:71" ht="15.75" customHeight="1" x14ac:dyDescent="0.25">
      <c r="A435" s="30"/>
      <c r="B435" s="31"/>
      <c r="C435" s="31"/>
      <c r="D435" s="37"/>
      <c r="E435" s="39"/>
      <c r="F435" s="31"/>
      <c r="G435" s="92"/>
      <c r="H435" s="39"/>
      <c r="I435" s="93"/>
      <c r="J435" s="39"/>
      <c r="K435" s="39"/>
      <c r="L435" s="41"/>
      <c r="M435" s="41"/>
      <c r="N435" s="41"/>
      <c r="O435" s="31"/>
      <c r="P435" s="39"/>
      <c r="Q435" s="39"/>
      <c r="R435" s="39"/>
      <c r="S435" s="39"/>
      <c r="T435" s="94"/>
      <c r="U435" s="39"/>
      <c r="V435" s="95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  <c r="AY435" s="39"/>
      <c r="AZ435" s="39"/>
      <c r="BA435" s="39"/>
      <c r="BB435" s="39"/>
      <c r="BC435" s="39"/>
      <c r="BD435" s="39"/>
      <c r="BE435" s="39"/>
      <c r="BF435" s="39"/>
      <c r="BG435" s="39"/>
      <c r="BH435" s="39"/>
      <c r="BI435" s="39"/>
      <c r="BJ435" s="39"/>
      <c r="BK435" s="39"/>
      <c r="BL435" s="39"/>
      <c r="BM435" s="39"/>
      <c r="BN435" s="39"/>
      <c r="BO435" s="39"/>
      <c r="BP435" s="39"/>
      <c r="BQ435" s="39"/>
      <c r="BR435" s="39"/>
      <c r="BS435" s="39"/>
    </row>
    <row r="436" spans="1:71" ht="15.75" customHeight="1" x14ac:dyDescent="0.25">
      <c r="A436" s="30"/>
      <c r="B436" s="31"/>
      <c r="C436" s="31"/>
      <c r="D436" s="37"/>
      <c r="E436" s="39"/>
      <c r="F436" s="31"/>
      <c r="G436" s="92"/>
      <c r="H436" s="39"/>
      <c r="I436" s="93"/>
      <c r="J436" s="39"/>
      <c r="K436" s="39"/>
      <c r="L436" s="41"/>
      <c r="M436" s="41"/>
      <c r="N436" s="41"/>
      <c r="O436" s="31"/>
      <c r="P436" s="39"/>
      <c r="Q436" s="39"/>
      <c r="R436" s="39"/>
      <c r="S436" s="39"/>
      <c r="T436" s="94"/>
      <c r="U436" s="39"/>
      <c r="V436" s="95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  <c r="AY436" s="39"/>
      <c r="AZ436" s="39"/>
      <c r="BA436" s="39"/>
      <c r="BB436" s="39"/>
      <c r="BC436" s="39"/>
      <c r="BD436" s="39"/>
      <c r="BE436" s="39"/>
      <c r="BF436" s="39"/>
      <c r="BG436" s="39"/>
      <c r="BH436" s="39"/>
      <c r="BI436" s="39"/>
      <c r="BJ436" s="39"/>
      <c r="BK436" s="39"/>
      <c r="BL436" s="39"/>
      <c r="BM436" s="39"/>
      <c r="BN436" s="39"/>
      <c r="BO436" s="39"/>
      <c r="BP436" s="39"/>
      <c r="BQ436" s="39"/>
      <c r="BR436" s="39"/>
      <c r="BS436" s="39"/>
    </row>
    <row r="437" spans="1:71" ht="15.75" customHeight="1" x14ac:dyDescent="0.25">
      <c r="A437" s="30"/>
      <c r="B437" s="31"/>
      <c r="C437" s="31"/>
      <c r="D437" s="37"/>
      <c r="E437" s="39"/>
      <c r="F437" s="31"/>
      <c r="G437" s="92"/>
      <c r="H437" s="39"/>
      <c r="I437" s="93"/>
      <c r="J437" s="39"/>
      <c r="K437" s="39"/>
      <c r="L437" s="41"/>
      <c r="M437" s="41"/>
      <c r="N437" s="41"/>
      <c r="O437" s="31"/>
      <c r="P437" s="39"/>
      <c r="Q437" s="39"/>
      <c r="R437" s="39"/>
      <c r="S437" s="39"/>
      <c r="T437" s="94"/>
      <c r="U437" s="39"/>
      <c r="V437" s="95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  <c r="AY437" s="39"/>
      <c r="AZ437" s="39"/>
      <c r="BA437" s="39"/>
      <c r="BB437" s="39"/>
      <c r="BC437" s="39"/>
      <c r="BD437" s="39"/>
      <c r="BE437" s="39"/>
      <c r="BF437" s="39"/>
      <c r="BG437" s="39"/>
      <c r="BH437" s="39"/>
      <c r="BI437" s="39"/>
      <c r="BJ437" s="39"/>
      <c r="BK437" s="39"/>
      <c r="BL437" s="39"/>
      <c r="BM437" s="39"/>
      <c r="BN437" s="39"/>
      <c r="BO437" s="39"/>
      <c r="BP437" s="39"/>
      <c r="BQ437" s="39"/>
      <c r="BR437" s="39"/>
      <c r="BS437" s="39"/>
    </row>
    <row r="438" spans="1:71" ht="15.75" customHeight="1" x14ac:dyDescent="0.25">
      <c r="A438" s="30"/>
      <c r="B438" s="31"/>
      <c r="C438" s="31"/>
      <c r="D438" s="37"/>
      <c r="E438" s="39"/>
      <c r="F438" s="31"/>
      <c r="G438" s="92"/>
      <c r="H438" s="39"/>
      <c r="I438" s="93"/>
      <c r="J438" s="39"/>
      <c r="K438" s="39"/>
      <c r="L438" s="41"/>
      <c r="M438" s="41"/>
      <c r="N438" s="41"/>
      <c r="O438" s="31"/>
      <c r="P438" s="39"/>
      <c r="Q438" s="39"/>
      <c r="R438" s="39"/>
      <c r="S438" s="39"/>
      <c r="T438" s="94"/>
      <c r="U438" s="39"/>
      <c r="V438" s="95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  <c r="AY438" s="39"/>
      <c r="AZ438" s="39"/>
      <c r="BA438" s="39"/>
      <c r="BB438" s="39"/>
      <c r="BC438" s="39"/>
      <c r="BD438" s="39"/>
      <c r="BE438" s="39"/>
      <c r="BF438" s="39"/>
      <c r="BG438" s="39"/>
      <c r="BH438" s="39"/>
      <c r="BI438" s="39"/>
      <c r="BJ438" s="39"/>
      <c r="BK438" s="39"/>
      <c r="BL438" s="39"/>
      <c r="BM438" s="39"/>
      <c r="BN438" s="39"/>
      <c r="BO438" s="39"/>
      <c r="BP438" s="39"/>
      <c r="BQ438" s="39"/>
      <c r="BR438" s="39"/>
      <c r="BS438" s="39"/>
    </row>
    <row r="439" spans="1:71" ht="15.75" customHeight="1" x14ac:dyDescent="0.25">
      <c r="A439" s="30"/>
      <c r="B439" s="31"/>
      <c r="C439" s="31"/>
      <c r="D439" s="37"/>
      <c r="E439" s="39"/>
      <c r="F439" s="31"/>
      <c r="G439" s="92"/>
      <c r="H439" s="39"/>
      <c r="I439" s="93"/>
      <c r="J439" s="39"/>
      <c r="K439" s="39"/>
      <c r="L439" s="41"/>
      <c r="M439" s="41"/>
      <c r="N439" s="41"/>
      <c r="O439" s="31"/>
      <c r="P439" s="39"/>
      <c r="Q439" s="39"/>
      <c r="R439" s="39"/>
      <c r="S439" s="39"/>
      <c r="T439" s="94"/>
      <c r="U439" s="39"/>
      <c r="V439" s="95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  <c r="AY439" s="39"/>
      <c r="AZ439" s="39"/>
      <c r="BA439" s="39"/>
      <c r="BB439" s="39"/>
      <c r="BC439" s="39"/>
      <c r="BD439" s="39"/>
      <c r="BE439" s="39"/>
      <c r="BF439" s="39"/>
      <c r="BG439" s="39"/>
      <c r="BH439" s="39"/>
      <c r="BI439" s="39"/>
      <c r="BJ439" s="39"/>
      <c r="BK439" s="39"/>
      <c r="BL439" s="39"/>
      <c r="BM439" s="39"/>
      <c r="BN439" s="39"/>
      <c r="BO439" s="39"/>
      <c r="BP439" s="39"/>
      <c r="BQ439" s="39"/>
      <c r="BR439" s="39"/>
      <c r="BS439" s="39"/>
    </row>
    <row r="440" spans="1:71" ht="15.75" customHeight="1" x14ac:dyDescent="0.25">
      <c r="A440" s="30"/>
      <c r="B440" s="31"/>
      <c r="C440" s="31"/>
      <c r="D440" s="37"/>
      <c r="E440" s="39"/>
      <c r="F440" s="31"/>
      <c r="G440" s="92"/>
      <c r="H440" s="39"/>
      <c r="I440" s="93"/>
      <c r="J440" s="39"/>
      <c r="K440" s="39"/>
      <c r="L440" s="41"/>
      <c r="M440" s="41"/>
      <c r="N440" s="41"/>
      <c r="O440" s="31"/>
      <c r="P440" s="39"/>
      <c r="Q440" s="39"/>
      <c r="R440" s="39"/>
      <c r="S440" s="39"/>
      <c r="T440" s="94"/>
      <c r="U440" s="39"/>
      <c r="V440" s="95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  <c r="AY440" s="39"/>
      <c r="AZ440" s="39"/>
      <c r="BA440" s="39"/>
      <c r="BB440" s="39"/>
      <c r="BC440" s="39"/>
      <c r="BD440" s="39"/>
      <c r="BE440" s="39"/>
      <c r="BF440" s="39"/>
      <c r="BG440" s="39"/>
      <c r="BH440" s="39"/>
      <c r="BI440" s="39"/>
      <c r="BJ440" s="39"/>
      <c r="BK440" s="39"/>
      <c r="BL440" s="39"/>
      <c r="BM440" s="39"/>
      <c r="BN440" s="39"/>
      <c r="BO440" s="39"/>
      <c r="BP440" s="39"/>
      <c r="BQ440" s="39"/>
      <c r="BR440" s="39"/>
      <c r="BS440" s="39"/>
    </row>
    <row r="441" spans="1:71" ht="15.75" customHeight="1" x14ac:dyDescent="0.25">
      <c r="A441" s="30"/>
      <c r="B441" s="31"/>
      <c r="C441" s="31"/>
      <c r="D441" s="37"/>
      <c r="E441" s="39"/>
      <c r="F441" s="31"/>
      <c r="G441" s="92"/>
      <c r="H441" s="39"/>
      <c r="I441" s="93"/>
      <c r="J441" s="39"/>
      <c r="K441" s="39"/>
      <c r="L441" s="41"/>
      <c r="M441" s="41"/>
      <c r="N441" s="41"/>
      <c r="O441" s="31"/>
      <c r="P441" s="39"/>
      <c r="Q441" s="39"/>
      <c r="R441" s="39"/>
      <c r="S441" s="39"/>
      <c r="T441" s="94"/>
      <c r="U441" s="39"/>
      <c r="V441" s="95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  <c r="AY441" s="39"/>
      <c r="AZ441" s="39"/>
      <c r="BA441" s="39"/>
      <c r="BB441" s="39"/>
      <c r="BC441" s="39"/>
      <c r="BD441" s="39"/>
      <c r="BE441" s="39"/>
      <c r="BF441" s="39"/>
      <c r="BG441" s="39"/>
      <c r="BH441" s="39"/>
      <c r="BI441" s="39"/>
      <c r="BJ441" s="39"/>
      <c r="BK441" s="39"/>
      <c r="BL441" s="39"/>
      <c r="BM441" s="39"/>
      <c r="BN441" s="39"/>
      <c r="BO441" s="39"/>
      <c r="BP441" s="39"/>
      <c r="BQ441" s="39"/>
      <c r="BR441" s="39"/>
      <c r="BS441" s="39"/>
    </row>
    <row r="442" spans="1:71" ht="15.75" customHeight="1" x14ac:dyDescent="0.25">
      <c r="A442" s="30"/>
      <c r="B442" s="31"/>
      <c r="C442" s="31"/>
      <c r="D442" s="37"/>
      <c r="E442" s="39"/>
      <c r="F442" s="31"/>
      <c r="G442" s="92"/>
      <c r="H442" s="39"/>
      <c r="I442" s="93"/>
      <c r="J442" s="39"/>
      <c r="K442" s="39"/>
      <c r="L442" s="41"/>
      <c r="M442" s="41"/>
      <c r="N442" s="41"/>
      <c r="O442" s="31"/>
      <c r="P442" s="39"/>
      <c r="Q442" s="39"/>
      <c r="R442" s="39"/>
      <c r="S442" s="39"/>
      <c r="T442" s="94"/>
      <c r="U442" s="39"/>
      <c r="V442" s="95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  <c r="AY442" s="39"/>
      <c r="AZ442" s="39"/>
      <c r="BA442" s="39"/>
      <c r="BB442" s="39"/>
      <c r="BC442" s="39"/>
      <c r="BD442" s="39"/>
      <c r="BE442" s="39"/>
      <c r="BF442" s="39"/>
      <c r="BG442" s="39"/>
      <c r="BH442" s="39"/>
      <c r="BI442" s="39"/>
      <c r="BJ442" s="39"/>
      <c r="BK442" s="39"/>
      <c r="BL442" s="39"/>
      <c r="BM442" s="39"/>
      <c r="BN442" s="39"/>
      <c r="BO442" s="39"/>
      <c r="BP442" s="39"/>
      <c r="BQ442" s="39"/>
      <c r="BR442" s="39"/>
      <c r="BS442" s="39"/>
    </row>
    <row r="443" spans="1:71" ht="15.75" customHeight="1" x14ac:dyDescent="0.25">
      <c r="A443" s="30"/>
      <c r="B443" s="31"/>
      <c r="C443" s="31"/>
      <c r="D443" s="37"/>
      <c r="E443" s="39"/>
      <c r="F443" s="31"/>
      <c r="G443" s="92"/>
      <c r="H443" s="39"/>
      <c r="I443" s="93"/>
      <c r="J443" s="39"/>
      <c r="K443" s="39"/>
      <c r="L443" s="41"/>
      <c r="M443" s="41"/>
      <c r="N443" s="41"/>
      <c r="O443" s="31"/>
      <c r="P443" s="39"/>
      <c r="Q443" s="39"/>
      <c r="R443" s="39"/>
      <c r="S443" s="39"/>
      <c r="T443" s="94"/>
      <c r="U443" s="39"/>
      <c r="V443" s="95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  <c r="AY443" s="39"/>
      <c r="AZ443" s="39"/>
      <c r="BA443" s="39"/>
      <c r="BB443" s="39"/>
      <c r="BC443" s="39"/>
      <c r="BD443" s="39"/>
      <c r="BE443" s="39"/>
      <c r="BF443" s="39"/>
      <c r="BG443" s="39"/>
      <c r="BH443" s="39"/>
      <c r="BI443" s="39"/>
      <c r="BJ443" s="39"/>
      <c r="BK443" s="39"/>
      <c r="BL443" s="39"/>
      <c r="BM443" s="39"/>
      <c r="BN443" s="39"/>
      <c r="BO443" s="39"/>
      <c r="BP443" s="39"/>
      <c r="BQ443" s="39"/>
      <c r="BR443" s="39"/>
      <c r="BS443" s="39"/>
    </row>
    <row r="444" spans="1:71" ht="15.75" customHeight="1" x14ac:dyDescent="0.25">
      <c r="A444" s="30"/>
      <c r="B444" s="31"/>
      <c r="C444" s="31"/>
      <c r="D444" s="37"/>
      <c r="E444" s="39"/>
      <c r="F444" s="31"/>
      <c r="G444" s="92"/>
      <c r="H444" s="39"/>
      <c r="I444" s="93"/>
      <c r="J444" s="39"/>
      <c r="K444" s="39"/>
      <c r="L444" s="41"/>
      <c r="M444" s="41"/>
      <c r="N444" s="41"/>
      <c r="O444" s="31"/>
      <c r="P444" s="39"/>
      <c r="Q444" s="39"/>
      <c r="R444" s="39"/>
      <c r="S444" s="39"/>
      <c r="T444" s="94"/>
      <c r="U444" s="39"/>
      <c r="V444" s="95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  <c r="AY444" s="39"/>
      <c r="AZ444" s="39"/>
      <c r="BA444" s="39"/>
      <c r="BB444" s="39"/>
      <c r="BC444" s="39"/>
      <c r="BD444" s="39"/>
      <c r="BE444" s="39"/>
      <c r="BF444" s="39"/>
      <c r="BG444" s="39"/>
      <c r="BH444" s="39"/>
      <c r="BI444" s="39"/>
      <c r="BJ444" s="39"/>
      <c r="BK444" s="39"/>
      <c r="BL444" s="39"/>
      <c r="BM444" s="39"/>
      <c r="BN444" s="39"/>
      <c r="BO444" s="39"/>
      <c r="BP444" s="39"/>
      <c r="BQ444" s="39"/>
      <c r="BR444" s="39"/>
      <c r="BS444" s="39"/>
    </row>
    <row r="445" spans="1:71" ht="15.75" customHeight="1" x14ac:dyDescent="0.25">
      <c r="A445" s="30"/>
      <c r="B445" s="31"/>
      <c r="C445" s="31"/>
      <c r="D445" s="37"/>
      <c r="E445" s="39"/>
      <c r="F445" s="31"/>
      <c r="G445" s="92"/>
      <c r="H445" s="39"/>
      <c r="I445" s="93"/>
      <c r="J445" s="39"/>
      <c r="K445" s="39"/>
      <c r="L445" s="41"/>
      <c r="M445" s="41"/>
      <c r="N445" s="41"/>
      <c r="O445" s="31"/>
      <c r="P445" s="39"/>
      <c r="Q445" s="39"/>
      <c r="R445" s="39"/>
      <c r="S445" s="39"/>
      <c r="T445" s="94"/>
      <c r="U445" s="39"/>
      <c r="V445" s="95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  <c r="AY445" s="39"/>
      <c r="AZ445" s="39"/>
      <c r="BA445" s="39"/>
      <c r="BB445" s="39"/>
      <c r="BC445" s="39"/>
      <c r="BD445" s="39"/>
      <c r="BE445" s="39"/>
      <c r="BF445" s="39"/>
      <c r="BG445" s="39"/>
      <c r="BH445" s="39"/>
      <c r="BI445" s="39"/>
      <c r="BJ445" s="39"/>
      <c r="BK445" s="39"/>
      <c r="BL445" s="39"/>
      <c r="BM445" s="39"/>
      <c r="BN445" s="39"/>
      <c r="BO445" s="39"/>
      <c r="BP445" s="39"/>
      <c r="BQ445" s="39"/>
      <c r="BR445" s="39"/>
      <c r="BS445" s="39"/>
    </row>
    <row r="446" spans="1:71" ht="15.75" customHeight="1" x14ac:dyDescent="0.25">
      <c r="A446" s="30"/>
      <c r="B446" s="31"/>
      <c r="C446" s="31"/>
      <c r="D446" s="37"/>
      <c r="E446" s="39"/>
      <c r="F446" s="31"/>
      <c r="G446" s="92"/>
      <c r="H446" s="39"/>
      <c r="I446" s="93"/>
      <c r="J446" s="39"/>
      <c r="K446" s="39"/>
      <c r="L446" s="41"/>
      <c r="M446" s="41"/>
      <c r="N446" s="41"/>
      <c r="O446" s="31"/>
      <c r="P446" s="39"/>
      <c r="Q446" s="39"/>
      <c r="R446" s="39"/>
      <c r="S446" s="39"/>
      <c r="T446" s="94"/>
      <c r="U446" s="39"/>
      <c r="V446" s="95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  <c r="AY446" s="39"/>
      <c r="AZ446" s="39"/>
      <c r="BA446" s="39"/>
      <c r="BB446" s="39"/>
      <c r="BC446" s="39"/>
      <c r="BD446" s="39"/>
      <c r="BE446" s="39"/>
      <c r="BF446" s="39"/>
      <c r="BG446" s="39"/>
      <c r="BH446" s="39"/>
      <c r="BI446" s="39"/>
      <c r="BJ446" s="39"/>
      <c r="BK446" s="39"/>
      <c r="BL446" s="39"/>
      <c r="BM446" s="39"/>
      <c r="BN446" s="39"/>
      <c r="BO446" s="39"/>
      <c r="BP446" s="39"/>
      <c r="BQ446" s="39"/>
      <c r="BR446" s="39"/>
      <c r="BS446" s="39"/>
    </row>
    <row r="447" spans="1:71" ht="15.75" customHeight="1" x14ac:dyDescent="0.25">
      <c r="A447" s="30"/>
      <c r="B447" s="31"/>
      <c r="C447" s="31"/>
      <c r="D447" s="37"/>
      <c r="E447" s="39"/>
      <c r="F447" s="31"/>
      <c r="G447" s="92"/>
      <c r="H447" s="39"/>
      <c r="I447" s="93"/>
      <c r="J447" s="39"/>
      <c r="K447" s="39"/>
      <c r="L447" s="41"/>
      <c r="M447" s="41"/>
      <c r="N447" s="41"/>
      <c r="O447" s="31"/>
      <c r="P447" s="39"/>
      <c r="Q447" s="39"/>
      <c r="R447" s="39"/>
      <c r="S447" s="39"/>
      <c r="T447" s="94"/>
      <c r="U447" s="39"/>
      <c r="V447" s="95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  <c r="AY447" s="39"/>
      <c r="AZ447" s="39"/>
      <c r="BA447" s="39"/>
      <c r="BB447" s="39"/>
      <c r="BC447" s="39"/>
      <c r="BD447" s="39"/>
      <c r="BE447" s="39"/>
      <c r="BF447" s="39"/>
      <c r="BG447" s="39"/>
      <c r="BH447" s="39"/>
      <c r="BI447" s="39"/>
      <c r="BJ447" s="39"/>
      <c r="BK447" s="39"/>
      <c r="BL447" s="39"/>
      <c r="BM447" s="39"/>
      <c r="BN447" s="39"/>
      <c r="BO447" s="39"/>
      <c r="BP447" s="39"/>
      <c r="BQ447" s="39"/>
      <c r="BR447" s="39"/>
      <c r="BS447" s="39"/>
    </row>
    <row r="448" spans="1:71" ht="15.75" customHeight="1" x14ac:dyDescent="0.25">
      <c r="A448" s="30"/>
      <c r="B448" s="31"/>
      <c r="C448" s="31"/>
      <c r="D448" s="37"/>
      <c r="E448" s="39"/>
      <c r="F448" s="31"/>
      <c r="G448" s="92"/>
      <c r="H448" s="39"/>
      <c r="I448" s="93"/>
      <c r="J448" s="39"/>
      <c r="K448" s="39"/>
      <c r="L448" s="41"/>
      <c r="M448" s="41"/>
      <c r="N448" s="41"/>
      <c r="O448" s="31"/>
      <c r="P448" s="39"/>
      <c r="Q448" s="39"/>
      <c r="R448" s="39"/>
      <c r="S448" s="39"/>
      <c r="T448" s="94"/>
      <c r="U448" s="39"/>
      <c r="V448" s="95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  <c r="AY448" s="39"/>
      <c r="AZ448" s="39"/>
      <c r="BA448" s="39"/>
      <c r="BB448" s="39"/>
      <c r="BC448" s="39"/>
      <c r="BD448" s="39"/>
      <c r="BE448" s="39"/>
      <c r="BF448" s="39"/>
      <c r="BG448" s="39"/>
      <c r="BH448" s="39"/>
      <c r="BI448" s="39"/>
      <c r="BJ448" s="39"/>
      <c r="BK448" s="39"/>
      <c r="BL448" s="39"/>
      <c r="BM448" s="39"/>
      <c r="BN448" s="39"/>
      <c r="BO448" s="39"/>
      <c r="BP448" s="39"/>
      <c r="BQ448" s="39"/>
      <c r="BR448" s="39"/>
      <c r="BS448" s="39"/>
    </row>
    <row r="449" spans="1:71" ht="15.75" customHeight="1" x14ac:dyDescent="0.25">
      <c r="A449" s="30"/>
      <c r="B449" s="31"/>
      <c r="C449" s="31"/>
      <c r="D449" s="37"/>
      <c r="E449" s="39"/>
      <c r="F449" s="31"/>
      <c r="G449" s="92"/>
      <c r="H449" s="39"/>
      <c r="I449" s="93"/>
      <c r="J449" s="39"/>
      <c r="K449" s="39"/>
      <c r="L449" s="41"/>
      <c r="M449" s="41"/>
      <c r="N449" s="41"/>
      <c r="O449" s="31"/>
      <c r="P449" s="39"/>
      <c r="Q449" s="39"/>
      <c r="R449" s="39"/>
      <c r="S449" s="39"/>
      <c r="T449" s="94"/>
      <c r="U449" s="39"/>
      <c r="V449" s="95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  <c r="AY449" s="39"/>
      <c r="AZ449" s="39"/>
      <c r="BA449" s="39"/>
      <c r="BB449" s="39"/>
      <c r="BC449" s="39"/>
      <c r="BD449" s="39"/>
      <c r="BE449" s="39"/>
      <c r="BF449" s="39"/>
      <c r="BG449" s="39"/>
      <c r="BH449" s="39"/>
      <c r="BI449" s="39"/>
      <c r="BJ449" s="39"/>
      <c r="BK449" s="39"/>
      <c r="BL449" s="39"/>
      <c r="BM449" s="39"/>
      <c r="BN449" s="39"/>
      <c r="BO449" s="39"/>
      <c r="BP449" s="39"/>
      <c r="BQ449" s="39"/>
      <c r="BR449" s="39"/>
      <c r="BS449" s="39"/>
    </row>
    <row r="450" spans="1:71" ht="15.75" customHeight="1" x14ac:dyDescent="0.25">
      <c r="A450" s="30"/>
      <c r="B450" s="31"/>
      <c r="C450" s="31"/>
      <c r="D450" s="37"/>
      <c r="E450" s="39"/>
      <c r="F450" s="31"/>
      <c r="G450" s="92"/>
      <c r="H450" s="39"/>
      <c r="I450" s="93"/>
      <c r="J450" s="39"/>
      <c r="K450" s="39"/>
      <c r="L450" s="41"/>
      <c r="M450" s="41"/>
      <c r="N450" s="41"/>
      <c r="O450" s="31"/>
      <c r="P450" s="39"/>
      <c r="Q450" s="39"/>
      <c r="R450" s="39"/>
      <c r="S450" s="39"/>
      <c r="T450" s="94"/>
      <c r="U450" s="39"/>
      <c r="V450" s="95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  <c r="AY450" s="39"/>
      <c r="AZ450" s="39"/>
      <c r="BA450" s="39"/>
      <c r="BB450" s="39"/>
      <c r="BC450" s="39"/>
      <c r="BD450" s="39"/>
      <c r="BE450" s="39"/>
      <c r="BF450" s="39"/>
      <c r="BG450" s="39"/>
      <c r="BH450" s="39"/>
      <c r="BI450" s="39"/>
      <c r="BJ450" s="39"/>
      <c r="BK450" s="39"/>
      <c r="BL450" s="39"/>
      <c r="BM450" s="39"/>
      <c r="BN450" s="39"/>
      <c r="BO450" s="39"/>
      <c r="BP450" s="39"/>
      <c r="BQ450" s="39"/>
      <c r="BR450" s="39"/>
      <c r="BS450" s="39"/>
    </row>
    <row r="451" spans="1:71" ht="15.75" customHeight="1" x14ac:dyDescent="0.25">
      <c r="A451" s="30"/>
      <c r="B451" s="31"/>
      <c r="C451" s="31"/>
      <c r="D451" s="37"/>
      <c r="E451" s="39"/>
      <c r="F451" s="31"/>
      <c r="G451" s="92"/>
      <c r="H451" s="39"/>
      <c r="I451" s="93"/>
      <c r="J451" s="39"/>
      <c r="K451" s="39"/>
      <c r="L451" s="41"/>
      <c r="M451" s="41"/>
      <c r="N451" s="41"/>
      <c r="O451" s="31"/>
      <c r="P451" s="39"/>
      <c r="Q451" s="39"/>
      <c r="R451" s="39"/>
      <c r="S451" s="39"/>
      <c r="T451" s="94"/>
      <c r="U451" s="39"/>
      <c r="V451" s="95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  <c r="AY451" s="39"/>
      <c r="AZ451" s="39"/>
      <c r="BA451" s="39"/>
      <c r="BB451" s="39"/>
      <c r="BC451" s="39"/>
      <c r="BD451" s="39"/>
      <c r="BE451" s="39"/>
      <c r="BF451" s="39"/>
      <c r="BG451" s="39"/>
      <c r="BH451" s="39"/>
      <c r="BI451" s="39"/>
      <c r="BJ451" s="39"/>
      <c r="BK451" s="39"/>
      <c r="BL451" s="39"/>
      <c r="BM451" s="39"/>
      <c r="BN451" s="39"/>
      <c r="BO451" s="39"/>
      <c r="BP451" s="39"/>
      <c r="BQ451" s="39"/>
      <c r="BR451" s="39"/>
      <c r="BS451" s="39"/>
    </row>
    <row r="452" spans="1:71" ht="15.75" customHeight="1" x14ac:dyDescent="0.25">
      <c r="A452" s="30"/>
      <c r="B452" s="31"/>
      <c r="C452" s="31"/>
      <c r="D452" s="37"/>
      <c r="E452" s="39"/>
      <c r="F452" s="31"/>
      <c r="G452" s="92"/>
      <c r="H452" s="39"/>
      <c r="I452" s="93"/>
      <c r="J452" s="39"/>
      <c r="K452" s="39"/>
      <c r="L452" s="41"/>
      <c r="M452" s="41"/>
      <c r="N452" s="41"/>
      <c r="O452" s="31"/>
      <c r="P452" s="39"/>
      <c r="Q452" s="39"/>
      <c r="R452" s="39"/>
      <c r="S452" s="39"/>
      <c r="T452" s="94"/>
      <c r="U452" s="39"/>
      <c r="V452" s="95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  <c r="AY452" s="39"/>
      <c r="AZ452" s="39"/>
      <c r="BA452" s="39"/>
      <c r="BB452" s="39"/>
      <c r="BC452" s="39"/>
      <c r="BD452" s="39"/>
      <c r="BE452" s="39"/>
      <c r="BF452" s="39"/>
      <c r="BG452" s="39"/>
      <c r="BH452" s="39"/>
      <c r="BI452" s="39"/>
      <c r="BJ452" s="39"/>
      <c r="BK452" s="39"/>
      <c r="BL452" s="39"/>
      <c r="BM452" s="39"/>
      <c r="BN452" s="39"/>
      <c r="BO452" s="39"/>
      <c r="BP452" s="39"/>
      <c r="BQ452" s="39"/>
      <c r="BR452" s="39"/>
      <c r="BS452" s="39"/>
    </row>
    <row r="453" spans="1:71" ht="15.75" customHeight="1" x14ac:dyDescent="0.25">
      <c r="A453" s="30"/>
      <c r="B453" s="31"/>
      <c r="C453" s="31"/>
      <c r="D453" s="37"/>
      <c r="E453" s="39"/>
      <c r="F453" s="31"/>
      <c r="G453" s="92"/>
      <c r="H453" s="39"/>
      <c r="I453" s="93"/>
      <c r="J453" s="39"/>
      <c r="K453" s="39"/>
      <c r="L453" s="41"/>
      <c r="M453" s="41"/>
      <c r="N453" s="41"/>
      <c r="O453" s="31"/>
      <c r="P453" s="39"/>
      <c r="Q453" s="39"/>
      <c r="R453" s="39"/>
      <c r="S453" s="39"/>
      <c r="T453" s="94"/>
      <c r="U453" s="39"/>
      <c r="V453" s="95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  <c r="AY453" s="39"/>
      <c r="AZ453" s="39"/>
      <c r="BA453" s="39"/>
      <c r="BB453" s="39"/>
      <c r="BC453" s="39"/>
      <c r="BD453" s="39"/>
      <c r="BE453" s="39"/>
      <c r="BF453" s="39"/>
      <c r="BG453" s="39"/>
      <c r="BH453" s="39"/>
      <c r="BI453" s="39"/>
      <c r="BJ453" s="39"/>
      <c r="BK453" s="39"/>
      <c r="BL453" s="39"/>
      <c r="BM453" s="39"/>
      <c r="BN453" s="39"/>
      <c r="BO453" s="39"/>
      <c r="BP453" s="39"/>
      <c r="BQ453" s="39"/>
      <c r="BR453" s="39"/>
      <c r="BS453" s="39"/>
    </row>
    <row r="454" spans="1:71" ht="15.75" customHeight="1" x14ac:dyDescent="0.25">
      <c r="A454" s="30"/>
      <c r="B454" s="31"/>
      <c r="C454" s="31"/>
      <c r="D454" s="37"/>
      <c r="E454" s="39"/>
      <c r="F454" s="31"/>
      <c r="G454" s="92"/>
      <c r="H454" s="39"/>
      <c r="I454" s="93"/>
      <c r="J454" s="39"/>
      <c r="K454" s="39"/>
      <c r="L454" s="41"/>
      <c r="M454" s="41"/>
      <c r="N454" s="41"/>
      <c r="O454" s="31"/>
      <c r="P454" s="39"/>
      <c r="Q454" s="39"/>
      <c r="R454" s="39"/>
      <c r="S454" s="39"/>
      <c r="T454" s="94"/>
      <c r="U454" s="39"/>
      <c r="V454" s="95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39"/>
      <c r="AZ454" s="39"/>
      <c r="BA454" s="39"/>
      <c r="BB454" s="39"/>
      <c r="BC454" s="39"/>
      <c r="BD454" s="39"/>
      <c r="BE454" s="39"/>
      <c r="BF454" s="39"/>
      <c r="BG454" s="39"/>
      <c r="BH454" s="39"/>
      <c r="BI454" s="39"/>
      <c r="BJ454" s="39"/>
      <c r="BK454" s="39"/>
      <c r="BL454" s="39"/>
      <c r="BM454" s="39"/>
      <c r="BN454" s="39"/>
      <c r="BO454" s="39"/>
      <c r="BP454" s="39"/>
      <c r="BQ454" s="39"/>
      <c r="BR454" s="39"/>
      <c r="BS454" s="39"/>
    </row>
    <row r="455" spans="1:71" ht="15.75" customHeight="1" x14ac:dyDescent="0.25">
      <c r="A455" s="30"/>
      <c r="B455" s="31"/>
      <c r="C455" s="31"/>
      <c r="D455" s="37"/>
      <c r="E455" s="39"/>
      <c r="F455" s="31"/>
      <c r="G455" s="92"/>
      <c r="H455" s="39"/>
      <c r="I455" s="93"/>
      <c r="J455" s="39"/>
      <c r="K455" s="39"/>
      <c r="L455" s="41"/>
      <c r="M455" s="41"/>
      <c r="N455" s="41"/>
      <c r="O455" s="31"/>
      <c r="P455" s="39"/>
      <c r="Q455" s="39"/>
      <c r="R455" s="39"/>
      <c r="S455" s="39"/>
      <c r="T455" s="94"/>
      <c r="U455" s="39"/>
      <c r="V455" s="95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  <c r="AY455" s="39"/>
      <c r="AZ455" s="39"/>
      <c r="BA455" s="39"/>
      <c r="BB455" s="39"/>
      <c r="BC455" s="39"/>
      <c r="BD455" s="39"/>
      <c r="BE455" s="39"/>
      <c r="BF455" s="39"/>
      <c r="BG455" s="39"/>
      <c r="BH455" s="39"/>
      <c r="BI455" s="39"/>
      <c r="BJ455" s="39"/>
      <c r="BK455" s="39"/>
      <c r="BL455" s="39"/>
      <c r="BM455" s="39"/>
      <c r="BN455" s="39"/>
      <c r="BO455" s="39"/>
      <c r="BP455" s="39"/>
      <c r="BQ455" s="39"/>
      <c r="BR455" s="39"/>
      <c r="BS455" s="39"/>
    </row>
    <row r="456" spans="1:71" ht="15.75" customHeight="1" x14ac:dyDescent="0.25">
      <c r="A456" s="30"/>
      <c r="B456" s="31"/>
      <c r="C456" s="31"/>
      <c r="D456" s="37"/>
      <c r="E456" s="39"/>
      <c r="F456" s="31"/>
      <c r="G456" s="92"/>
      <c r="H456" s="39"/>
      <c r="I456" s="93"/>
      <c r="J456" s="39"/>
      <c r="K456" s="39"/>
      <c r="L456" s="41"/>
      <c r="M456" s="41"/>
      <c r="N456" s="41"/>
      <c r="O456" s="31"/>
      <c r="P456" s="39"/>
      <c r="Q456" s="39"/>
      <c r="R456" s="39"/>
      <c r="S456" s="39"/>
      <c r="T456" s="94"/>
      <c r="U456" s="39"/>
      <c r="V456" s="95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  <c r="AY456" s="39"/>
      <c r="AZ456" s="39"/>
      <c r="BA456" s="39"/>
      <c r="BB456" s="39"/>
      <c r="BC456" s="39"/>
      <c r="BD456" s="39"/>
      <c r="BE456" s="39"/>
      <c r="BF456" s="39"/>
      <c r="BG456" s="39"/>
      <c r="BH456" s="39"/>
      <c r="BI456" s="39"/>
      <c r="BJ456" s="39"/>
      <c r="BK456" s="39"/>
      <c r="BL456" s="39"/>
      <c r="BM456" s="39"/>
      <c r="BN456" s="39"/>
      <c r="BO456" s="39"/>
      <c r="BP456" s="39"/>
      <c r="BQ456" s="39"/>
      <c r="BR456" s="39"/>
      <c r="BS456" s="39"/>
    </row>
    <row r="457" spans="1:71" ht="15.75" customHeight="1" x14ac:dyDescent="0.25">
      <c r="A457" s="30"/>
      <c r="B457" s="31"/>
      <c r="C457" s="31"/>
      <c r="D457" s="37"/>
      <c r="E457" s="39"/>
      <c r="F457" s="31"/>
      <c r="G457" s="92"/>
      <c r="H457" s="39"/>
      <c r="I457" s="93"/>
      <c r="J457" s="39"/>
      <c r="K457" s="39"/>
      <c r="L457" s="41"/>
      <c r="M457" s="41"/>
      <c r="N457" s="41"/>
      <c r="O457" s="31"/>
      <c r="P457" s="39"/>
      <c r="Q457" s="39"/>
      <c r="R457" s="39"/>
      <c r="S457" s="39"/>
      <c r="T457" s="94"/>
      <c r="U457" s="39"/>
      <c r="V457" s="95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  <c r="AY457" s="39"/>
      <c r="AZ457" s="39"/>
      <c r="BA457" s="39"/>
      <c r="BB457" s="39"/>
      <c r="BC457" s="39"/>
      <c r="BD457" s="39"/>
      <c r="BE457" s="39"/>
      <c r="BF457" s="39"/>
      <c r="BG457" s="39"/>
      <c r="BH457" s="39"/>
      <c r="BI457" s="39"/>
      <c r="BJ457" s="39"/>
      <c r="BK457" s="39"/>
      <c r="BL457" s="39"/>
      <c r="BM457" s="39"/>
      <c r="BN457" s="39"/>
      <c r="BO457" s="39"/>
      <c r="BP457" s="39"/>
      <c r="BQ457" s="39"/>
      <c r="BR457" s="39"/>
      <c r="BS457" s="39"/>
    </row>
    <row r="458" spans="1:71" ht="15.75" customHeight="1" x14ac:dyDescent="0.25">
      <c r="A458" s="30"/>
      <c r="B458" s="31"/>
      <c r="C458" s="31"/>
      <c r="D458" s="37"/>
      <c r="E458" s="39"/>
      <c r="F458" s="31"/>
      <c r="G458" s="92"/>
      <c r="H458" s="39"/>
      <c r="I458" s="93"/>
      <c r="J458" s="39"/>
      <c r="K458" s="39"/>
      <c r="L458" s="41"/>
      <c r="M458" s="41"/>
      <c r="N458" s="41"/>
      <c r="O458" s="31"/>
      <c r="P458" s="39"/>
      <c r="Q458" s="39"/>
      <c r="R458" s="39"/>
      <c r="S458" s="39"/>
      <c r="T458" s="94"/>
      <c r="U458" s="39"/>
      <c r="V458" s="95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  <c r="AY458" s="39"/>
      <c r="AZ458" s="39"/>
      <c r="BA458" s="39"/>
      <c r="BB458" s="39"/>
      <c r="BC458" s="39"/>
      <c r="BD458" s="39"/>
      <c r="BE458" s="39"/>
      <c r="BF458" s="39"/>
      <c r="BG458" s="39"/>
      <c r="BH458" s="39"/>
      <c r="BI458" s="39"/>
      <c r="BJ458" s="39"/>
      <c r="BK458" s="39"/>
      <c r="BL458" s="39"/>
      <c r="BM458" s="39"/>
      <c r="BN458" s="39"/>
      <c r="BO458" s="39"/>
      <c r="BP458" s="39"/>
      <c r="BQ458" s="39"/>
      <c r="BR458" s="39"/>
      <c r="BS458" s="39"/>
    </row>
    <row r="459" spans="1:71" ht="15.75" customHeight="1" x14ac:dyDescent="0.25">
      <c r="A459" s="30"/>
      <c r="B459" s="31"/>
      <c r="C459" s="31"/>
      <c r="D459" s="37"/>
      <c r="E459" s="39"/>
      <c r="F459" s="31"/>
      <c r="G459" s="92"/>
      <c r="H459" s="39"/>
      <c r="I459" s="93"/>
      <c r="J459" s="39"/>
      <c r="K459" s="39"/>
      <c r="L459" s="41"/>
      <c r="M459" s="41"/>
      <c r="N459" s="41"/>
      <c r="O459" s="31"/>
      <c r="P459" s="39"/>
      <c r="Q459" s="39"/>
      <c r="R459" s="39"/>
      <c r="S459" s="39"/>
      <c r="T459" s="94"/>
      <c r="U459" s="39"/>
      <c r="V459" s="95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  <c r="AY459" s="39"/>
      <c r="AZ459" s="39"/>
      <c r="BA459" s="39"/>
      <c r="BB459" s="39"/>
      <c r="BC459" s="39"/>
      <c r="BD459" s="39"/>
      <c r="BE459" s="39"/>
      <c r="BF459" s="39"/>
      <c r="BG459" s="39"/>
      <c r="BH459" s="39"/>
      <c r="BI459" s="39"/>
      <c r="BJ459" s="39"/>
      <c r="BK459" s="39"/>
      <c r="BL459" s="39"/>
      <c r="BM459" s="39"/>
      <c r="BN459" s="39"/>
      <c r="BO459" s="39"/>
      <c r="BP459" s="39"/>
      <c r="BQ459" s="39"/>
      <c r="BR459" s="39"/>
      <c r="BS459" s="39"/>
    </row>
    <row r="460" spans="1:71" ht="15.75" customHeight="1" x14ac:dyDescent="0.25">
      <c r="A460" s="30"/>
      <c r="B460" s="31"/>
      <c r="C460" s="31"/>
      <c r="D460" s="37"/>
      <c r="E460" s="39"/>
      <c r="F460" s="31"/>
      <c r="G460" s="92"/>
      <c r="H460" s="39"/>
      <c r="I460" s="93"/>
      <c r="J460" s="39"/>
      <c r="K460" s="39"/>
      <c r="L460" s="41"/>
      <c r="M460" s="41"/>
      <c r="N460" s="41"/>
      <c r="O460" s="31"/>
      <c r="P460" s="39"/>
      <c r="Q460" s="39"/>
      <c r="R460" s="39"/>
      <c r="S460" s="39"/>
      <c r="T460" s="94"/>
      <c r="U460" s="39"/>
      <c r="V460" s="95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  <c r="AY460" s="39"/>
      <c r="AZ460" s="39"/>
      <c r="BA460" s="39"/>
      <c r="BB460" s="39"/>
      <c r="BC460" s="39"/>
      <c r="BD460" s="39"/>
      <c r="BE460" s="39"/>
      <c r="BF460" s="39"/>
      <c r="BG460" s="39"/>
      <c r="BH460" s="39"/>
      <c r="BI460" s="39"/>
      <c r="BJ460" s="39"/>
      <c r="BK460" s="39"/>
      <c r="BL460" s="39"/>
      <c r="BM460" s="39"/>
      <c r="BN460" s="39"/>
      <c r="BO460" s="39"/>
      <c r="BP460" s="39"/>
      <c r="BQ460" s="39"/>
      <c r="BR460" s="39"/>
      <c r="BS460" s="39"/>
    </row>
    <row r="461" spans="1:71" ht="15.75" customHeight="1" x14ac:dyDescent="0.25">
      <c r="A461" s="30"/>
      <c r="B461" s="31"/>
      <c r="C461" s="31"/>
      <c r="D461" s="37"/>
      <c r="E461" s="39"/>
      <c r="F461" s="31"/>
      <c r="G461" s="92"/>
      <c r="H461" s="39"/>
      <c r="I461" s="93"/>
      <c r="J461" s="39"/>
      <c r="K461" s="39"/>
      <c r="L461" s="41"/>
      <c r="M461" s="41"/>
      <c r="N461" s="41"/>
      <c r="O461" s="31"/>
      <c r="P461" s="39"/>
      <c r="Q461" s="39"/>
      <c r="R461" s="39"/>
      <c r="S461" s="39"/>
      <c r="T461" s="94"/>
      <c r="U461" s="39"/>
      <c r="V461" s="95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  <c r="AW461" s="39"/>
      <c r="AX461" s="39"/>
      <c r="AY461" s="39"/>
      <c r="AZ461" s="39"/>
      <c r="BA461" s="39"/>
      <c r="BB461" s="39"/>
      <c r="BC461" s="39"/>
      <c r="BD461" s="39"/>
      <c r="BE461" s="39"/>
      <c r="BF461" s="39"/>
      <c r="BG461" s="39"/>
      <c r="BH461" s="39"/>
      <c r="BI461" s="39"/>
      <c r="BJ461" s="39"/>
      <c r="BK461" s="39"/>
      <c r="BL461" s="39"/>
      <c r="BM461" s="39"/>
      <c r="BN461" s="39"/>
      <c r="BO461" s="39"/>
      <c r="BP461" s="39"/>
      <c r="BQ461" s="39"/>
      <c r="BR461" s="39"/>
      <c r="BS461" s="39"/>
    </row>
    <row r="462" spans="1:71" ht="15.75" customHeight="1" x14ac:dyDescent="0.25">
      <c r="A462" s="30"/>
      <c r="B462" s="31"/>
      <c r="C462" s="31"/>
      <c r="D462" s="37"/>
      <c r="E462" s="39"/>
      <c r="F462" s="31"/>
      <c r="G462" s="92"/>
      <c r="H462" s="39"/>
      <c r="I462" s="93"/>
      <c r="J462" s="39"/>
      <c r="K462" s="39"/>
      <c r="L462" s="41"/>
      <c r="M462" s="41"/>
      <c r="N462" s="41"/>
      <c r="O462" s="31"/>
      <c r="P462" s="39"/>
      <c r="Q462" s="39"/>
      <c r="R462" s="39"/>
      <c r="S462" s="39"/>
      <c r="T462" s="94"/>
      <c r="U462" s="39"/>
      <c r="V462" s="95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  <c r="AY462" s="39"/>
      <c r="AZ462" s="39"/>
      <c r="BA462" s="39"/>
      <c r="BB462" s="39"/>
      <c r="BC462" s="39"/>
      <c r="BD462" s="39"/>
      <c r="BE462" s="39"/>
      <c r="BF462" s="39"/>
      <c r="BG462" s="39"/>
      <c r="BH462" s="39"/>
      <c r="BI462" s="39"/>
      <c r="BJ462" s="39"/>
      <c r="BK462" s="39"/>
      <c r="BL462" s="39"/>
      <c r="BM462" s="39"/>
      <c r="BN462" s="39"/>
      <c r="BO462" s="39"/>
      <c r="BP462" s="39"/>
      <c r="BQ462" s="39"/>
      <c r="BR462" s="39"/>
      <c r="BS462" s="39"/>
    </row>
    <row r="463" spans="1:71" ht="15.75" customHeight="1" x14ac:dyDescent="0.25">
      <c r="A463" s="30"/>
      <c r="B463" s="31"/>
      <c r="C463" s="31"/>
      <c r="D463" s="37"/>
      <c r="E463" s="39"/>
      <c r="F463" s="31"/>
      <c r="G463" s="92"/>
      <c r="H463" s="39"/>
      <c r="I463" s="93"/>
      <c r="J463" s="39"/>
      <c r="K463" s="39"/>
      <c r="L463" s="41"/>
      <c r="M463" s="41"/>
      <c r="N463" s="41"/>
      <c r="O463" s="31"/>
      <c r="P463" s="39"/>
      <c r="Q463" s="39"/>
      <c r="R463" s="39"/>
      <c r="S463" s="39"/>
      <c r="T463" s="94"/>
      <c r="U463" s="39"/>
      <c r="V463" s="95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  <c r="AW463" s="39"/>
      <c r="AX463" s="39"/>
      <c r="AY463" s="39"/>
      <c r="AZ463" s="39"/>
      <c r="BA463" s="39"/>
      <c r="BB463" s="39"/>
      <c r="BC463" s="39"/>
      <c r="BD463" s="39"/>
      <c r="BE463" s="39"/>
      <c r="BF463" s="39"/>
      <c r="BG463" s="39"/>
      <c r="BH463" s="39"/>
      <c r="BI463" s="39"/>
      <c r="BJ463" s="39"/>
      <c r="BK463" s="39"/>
      <c r="BL463" s="39"/>
      <c r="BM463" s="39"/>
      <c r="BN463" s="39"/>
      <c r="BO463" s="39"/>
      <c r="BP463" s="39"/>
      <c r="BQ463" s="39"/>
      <c r="BR463" s="39"/>
      <c r="BS463" s="39"/>
    </row>
    <row r="464" spans="1:71" ht="15.75" customHeight="1" x14ac:dyDescent="0.25">
      <c r="A464" s="30"/>
      <c r="B464" s="31"/>
      <c r="C464" s="31"/>
      <c r="D464" s="37"/>
      <c r="E464" s="39"/>
      <c r="F464" s="31"/>
      <c r="G464" s="92"/>
      <c r="H464" s="39"/>
      <c r="I464" s="93"/>
      <c r="J464" s="39"/>
      <c r="K464" s="39"/>
      <c r="L464" s="41"/>
      <c r="M464" s="41"/>
      <c r="N464" s="41"/>
      <c r="O464" s="31"/>
      <c r="P464" s="39"/>
      <c r="Q464" s="39"/>
      <c r="R464" s="39"/>
      <c r="S464" s="39"/>
      <c r="T464" s="94"/>
      <c r="U464" s="39"/>
      <c r="V464" s="95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  <c r="AY464" s="39"/>
      <c r="AZ464" s="39"/>
      <c r="BA464" s="39"/>
      <c r="BB464" s="39"/>
      <c r="BC464" s="39"/>
      <c r="BD464" s="39"/>
      <c r="BE464" s="39"/>
      <c r="BF464" s="39"/>
      <c r="BG464" s="39"/>
      <c r="BH464" s="39"/>
      <c r="BI464" s="39"/>
      <c r="BJ464" s="39"/>
      <c r="BK464" s="39"/>
      <c r="BL464" s="39"/>
      <c r="BM464" s="39"/>
      <c r="BN464" s="39"/>
      <c r="BO464" s="39"/>
      <c r="BP464" s="39"/>
      <c r="BQ464" s="39"/>
      <c r="BR464" s="39"/>
      <c r="BS464" s="39"/>
    </row>
    <row r="465" spans="1:71" ht="15.75" customHeight="1" x14ac:dyDescent="0.25">
      <c r="A465" s="30"/>
      <c r="B465" s="31"/>
      <c r="C465" s="31"/>
      <c r="D465" s="37"/>
      <c r="E465" s="39"/>
      <c r="F465" s="31"/>
      <c r="G465" s="92"/>
      <c r="H465" s="39"/>
      <c r="I465" s="93"/>
      <c r="J465" s="39"/>
      <c r="K465" s="39"/>
      <c r="L465" s="41"/>
      <c r="M465" s="41"/>
      <c r="N465" s="41"/>
      <c r="O465" s="31"/>
      <c r="P465" s="39"/>
      <c r="Q465" s="39"/>
      <c r="R465" s="39"/>
      <c r="S465" s="39"/>
      <c r="T465" s="94"/>
      <c r="U465" s="39"/>
      <c r="V465" s="95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  <c r="AY465" s="39"/>
      <c r="AZ465" s="39"/>
      <c r="BA465" s="39"/>
      <c r="BB465" s="39"/>
      <c r="BC465" s="39"/>
      <c r="BD465" s="39"/>
      <c r="BE465" s="39"/>
      <c r="BF465" s="39"/>
      <c r="BG465" s="39"/>
      <c r="BH465" s="39"/>
      <c r="BI465" s="39"/>
      <c r="BJ465" s="39"/>
      <c r="BK465" s="39"/>
      <c r="BL465" s="39"/>
      <c r="BM465" s="39"/>
      <c r="BN465" s="39"/>
      <c r="BO465" s="39"/>
      <c r="BP465" s="39"/>
      <c r="BQ465" s="39"/>
      <c r="BR465" s="39"/>
      <c r="BS465" s="39"/>
    </row>
    <row r="466" spans="1:71" ht="15.75" customHeight="1" x14ac:dyDescent="0.25">
      <c r="A466" s="30"/>
      <c r="B466" s="31"/>
      <c r="C466" s="31"/>
      <c r="D466" s="37"/>
      <c r="E466" s="39"/>
      <c r="F466" s="31"/>
      <c r="G466" s="92"/>
      <c r="H466" s="39"/>
      <c r="I466" s="93"/>
      <c r="J466" s="39"/>
      <c r="K466" s="39"/>
      <c r="L466" s="41"/>
      <c r="M466" s="41"/>
      <c r="N466" s="41"/>
      <c r="O466" s="31"/>
      <c r="P466" s="39"/>
      <c r="Q466" s="39"/>
      <c r="R466" s="39"/>
      <c r="S466" s="39"/>
      <c r="T466" s="94"/>
      <c r="U466" s="39"/>
      <c r="V466" s="95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  <c r="AY466" s="39"/>
      <c r="AZ466" s="39"/>
      <c r="BA466" s="39"/>
      <c r="BB466" s="39"/>
      <c r="BC466" s="39"/>
      <c r="BD466" s="39"/>
      <c r="BE466" s="39"/>
      <c r="BF466" s="39"/>
      <c r="BG466" s="39"/>
      <c r="BH466" s="39"/>
      <c r="BI466" s="39"/>
      <c r="BJ466" s="39"/>
      <c r="BK466" s="39"/>
      <c r="BL466" s="39"/>
      <c r="BM466" s="39"/>
      <c r="BN466" s="39"/>
      <c r="BO466" s="39"/>
      <c r="BP466" s="39"/>
      <c r="BQ466" s="39"/>
      <c r="BR466" s="39"/>
      <c r="BS466" s="39"/>
    </row>
    <row r="467" spans="1:71" ht="15.75" customHeight="1" x14ac:dyDescent="0.25">
      <c r="A467" s="30"/>
      <c r="B467" s="31"/>
      <c r="C467" s="31"/>
      <c r="D467" s="37"/>
      <c r="E467" s="39"/>
      <c r="F467" s="31"/>
      <c r="G467" s="92"/>
      <c r="H467" s="39"/>
      <c r="I467" s="93"/>
      <c r="J467" s="39"/>
      <c r="K467" s="39"/>
      <c r="L467" s="41"/>
      <c r="M467" s="41"/>
      <c r="N467" s="41"/>
      <c r="O467" s="31"/>
      <c r="P467" s="39"/>
      <c r="Q467" s="39"/>
      <c r="R467" s="39"/>
      <c r="S467" s="39"/>
      <c r="T467" s="94"/>
      <c r="U467" s="39"/>
      <c r="V467" s="95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  <c r="AY467" s="39"/>
      <c r="AZ467" s="39"/>
      <c r="BA467" s="39"/>
      <c r="BB467" s="39"/>
      <c r="BC467" s="39"/>
      <c r="BD467" s="39"/>
      <c r="BE467" s="39"/>
      <c r="BF467" s="39"/>
      <c r="BG467" s="39"/>
      <c r="BH467" s="39"/>
      <c r="BI467" s="39"/>
      <c r="BJ467" s="39"/>
      <c r="BK467" s="39"/>
      <c r="BL467" s="39"/>
      <c r="BM467" s="39"/>
      <c r="BN467" s="39"/>
      <c r="BO467" s="39"/>
      <c r="BP467" s="39"/>
      <c r="BQ467" s="39"/>
      <c r="BR467" s="39"/>
      <c r="BS467" s="39"/>
    </row>
    <row r="468" spans="1:71" ht="15.75" customHeight="1" x14ac:dyDescent="0.25">
      <c r="A468" s="30"/>
      <c r="B468" s="31"/>
      <c r="C468" s="31"/>
      <c r="D468" s="37"/>
      <c r="E468" s="39"/>
      <c r="F468" s="31"/>
      <c r="G468" s="92"/>
      <c r="H468" s="39"/>
      <c r="I468" s="93"/>
      <c r="J468" s="39"/>
      <c r="K468" s="39"/>
      <c r="L468" s="41"/>
      <c r="M468" s="41"/>
      <c r="N468" s="41"/>
      <c r="O468" s="31"/>
      <c r="P468" s="39"/>
      <c r="Q468" s="39"/>
      <c r="R468" s="39"/>
      <c r="S468" s="39"/>
      <c r="T468" s="94"/>
      <c r="U468" s="39"/>
      <c r="V468" s="95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  <c r="AY468" s="39"/>
      <c r="AZ468" s="39"/>
      <c r="BA468" s="39"/>
      <c r="BB468" s="39"/>
      <c r="BC468" s="39"/>
      <c r="BD468" s="39"/>
      <c r="BE468" s="39"/>
      <c r="BF468" s="39"/>
      <c r="BG468" s="39"/>
      <c r="BH468" s="39"/>
      <c r="BI468" s="39"/>
      <c r="BJ468" s="39"/>
      <c r="BK468" s="39"/>
      <c r="BL468" s="39"/>
      <c r="BM468" s="39"/>
      <c r="BN468" s="39"/>
      <c r="BO468" s="39"/>
      <c r="BP468" s="39"/>
      <c r="BQ468" s="39"/>
      <c r="BR468" s="39"/>
      <c r="BS468" s="39"/>
    </row>
    <row r="469" spans="1:71" ht="15.75" customHeight="1" x14ac:dyDescent="0.25">
      <c r="A469" s="30"/>
      <c r="B469" s="31"/>
      <c r="C469" s="31"/>
      <c r="D469" s="37"/>
      <c r="E469" s="39"/>
      <c r="F469" s="31"/>
      <c r="G469" s="92"/>
      <c r="H469" s="39"/>
      <c r="I469" s="93"/>
      <c r="J469" s="39"/>
      <c r="K469" s="39"/>
      <c r="L469" s="41"/>
      <c r="M469" s="41"/>
      <c r="N469" s="41"/>
      <c r="O469" s="31"/>
      <c r="P469" s="39"/>
      <c r="Q469" s="39"/>
      <c r="R469" s="39"/>
      <c r="S469" s="39"/>
      <c r="T469" s="94"/>
      <c r="U469" s="39"/>
      <c r="V469" s="95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  <c r="AY469" s="39"/>
      <c r="AZ469" s="39"/>
      <c r="BA469" s="39"/>
      <c r="BB469" s="39"/>
      <c r="BC469" s="39"/>
      <c r="BD469" s="39"/>
      <c r="BE469" s="39"/>
      <c r="BF469" s="39"/>
      <c r="BG469" s="39"/>
      <c r="BH469" s="39"/>
      <c r="BI469" s="39"/>
      <c r="BJ469" s="39"/>
      <c r="BK469" s="39"/>
      <c r="BL469" s="39"/>
      <c r="BM469" s="39"/>
      <c r="BN469" s="39"/>
      <c r="BO469" s="39"/>
      <c r="BP469" s="39"/>
      <c r="BQ469" s="39"/>
      <c r="BR469" s="39"/>
      <c r="BS469" s="39"/>
    </row>
    <row r="470" spans="1:71" ht="15.75" customHeight="1" x14ac:dyDescent="0.25">
      <c r="A470" s="30"/>
      <c r="B470" s="31"/>
      <c r="C470" s="31"/>
      <c r="D470" s="37"/>
      <c r="E470" s="39"/>
      <c r="F470" s="31"/>
      <c r="G470" s="92"/>
      <c r="H470" s="39"/>
      <c r="I470" s="93"/>
      <c r="J470" s="39"/>
      <c r="K470" s="39"/>
      <c r="L470" s="41"/>
      <c r="M470" s="41"/>
      <c r="N470" s="41"/>
      <c r="O470" s="31"/>
      <c r="P470" s="39"/>
      <c r="Q470" s="39"/>
      <c r="R470" s="39"/>
      <c r="S470" s="39"/>
      <c r="T470" s="94"/>
      <c r="U470" s="39"/>
      <c r="V470" s="95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  <c r="AY470" s="39"/>
      <c r="AZ470" s="39"/>
      <c r="BA470" s="39"/>
      <c r="BB470" s="39"/>
      <c r="BC470" s="39"/>
      <c r="BD470" s="39"/>
      <c r="BE470" s="39"/>
      <c r="BF470" s="39"/>
      <c r="BG470" s="39"/>
      <c r="BH470" s="39"/>
      <c r="BI470" s="39"/>
      <c r="BJ470" s="39"/>
      <c r="BK470" s="39"/>
      <c r="BL470" s="39"/>
      <c r="BM470" s="39"/>
      <c r="BN470" s="39"/>
      <c r="BO470" s="39"/>
      <c r="BP470" s="39"/>
      <c r="BQ470" s="39"/>
      <c r="BR470" s="39"/>
      <c r="BS470" s="39"/>
    </row>
    <row r="471" spans="1:71" ht="15.75" customHeight="1" x14ac:dyDescent="0.25">
      <c r="A471" s="30"/>
      <c r="B471" s="31"/>
      <c r="C471" s="31"/>
      <c r="D471" s="37"/>
      <c r="E471" s="39"/>
      <c r="F471" s="31"/>
      <c r="G471" s="92"/>
      <c r="H471" s="39"/>
      <c r="I471" s="93"/>
      <c r="J471" s="39"/>
      <c r="K471" s="39"/>
      <c r="L471" s="41"/>
      <c r="M471" s="41"/>
      <c r="N471" s="41"/>
      <c r="O471" s="31"/>
      <c r="P471" s="39"/>
      <c r="Q471" s="39"/>
      <c r="R471" s="39"/>
      <c r="S471" s="39"/>
      <c r="T471" s="94"/>
      <c r="U471" s="39"/>
      <c r="V471" s="95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  <c r="AY471" s="39"/>
      <c r="AZ471" s="39"/>
      <c r="BA471" s="39"/>
      <c r="BB471" s="39"/>
      <c r="BC471" s="39"/>
      <c r="BD471" s="39"/>
      <c r="BE471" s="39"/>
      <c r="BF471" s="39"/>
      <c r="BG471" s="39"/>
      <c r="BH471" s="39"/>
      <c r="BI471" s="39"/>
      <c r="BJ471" s="39"/>
      <c r="BK471" s="39"/>
      <c r="BL471" s="39"/>
      <c r="BM471" s="39"/>
      <c r="BN471" s="39"/>
      <c r="BO471" s="39"/>
      <c r="BP471" s="39"/>
      <c r="BQ471" s="39"/>
      <c r="BR471" s="39"/>
      <c r="BS471" s="39"/>
    </row>
    <row r="472" spans="1:71" ht="15.75" customHeight="1" x14ac:dyDescent="0.25">
      <c r="A472" s="30"/>
      <c r="B472" s="31"/>
      <c r="C472" s="31"/>
      <c r="D472" s="37"/>
      <c r="E472" s="39"/>
      <c r="F472" s="31"/>
      <c r="G472" s="92"/>
      <c r="H472" s="39"/>
      <c r="I472" s="93"/>
      <c r="J472" s="39"/>
      <c r="K472" s="39"/>
      <c r="L472" s="41"/>
      <c r="M472" s="41"/>
      <c r="N472" s="41"/>
      <c r="O472" s="31"/>
      <c r="P472" s="39"/>
      <c r="Q472" s="39"/>
      <c r="R472" s="39"/>
      <c r="S472" s="39"/>
      <c r="T472" s="94"/>
      <c r="U472" s="39"/>
      <c r="V472" s="95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  <c r="AY472" s="39"/>
      <c r="AZ472" s="39"/>
      <c r="BA472" s="39"/>
      <c r="BB472" s="39"/>
      <c r="BC472" s="39"/>
      <c r="BD472" s="39"/>
      <c r="BE472" s="39"/>
      <c r="BF472" s="39"/>
      <c r="BG472" s="39"/>
      <c r="BH472" s="39"/>
      <c r="BI472" s="39"/>
      <c r="BJ472" s="39"/>
      <c r="BK472" s="39"/>
      <c r="BL472" s="39"/>
      <c r="BM472" s="39"/>
      <c r="BN472" s="39"/>
      <c r="BO472" s="39"/>
      <c r="BP472" s="39"/>
      <c r="BQ472" s="39"/>
      <c r="BR472" s="39"/>
      <c r="BS472" s="39"/>
    </row>
    <row r="473" spans="1:71" ht="15.75" customHeight="1" x14ac:dyDescent="0.25">
      <c r="A473" s="30"/>
      <c r="B473" s="31"/>
      <c r="C473" s="31"/>
      <c r="D473" s="37"/>
      <c r="E473" s="39"/>
      <c r="F473" s="31"/>
      <c r="G473" s="92"/>
      <c r="H473" s="39"/>
      <c r="I473" s="93"/>
      <c r="J473" s="39"/>
      <c r="K473" s="39"/>
      <c r="L473" s="41"/>
      <c r="M473" s="41"/>
      <c r="N473" s="41"/>
      <c r="O473" s="31"/>
      <c r="P473" s="39"/>
      <c r="Q473" s="39"/>
      <c r="R473" s="39"/>
      <c r="S473" s="39"/>
      <c r="T473" s="94"/>
      <c r="U473" s="39"/>
      <c r="V473" s="95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  <c r="AY473" s="39"/>
      <c r="AZ473" s="39"/>
      <c r="BA473" s="39"/>
      <c r="BB473" s="39"/>
      <c r="BC473" s="39"/>
      <c r="BD473" s="39"/>
      <c r="BE473" s="39"/>
      <c r="BF473" s="39"/>
      <c r="BG473" s="39"/>
      <c r="BH473" s="39"/>
      <c r="BI473" s="39"/>
      <c r="BJ473" s="39"/>
      <c r="BK473" s="39"/>
      <c r="BL473" s="39"/>
      <c r="BM473" s="39"/>
      <c r="BN473" s="39"/>
      <c r="BO473" s="39"/>
      <c r="BP473" s="39"/>
      <c r="BQ473" s="39"/>
      <c r="BR473" s="39"/>
      <c r="BS473" s="39"/>
    </row>
    <row r="474" spans="1:71" ht="15.75" customHeight="1" x14ac:dyDescent="0.25">
      <c r="A474" s="30"/>
      <c r="B474" s="31"/>
      <c r="C474" s="31"/>
      <c r="D474" s="37"/>
      <c r="E474" s="39"/>
      <c r="F474" s="31"/>
      <c r="G474" s="92"/>
      <c r="H474" s="39"/>
      <c r="I474" s="93"/>
      <c r="J474" s="39"/>
      <c r="K474" s="39"/>
      <c r="L474" s="41"/>
      <c r="M474" s="41"/>
      <c r="N474" s="41"/>
      <c r="O474" s="31"/>
      <c r="P474" s="39"/>
      <c r="Q474" s="39"/>
      <c r="R474" s="39"/>
      <c r="S474" s="39"/>
      <c r="T474" s="94"/>
      <c r="U474" s="39"/>
      <c r="V474" s="95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  <c r="AY474" s="39"/>
      <c r="AZ474" s="39"/>
      <c r="BA474" s="39"/>
      <c r="BB474" s="39"/>
      <c r="BC474" s="39"/>
      <c r="BD474" s="39"/>
      <c r="BE474" s="39"/>
      <c r="BF474" s="39"/>
      <c r="BG474" s="39"/>
      <c r="BH474" s="39"/>
      <c r="BI474" s="39"/>
      <c r="BJ474" s="39"/>
      <c r="BK474" s="39"/>
      <c r="BL474" s="39"/>
      <c r="BM474" s="39"/>
      <c r="BN474" s="39"/>
      <c r="BO474" s="39"/>
      <c r="BP474" s="39"/>
      <c r="BQ474" s="39"/>
      <c r="BR474" s="39"/>
      <c r="BS474" s="39"/>
    </row>
    <row r="475" spans="1:71" ht="15.75" customHeight="1" x14ac:dyDescent="0.25">
      <c r="A475" s="30"/>
      <c r="B475" s="31"/>
      <c r="C475" s="31"/>
      <c r="D475" s="37"/>
      <c r="E475" s="39"/>
      <c r="F475" s="31"/>
      <c r="G475" s="92"/>
      <c r="H475" s="39"/>
      <c r="I475" s="93"/>
      <c r="J475" s="39"/>
      <c r="K475" s="39"/>
      <c r="L475" s="41"/>
      <c r="M475" s="41"/>
      <c r="N475" s="41"/>
      <c r="O475" s="31"/>
      <c r="P475" s="39"/>
      <c r="Q475" s="39"/>
      <c r="R475" s="39"/>
      <c r="S475" s="39"/>
      <c r="T475" s="94"/>
      <c r="U475" s="39"/>
      <c r="V475" s="95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  <c r="AY475" s="39"/>
      <c r="AZ475" s="39"/>
      <c r="BA475" s="39"/>
      <c r="BB475" s="39"/>
      <c r="BC475" s="39"/>
      <c r="BD475" s="39"/>
      <c r="BE475" s="39"/>
      <c r="BF475" s="39"/>
      <c r="BG475" s="39"/>
      <c r="BH475" s="39"/>
      <c r="BI475" s="39"/>
      <c r="BJ475" s="39"/>
      <c r="BK475" s="39"/>
      <c r="BL475" s="39"/>
      <c r="BM475" s="39"/>
      <c r="BN475" s="39"/>
      <c r="BO475" s="39"/>
      <c r="BP475" s="39"/>
      <c r="BQ475" s="39"/>
      <c r="BR475" s="39"/>
      <c r="BS475" s="39"/>
    </row>
    <row r="476" spans="1:71" ht="15.75" customHeight="1" x14ac:dyDescent="0.25">
      <c r="A476" s="30"/>
      <c r="B476" s="31"/>
      <c r="C476" s="31"/>
      <c r="D476" s="37"/>
      <c r="E476" s="39"/>
      <c r="F476" s="31"/>
      <c r="G476" s="92"/>
      <c r="H476" s="39"/>
      <c r="I476" s="93"/>
      <c r="J476" s="39"/>
      <c r="K476" s="39"/>
      <c r="L476" s="41"/>
      <c r="M476" s="41"/>
      <c r="N476" s="41"/>
      <c r="O476" s="31"/>
      <c r="P476" s="39"/>
      <c r="Q476" s="39"/>
      <c r="R476" s="39"/>
      <c r="S476" s="39"/>
      <c r="T476" s="94"/>
      <c r="U476" s="39"/>
      <c r="V476" s="95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  <c r="AY476" s="39"/>
      <c r="AZ476" s="39"/>
      <c r="BA476" s="39"/>
      <c r="BB476" s="39"/>
      <c r="BC476" s="39"/>
      <c r="BD476" s="39"/>
      <c r="BE476" s="39"/>
      <c r="BF476" s="39"/>
      <c r="BG476" s="39"/>
      <c r="BH476" s="39"/>
      <c r="BI476" s="39"/>
      <c r="BJ476" s="39"/>
      <c r="BK476" s="39"/>
      <c r="BL476" s="39"/>
      <c r="BM476" s="39"/>
      <c r="BN476" s="39"/>
      <c r="BO476" s="39"/>
      <c r="BP476" s="39"/>
      <c r="BQ476" s="39"/>
      <c r="BR476" s="39"/>
      <c r="BS476" s="39"/>
    </row>
    <row r="477" spans="1:71" ht="15.75" customHeight="1" x14ac:dyDescent="0.25">
      <c r="A477" s="30"/>
      <c r="B477" s="31"/>
      <c r="C477" s="31"/>
      <c r="D477" s="37"/>
      <c r="E477" s="39"/>
      <c r="F477" s="31"/>
      <c r="G477" s="92"/>
      <c r="H477" s="39"/>
      <c r="I477" s="93"/>
      <c r="J477" s="39"/>
      <c r="K477" s="39"/>
      <c r="L477" s="41"/>
      <c r="M477" s="41"/>
      <c r="N477" s="41"/>
      <c r="O477" s="31"/>
      <c r="P477" s="39"/>
      <c r="Q477" s="39"/>
      <c r="R477" s="39"/>
      <c r="S477" s="39"/>
      <c r="T477" s="94"/>
      <c r="U477" s="39"/>
      <c r="V477" s="95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  <c r="AY477" s="39"/>
      <c r="AZ477" s="39"/>
      <c r="BA477" s="39"/>
      <c r="BB477" s="39"/>
      <c r="BC477" s="39"/>
      <c r="BD477" s="39"/>
      <c r="BE477" s="39"/>
      <c r="BF477" s="39"/>
      <c r="BG477" s="39"/>
      <c r="BH477" s="39"/>
      <c r="BI477" s="39"/>
      <c r="BJ477" s="39"/>
      <c r="BK477" s="39"/>
      <c r="BL477" s="39"/>
      <c r="BM477" s="39"/>
      <c r="BN477" s="39"/>
      <c r="BO477" s="39"/>
      <c r="BP477" s="39"/>
      <c r="BQ477" s="39"/>
      <c r="BR477" s="39"/>
      <c r="BS477" s="39"/>
    </row>
    <row r="478" spans="1:71" ht="15.75" customHeight="1" x14ac:dyDescent="0.25">
      <c r="A478" s="30"/>
      <c r="B478" s="31"/>
      <c r="C478" s="31"/>
      <c r="D478" s="37"/>
      <c r="E478" s="39"/>
      <c r="F478" s="31"/>
      <c r="G478" s="92"/>
      <c r="H478" s="39"/>
      <c r="I478" s="93"/>
      <c r="J478" s="39"/>
      <c r="K478" s="39"/>
      <c r="L478" s="41"/>
      <c r="M478" s="41"/>
      <c r="N478" s="41"/>
      <c r="O478" s="31"/>
      <c r="P478" s="39"/>
      <c r="Q478" s="39"/>
      <c r="R478" s="39"/>
      <c r="S478" s="39"/>
      <c r="T478" s="94"/>
      <c r="U478" s="39"/>
      <c r="V478" s="95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  <c r="AY478" s="39"/>
      <c r="AZ478" s="39"/>
      <c r="BA478" s="39"/>
      <c r="BB478" s="39"/>
      <c r="BC478" s="39"/>
      <c r="BD478" s="39"/>
      <c r="BE478" s="39"/>
      <c r="BF478" s="39"/>
      <c r="BG478" s="39"/>
      <c r="BH478" s="39"/>
      <c r="BI478" s="39"/>
      <c r="BJ478" s="39"/>
      <c r="BK478" s="39"/>
      <c r="BL478" s="39"/>
      <c r="BM478" s="39"/>
      <c r="BN478" s="39"/>
      <c r="BO478" s="39"/>
      <c r="BP478" s="39"/>
      <c r="BQ478" s="39"/>
      <c r="BR478" s="39"/>
      <c r="BS478" s="39"/>
    </row>
    <row r="479" spans="1:71" ht="15.75" customHeight="1" x14ac:dyDescent="0.25">
      <c r="A479" s="30"/>
      <c r="B479" s="31"/>
      <c r="C479" s="31"/>
      <c r="D479" s="37"/>
      <c r="E479" s="39"/>
      <c r="F479" s="31"/>
      <c r="G479" s="92"/>
      <c r="H479" s="39"/>
      <c r="I479" s="93"/>
      <c r="J479" s="39"/>
      <c r="K479" s="39"/>
      <c r="L479" s="41"/>
      <c r="M479" s="41"/>
      <c r="N479" s="41"/>
      <c r="O479" s="31"/>
      <c r="P479" s="39"/>
      <c r="Q479" s="39"/>
      <c r="R479" s="39"/>
      <c r="S479" s="39"/>
      <c r="T479" s="94"/>
      <c r="U479" s="39"/>
      <c r="V479" s="95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  <c r="AY479" s="39"/>
      <c r="AZ479" s="39"/>
      <c r="BA479" s="39"/>
      <c r="BB479" s="39"/>
      <c r="BC479" s="39"/>
      <c r="BD479" s="39"/>
      <c r="BE479" s="39"/>
      <c r="BF479" s="39"/>
      <c r="BG479" s="39"/>
      <c r="BH479" s="39"/>
      <c r="BI479" s="39"/>
      <c r="BJ479" s="39"/>
      <c r="BK479" s="39"/>
      <c r="BL479" s="39"/>
      <c r="BM479" s="39"/>
      <c r="BN479" s="39"/>
      <c r="BO479" s="39"/>
      <c r="BP479" s="39"/>
      <c r="BQ479" s="39"/>
      <c r="BR479" s="39"/>
      <c r="BS479" s="39"/>
    </row>
    <row r="480" spans="1:71" ht="15.75" customHeight="1" x14ac:dyDescent="0.25">
      <c r="A480" s="30"/>
      <c r="B480" s="31"/>
      <c r="C480" s="31"/>
      <c r="D480" s="37"/>
      <c r="E480" s="39"/>
      <c r="F480" s="31"/>
      <c r="G480" s="92"/>
      <c r="H480" s="39"/>
      <c r="I480" s="93"/>
      <c r="J480" s="39"/>
      <c r="K480" s="39"/>
      <c r="L480" s="41"/>
      <c r="M480" s="41"/>
      <c r="N480" s="41"/>
      <c r="O480" s="31"/>
      <c r="P480" s="39"/>
      <c r="Q480" s="39"/>
      <c r="R480" s="39"/>
      <c r="S480" s="39"/>
      <c r="T480" s="94"/>
      <c r="U480" s="39"/>
      <c r="V480" s="95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  <c r="AY480" s="39"/>
      <c r="AZ480" s="39"/>
      <c r="BA480" s="39"/>
      <c r="BB480" s="39"/>
      <c r="BC480" s="39"/>
      <c r="BD480" s="39"/>
      <c r="BE480" s="39"/>
      <c r="BF480" s="39"/>
      <c r="BG480" s="39"/>
      <c r="BH480" s="39"/>
      <c r="BI480" s="39"/>
      <c r="BJ480" s="39"/>
      <c r="BK480" s="39"/>
      <c r="BL480" s="39"/>
      <c r="BM480" s="39"/>
      <c r="BN480" s="39"/>
      <c r="BO480" s="39"/>
      <c r="BP480" s="39"/>
      <c r="BQ480" s="39"/>
      <c r="BR480" s="39"/>
      <c r="BS480" s="39"/>
    </row>
    <row r="481" spans="1:71" ht="15.75" customHeight="1" x14ac:dyDescent="0.25">
      <c r="A481" s="30"/>
      <c r="B481" s="31"/>
      <c r="C481" s="31"/>
      <c r="D481" s="37"/>
      <c r="E481" s="39"/>
      <c r="F481" s="31"/>
      <c r="G481" s="92"/>
      <c r="H481" s="39"/>
      <c r="I481" s="93"/>
      <c r="J481" s="39"/>
      <c r="K481" s="39"/>
      <c r="L481" s="41"/>
      <c r="M481" s="41"/>
      <c r="N481" s="41"/>
      <c r="O481" s="31"/>
      <c r="P481" s="39"/>
      <c r="Q481" s="39"/>
      <c r="R481" s="39"/>
      <c r="S481" s="39"/>
      <c r="T481" s="94"/>
      <c r="U481" s="39"/>
      <c r="V481" s="95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  <c r="AY481" s="39"/>
      <c r="AZ481" s="39"/>
      <c r="BA481" s="39"/>
      <c r="BB481" s="39"/>
      <c r="BC481" s="39"/>
      <c r="BD481" s="39"/>
      <c r="BE481" s="39"/>
      <c r="BF481" s="39"/>
      <c r="BG481" s="39"/>
      <c r="BH481" s="39"/>
      <c r="BI481" s="39"/>
      <c r="BJ481" s="39"/>
      <c r="BK481" s="39"/>
      <c r="BL481" s="39"/>
      <c r="BM481" s="39"/>
      <c r="BN481" s="39"/>
      <c r="BO481" s="39"/>
      <c r="BP481" s="39"/>
      <c r="BQ481" s="39"/>
      <c r="BR481" s="39"/>
      <c r="BS481" s="39"/>
    </row>
    <row r="482" spans="1:71" ht="15.75" customHeight="1" x14ac:dyDescent="0.25">
      <c r="A482" s="30"/>
      <c r="B482" s="31"/>
      <c r="C482" s="31"/>
      <c r="D482" s="37"/>
      <c r="E482" s="39"/>
      <c r="F482" s="31"/>
      <c r="G482" s="92"/>
      <c r="H482" s="39"/>
      <c r="I482" s="93"/>
      <c r="J482" s="39"/>
      <c r="K482" s="39"/>
      <c r="L482" s="41"/>
      <c r="M482" s="41"/>
      <c r="N482" s="41"/>
      <c r="O482" s="31"/>
      <c r="P482" s="39"/>
      <c r="Q482" s="39"/>
      <c r="R482" s="39"/>
      <c r="S482" s="39"/>
      <c r="T482" s="94"/>
      <c r="U482" s="39"/>
      <c r="V482" s="95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  <c r="AY482" s="39"/>
      <c r="AZ482" s="39"/>
      <c r="BA482" s="39"/>
      <c r="BB482" s="39"/>
      <c r="BC482" s="39"/>
      <c r="BD482" s="39"/>
      <c r="BE482" s="39"/>
      <c r="BF482" s="39"/>
      <c r="BG482" s="39"/>
      <c r="BH482" s="39"/>
      <c r="BI482" s="39"/>
      <c r="BJ482" s="39"/>
      <c r="BK482" s="39"/>
      <c r="BL482" s="39"/>
      <c r="BM482" s="39"/>
      <c r="BN482" s="39"/>
      <c r="BO482" s="39"/>
      <c r="BP482" s="39"/>
      <c r="BQ482" s="39"/>
      <c r="BR482" s="39"/>
      <c r="BS482" s="39"/>
    </row>
    <row r="483" spans="1:71" ht="15.75" customHeight="1" x14ac:dyDescent="0.25">
      <c r="A483" s="30"/>
      <c r="B483" s="31"/>
      <c r="C483" s="31"/>
      <c r="D483" s="37"/>
      <c r="E483" s="39"/>
      <c r="F483" s="31"/>
      <c r="G483" s="92"/>
      <c r="H483" s="39"/>
      <c r="I483" s="93"/>
      <c r="J483" s="39"/>
      <c r="K483" s="39"/>
      <c r="L483" s="41"/>
      <c r="M483" s="41"/>
      <c r="N483" s="41"/>
      <c r="O483" s="31"/>
      <c r="P483" s="39"/>
      <c r="Q483" s="39"/>
      <c r="R483" s="39"/>
      <c r="S483" s="39"/>
      <c r="T483" s="94"/>
      <c r="U483" s="39"/>
      <c r="V483" s="95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  <c r="AY483" s="39"/>
      <c r="AZ483" s="39"/>
      <c r="BA483" s="39"/>
      <c r="BB483" s="39"/>
      <c r="BC483" s="39"/>
      <c r="BD483" s="39"/>
      <c r="BE483" s="39"/>
      <c r="BF483" s="39"/>
      <c r="BG483" s="39"/>
      <c r="BH483" s="39"/>
      <c r="BI483" s="39"/>
      <c r="BJ483" s="39"/>
      <c r="BK483" s="39"/>
      <c r="BL483" s="39"/>
      <c r="BM483" s="39"/>
      <c r="BN483" s="39"/>
      <c r="BO483" s="39"/>
      <c r="BP483" s="39"/>
      <c r="BQ483" s="39"/>
      <c r="BR483" s="39"/>
      <c r="BS483" s="39"/>
    </row>
    <row r="484" spans="1:71" ht="15.75" customHeight="1" x14ac:dyDescent="0.25">
      <c r="A484" s="30"/>
      <c r="B484" s="31"/>
      <c r="C484" s="31"/>
      <c r="D484" s="37"/>
      <c r="E484" s="39"/>
      <c r="F484" s="31"/>
      <c r="G484" s="92"/>
      <c r="H484" s="39"/>
      <c r="I484" s="93"/>
      <c r="J484" s="39"/>
      <c r="K484" s="39"/>
      <c r="L484" s="41"/>
      <c r="M484" s="41"/>
      <c r="N484" s="41"/>
      <c r="O484" s="31"/>
      <c r="P484" s="39"/>
      <c r="Q484" s="39"/>
      <c r="R484" s="39"/>
      <c r="S484" s="39"/>
      <c r="T484" s="94"/>
      <c r="U484" s="39"/>
      <c r="V484" s="95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  <c r="AY484" s="39"/>
      <c r="AZ484" s="39"/>
      <c r="BA484" s="39"/>
      <c r="BB484" s="39"/>
      <c r="BC484" s="39"/>
      <c r="BD484" s="39"/>
      <c r="BE484" s="39"/>
      <c r="BF484" s="39"/>
      <c r="BG484" s="39"/>
      <c r="BH484" s="39"/>
      <c r="BI484" s="39"/>
      <c r="BJ484" s="39"/>
      <c r="BK484" s="39"/>
      <c r="BL484" s="39"/>
      <c r="BM484" s="39"/>
      <c r="BN484" s="39"/>
      <c r="BO484" s="39"/>
      <c r="BP484" s="39"/>
      <c r="BQ484" s="39"/>
      <c r="BR484" s="39"/>
      <c r="BS484" s="39"/>
    </row>
    <row r="485" spans="1:71" ht="15.75" customHeight="1" x14ac:dyDescent="0.25">
      <c r="A485" s="30"/>
      <c r="B485" s="31"/>
      <c r="C485" s="31"/>
      <c r="D485" s="37"/>
      <c r="E485" s="39"/>
      <c r="F485" s="31"/>
      <c r="G485" s="92"/>
      <c r="H485" s="39"/>
      <c r="I485" s="93"/>
      <c r="J485" s="39"/>
      <c r="K485" s="39"/>
      <c r="L485" s="41"/>
      <c r="M485" s="41"/>
      <c r="N485" s="41"/>
      <c r="O485" s="31"/>
      <c r="P485" s="39"/>
      <c r="Q485" s="39"/>
      <c r="R485" s="39"/>
      <c r="S485" s="39"/>
      <c r="T485" s="94"/>
      <c r="U485" s="39"/>
      <c r="V485" s="95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39"/>
      <c r="AX485" s="39"/>
      <c r="AY485" s="39"/>
      <c r="AZ485" s="39"/>
      <c r="BA485" s="39"/>
      <c r="BB485" s="39"/>
      <c r="BC485" s="39"/>
      <c r="BD485" s="39"/>
      <c r="BE485" s="39"/>
      <c r="BF485" s="39"/>
      <c r="BG485" s="39"/>
      <c r="BH485" s="39"/>
      <c r="BI485" s="39"/>
      <c r="BJ485" s="39"/>
      <c r="BK485" s="39"/>
      <c r="BL485" s="39"/>
      <c r="BM485" s="39"/>
      <c r="BN485" s="39"/>
      <c r="BO485" s="39"/>
      <c r="BP485" s="39"/>
      <c r="BQ485" s="39"/>
      <c r="BR485" s="39"/>
      <c r="BS485" s="39"/>
    </row>
    <row r="486" spans="1:71" ht="15.75" customHeight="1" x14ac:dyDescent="0.25">
      <c r="A486" s="30"/>
      <c r="B486" s="31"/>
      <c r="C486" s="31"/>
      <c r="D486" s="37"/>
      <c r="E486" s="39"/>
      <c r="F486" s="31"/>
      <c r="G486" s="92"/>
      <c r="H486" s="39"/>
      <c r="I486" s="93"/>
      <c r="J486" s="39"/>
      <c r="K486" s="39"/>
      <c r="L486" s="41"/>
      <c r="M486" s="41"/>
      <c r="N486" s="41"/>
      <c r="O486" s="31"/>
      <c r="P486" s="39"/>
      <c r="Q486" s="39"/>
      <c r="R486" s="39"/>
      <c r="S486" s="39"/>
      <c r="T486" s="94"/>
      <c r="U486" s="39"/>
      <c r="V486" s="95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39"/>
      <c r="AX486" s="39"/>
      <c r="AY486" s="39"/>
      <c r="AZ486" s="39"/>
      <c r="BA486" s="39"/>
      <c r="BB486" s="39"/>
      <c r="BC486" s="39"/>
      <c r="BD486" s="39"/>
      <c r="BE486" s="39"/>
      <c r="BF486" s="39"/>
      <c r="BG486" s="39"/>
      <c r="BH486" s="39"/>
      <c r="BI486" s="39"/>
      <c r="BJ486" s="39"/>
      <c r="BK486" s="39"/>
      <c r="BL486" s="39"/>
      <c r="BM486" s="39"/>
      <c r="BN486" s="39"/>
      <c r="BO486" s="39"/>
      <c r="BP486" s="39"/>
      <c r="BQ486" s="39"/>
      <c r="BR486" s="39"/>
      <c r="BS486" s="39"/>
    </row>
    <row r="487" spans="1:71" ht="15.75" customHeight="1" x14ac:dyDescent="0.25">
      <c r="A487" s="30"/>
      <c r="B487" s="31"/>
      <c r="C487" s="31"/>
      <c r="D487" s="37"/>
      <c r="E487" s="39"/>
      <c r="F487" s="31"/>
      <c r="G487" s="92"/>
      <c r="H487" s="39"/>
      <c r="I487" s="93"/>
      <c r="J487" s="39"/>
      <c r="K487" s="39"/>
      <c r="L487" s="41"/>
      <c r="M487" s="41"/>
      <c r="N487" s="41"/>
      <c r="O487" s="31"/>
      <c r="P487" s="39"/>
      <c r="Q487" s="39"/>
      <c r="R487" s="39"/>
      <c r="S487" s="39"/>
      <c r="T487" s="94"/>
      <c r="U487" s="39"/>
      <c r="V487" s="95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  <c r="AY487" s="39"/>
      <c r="AZ487" s="39"/>
      <c r="BA487" s="39"/>
      <c r="BB487" s="39"/>
      <c r="BC487" s="39"/>
      <c r="BD487" s="39"/>
      <c r="BE487" s="39"/>
      <c r="BF487" s="39"/>
      <c r="BG487" s="39"/>
      <c r="BH487" s="39"/>
      <c r="BI487" s="39"/>
      <c r="BJ487" s="39"/>
      <c r="BK487" s="39"/>
      <c r="BL487" s="39"/>
      <c r="BM487" s="39"/>
      <c r="BN487" s="39"/>
      <c r="BO487" s="39"/>
      <c r="BP487" s="39"/>
      <c r="BQ487" s="39"/>
      <c r="BR487" s="39"/>
      <c r="BS487" s="39"/>
    </row>
    <row r="488" spans="1:71" ht="15.75" customHeight="1" x14ac:dyDescent="0.25">
      <c r="A488" s="30"/>
      <c r="B488" s="31"/>
      <c r="C488" s="31"/>
      <c r="D488" s="37"/>
      <c r="E488" s="39"/>
      <c r="F488" s="31"/>
      <c r="G488" s="92"/>
      <c r="H488" s="39"/>
      <c r="I488" s="93"/>
      <c r="J488" s="39"/>
      <c r="K488" s="39"/>
      <c r="L488" s="41"/>
      <c r="M488" s="41"/>
      <c r="N488" s="41"/>
      <c r="O488" s="31"/>
      <c r="P488" s="39"/>
      <c r="Q488" s="39"/>
      <c r="R488" s="39"/>
      <c r="S488" s="39"/>
      <c r="T488" s="94"/>
      <c r="U488" s="39"/>
      <c r="V488" s="95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  <c r="AY488" s="39"/>
      <c r="AZ488" s="39"/>
      <c r="BA488" s="39"/>
      <c r="BB488" s="39"/>
      <c r="BC488" s="39"/>
      <c r="BD488" s="39"/>
      <c r="BE488" s="39"/>
      <c r="BF488" s="39"/>
      <c r="BG488" s="39"/>
      <c r="BH488" s="39"/>
      <c r="BI488" s="39"/>
      <c r="BJ488" s="39"/>
      <c r="BK488" s="39"/>
      <c r="BL488" s="39"/>
      <c r="BM488" s="39"/>
      <c r="BN488" s="39"/>
      <c r="BO488" s="39"/>
      <c r="BP488" s="39"/>
      <c r="BQ488" s="39"/>
      <c r="BR488" s="39"/>
      <c r="BS488" s="39"/>
    </row>
    <row r="489" spans="1:71" ht="15.75" customHeight="1" x14ac:dyDescent="0.25">
      <c r="A489" s="30"/>
      <c r="B489" s="31"/>
      <c r="C489" s="31"/>
      <c r="D489" s="37"/>
      <c r="E489" s="39"/>
      <c r="F489" s="31"/>
      <c r="G489" s="92"/>
      <c r="H489" s="39"/>
      <c r="I489" s="93"/>
      <c r="J489" s="39"/>
      <c r="K489" s="39"/>
      <c r="L489" s="41"/>
      <c r="M489" s="41"/>
      <c r="N489" s="41"/>
      <c r="O489" s="31"/>
      <c r="P489" s="39"/>
      <c r="Q489" s="39"/>
      <c r="R489" s="39"/>
      <c r="S489" s="39"/>
      <c r="T489" s="94"/>
      <c r="U489" s="39"/>
      <c r="V489" s="95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39"/>
      <c r="AX489" s="39"/>
      <c r="AY489" s="39"/>
      <c r="AZ489" s="39"/>
      <c r="BA489" s="39"/>
      <c r="BB489" s="39"/>
      <c r="BC489" s="39"/>
      <c r="BD489" s="39"/>
      <c r="BE489" s="39"/>
      <c r="BF489" s="39"/>
      <c r="BG489" s="39"/>
      <c r="BH489" s="39"/>
      <c r="BI489" s="39"/>
      <c r="BJ489" s="39"/>
      <c r="BK489" s="39"/>
      <c r="BL489" s="39"/>
      <c r="BM489" s="39"/>
      <c r="BN489" s="39"/>
      <c r="BO489" s="39"/>
      <c r="BP489" s="39"/>
      <c r="BQ489" s="39"/>
      <c r="BR489" s="39"/>
      <c r="BS489" s="39"/>
    </row>
    <row r="490" spans="1:71" ht="15.75" customHeight="1" x14ac:dyDescent="0.25">
      <c r="A490" s="30"/>
      <c r="B490" s="31"/>
      <c r="C490" s="31"/>
      <c r="D490" s="37"/>
      <c r="E490" s="39"/>
      <c r="F490" s="31"/>
      <c r="G490" s="92"/>
      <c r="H490" s="39"/>
      <c r="I490" s="93"/>
      <c r="J490" s="39"/>
      <c r="K490" s="39"/>
      <c r="L490" s="41"/>
      <c r="M490" s="41"/>
      <c r="N490" s="41"/>
      <c r="O490" s="31"/>
      <c r="P490" s="39"/>
      <c r="Q490" s="39"/>
      <c r="R490" s="39"/>
      <c r="S490" s="39"/>
      <c r="T490" s="94"/>
      <c r="U490" s="39"/>
      <c r="V490" s="95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  <c r="AW490" s="39"/>
      <c r="AX490" s="39"/>
      <c r="AY490" s="39"/>
      <c r="AZ490" s="39"/>
      <c r="BA490" s="39"/>
      <c r="BB490" s="39"/>
      <c r="BC490" s="39"/>
      <c r="BD490" s="39"/>
      <c r="BE490" s="39"/>
      <c r="BF490" s="39"/>
      <c r="BG490" s="39"/>
      <c r="BH490" s="39"/>
      <c r="BI490" s="39"/>
      <c r="BJ490" s="39"/>
      <c r="BK490" s="39"/>
      <c r="BL490" s="39"/>
      <c r="BM490" s="39"/>
      <c r="BN490" s="39"/>
      <c r="BO490" s="39"/>
      <c r="BP490" s="39"/>
      <c r="BQ490" s="39"/>
      <c r="BR490" s="39"/>
      <c r="BS490" s="39"/>
    </row>
    <row r="491" spans="1:71" ht="15.75" customHeight="1" x14ac:dyDescent="0.25">
      <c r="A491" s="30"/>
      <c r="B491" s="31"/>
      <c r="C491" s="31"/>
      <c r="D491" s="37"/>
      <c r="E491" s="39"/>
      <c r="F491" s="31"/>
      <c r="G491" s="92"/>
      <c r="H491" s="39"/>
      <c r="I491" s="93"/>
      <c r="J491" s="39"/>
      <c r="K491" s="39"/>
      <c r="L491" s="41"/>
      <c r="M491" s="41"/>
      <c r="N491" s="41"/>
      <c r="O491" s="31"/>
      <c r="P491" s="39"/>
      <c r="Q491" s="39"/>
      <c r="R491" s="39"/>
      <c r="S491" s="39"/>
      <c r="T491" s="94"/>
      <c r="U491" s="39"/>
      <c r="V491" s="95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39"/>
      <c r="AX491" s="39"/>
      <c r="AY491" s="39"/>
      <c r="AZ491" s="39"/>
      <c r="BA491" s="39"/>
      <c r="BB491" s="39"/>
      <c r="BC491" s="39"/>
      <c r="BD491" s="39"/>
      <c r="BE491" s="39"/>
      <c r="BF491" s="39"/>
      <c r="BG491" s="39"/>
      <c r="BH491" s="39"/>
      <c r="BI491" s="39"/>
      <c r="BJ491" s="39"/>
      <c r="BK491" s="39"/>
      <c r="BL491" s="39"/>
      <c r="BM491" s="39"/>
      <c r="BN491" s="39"/>
      <c r="BO491" s="39"/>
      <c r="BP491" s="39"/>
      <c r="BQ491" s="39"/>
      <c r="BR491" s="39"/>
      <c r="BS491" s="39"/>
    </row>
    <row r="492" spans="1:71" ht="15.75" customHeight="1" x14ac:dyDescent="0.25">
      <c r="A492" s="30"/>
      <c r="B492" s="31"/>
      <c r="C492" s="31"/>
      <c r="D492" s="37"/>
      <c r="E492" s="39"/>
      <c r="F492" s="31"/>
      <c r="G492" s="92"/>
      <c r="H492" s="39"/>
      <c r="I492" s="93"/>
      <c r="J492" s="39"/>
      <c r="K492" s="39"/>
      <c r="L492" s="41"/>
      <c r="M492" s="41"/>
      <c r="N492" s="41"/>
      <c r="O492" s="31"/>
      <c r="P492" s="39"/>
      <c r="Q492" s="39"/>
      <c r="R492" s="39"/>
      <c r="S492" s="39"/>
      <c r="T492" s="94"/>
      <c r="U492" s="39"/>
      <c r="V492" s="95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  <c r="AY492" s="39"/>
      <c r="AZ492" s="39"/>
      <c r="BA492" s="39"/>
      <c r="BB492" s="39"/>
      <c r="BC492" s="39"/>
      <c r="BD492" s="39"/>
      <c r="BE492" s="39"/>
      <c r="BF492" s="39"/>
      <c r="BG492" s="39"/>
      <c r="BH492" s="39"/>
      <c r="BI492" s="39"/>
      <c r="BJ492" s="39"/>
      <c r="BK492" s="39"/>
      <c r="BL492" s="39"/>
      <c r="BM492" s="39"/>
      <c r="BN492" s="39"/>
      <c r="BO492" s="39"/>
      <c r="BP492" s="39"/>
      <c r="BQ492" s="39"/>
      <c r="BR492" s="39"/>
      <c r="BS492" s="39"/>
    </row>
    <row r="493" spans="1:71" ht="15.75" customHeight="1" x14ac:dyDescent="0.25">
      <c r="A493" s="30"/>
      <c r="B493" s="31"/>
      <c r="C493" s="31"/>
      <c r="D493" s="37"/>
      <c r="E493" s="39"/>
      <c r="F493" s="31"/>
      <c r="G493" s="92"/>
      <c r="H493" s="39"/>
      <c r="I493" s="93"/>
      <c r="J493" s="39"/>
      <c r="K493" s="39"/>
      <c r="L493" s="41"/>
      <c r="M493" s="41"/>
      <c r="N493" s="41"/>
      <c r="O493" s="31"/>
      <c r="P493" s="39"/>
      <c r="Q493" s="39"/>
      <c r="R493" s="39"/>
      <c r="S493" s="39"/>
      <c r="T493" s="94"/>
      <c r="U493" s="39"/>
      <c r="V493" s="95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  <c r="AY493" s="39"/>
      <c r="AZ493" s="39"/>
      <c r="BA493" s="39"/>
      <c r="BB493" s="39"/>
      <c r="BC493" s="39"/>
      <c r="BD493" s="39"/>
      <c r="BE493" s="39"/>
      <c r="BF493" s="39"/>
      <c r="BG493" s="39"/>
      <c r="BH493" s="39"/>
      <c r="BI493" s="39"/>
      <c r="BJ493" s="39"/>
      <c r="BK493" s="39"/>
      <c r="BL493" s="39"/>
      <c r="BM493" s="39"/>
      <c r="BN493" s="39"/>
      <c r="BO493" s="39"/>
      <c r="BP493" s="39"/>
      <c r="BQ493" s="39"/>
      <c r="BR493" s="39"/>
      <c r="BS493" s="39"/>
    </row>
    <row r="494" spans="1:71" ht="15.75" customHeight="1" x14ac:dyDescent="0.25">
      <c r="A494" s="30"/>
      <c r="B494" s="31"/>
      <c r="C494" s="31"/>
      <c r="D494" s="37"/>
      <c r="E494" s="39"/>
      <c r="F494" s="31"/>
      <c r="G494" s="92"/>
      <c r="H494" s="39"/>
      <c r="I494" s="93"/>
      <c r="J494" s="39"/>
      <c r="K494" s="39"/>
      <c r="L494" s="41"/>
      <c r="M494" s="41"/>
      <c r="N494" s="41"/>
      <c r="O494" s="31"/>
      <c r="P494" s="39"/>
      <c r="Q494" s="39"/>
      <c r="R494" s="39"/>
      <c r="S494" s="39"/>
      <c r="T494" s="94"/>
      <c r="U494" s="39"/>
      <c r="V494" s="95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  <c r="AY494" s="39"/>
      <c r="AZ494" s="39"/>
      <c r="BA494" s="39"/>
      <c r="BB494" s="39"/>
      <c r="BC494" s="39"/>
      <c r="BD494" s="39"/>
      <c r="BE494" s="39"/>
      <c r="BF494" s="39"/>
      <c r="BG494" s="39"/>
      <c r="BH494" s="39"/>
      <c r="BI494" s="39"/>
      <c r="BJ494" s="39"/>
      <c r="BK494" s="39"/>
      <c r="BL494" s="39"/>
      <c r="BM494" s="39"/>
      <c r="BN494" s="39"/>
      <c r="BO494" s="39"/>
      <c r="BP494" s="39"/>
      <c r="BQ494" s="39"/>
      <c r="BR494" s="39"/>
      <c r="BS494" s="39"/>
    </row>
    <row r="495" spans="1:71" ht="15.75" customHeight="1" x14ac:dyDescent="0.25">
      <c r="A495" s="30"/>
      <c r="B495" s="31"/>
      <c r="C495" s="31"/>
      <c r="D495" s="37"/>
      <c r="E495" s="39"/>
      <c r="F495" s="31"/>
      <c r="G495" s="92"/>
      <c r="H495" s="39"/>
      <c r="I495" s="93"/>
      <c r="J495" s="39"/>
      <c r="K495" s="39"/>
      <c r="L495" s="41"/>
      <c r="M495" s="41"/>
      <c r="N495" s="41"/>
      <c r="O495" s="31"/>
      <c r="P495" s="39"/>
      <c r="Q495" s="39"/>
      <c r="R495" s="39"/>
      <c r="S495" s="39"/>
      <c r="T495" s="94"/>
      <c r="U495" s="39"/>
      <c r="V495" s="95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  <c r="AY495" s="39"/>
      <c r="AZ495" s="39"/>
      <c r="BA495" s="39"/>
      <c r="BB495" s="39"/>
      <c r="BC495" s="39"/>
      <c r="BD495" s="39"/>
      <c r="BE495" s="39"/>
      <c r="BF495" s="39"/>
      <c r="BG495" s="39"/>
      <c r="BH495" s="39"/>
      <c r="BI495" s="39"/>
      <c r="BJ495" s="39"/>
      <c r="BK495" s="39"/>
      <c r="BL495" s="39"/>
      <c r="BM495" s="39"/>
      <c r="BN495" s="39"/>
      <c r="BO495" s="39"/>
      <c r="BP495" s="39"/>
      <c r="BQ495" s="39"/>
      <c r="BR495" s="39"/>
      <c r="BS495" s="39"/>
    </row>
    <row r="496" spans="1:71" ht="15.75" customHeight="1" x14ac:dyDescent="0.25">
      <c r="A496" s="30"/>
      <c r="B496" s="31"/>
      <c r="C496" s="31"/>
      <c r="D496" s="37"/>
      <c r="E496" s="39"/>
      <c r="F496" s="31"/>
      <c r="G496" s="92"/>
      <c r="H496" s="39"/>
      <c r="I496" s="93"/>
      <c r="J496" s="39"/>
      <c r="K496" s="39"/>
      <c r="L496" s="41"/>
      <c r="M496" s="41"/>
      <c r="N496" s="41"/>
      <c r="O496" s="31"/>
      <c r="P496" s="39"/>
      <c r="Q496" s="39"/>
      <c r="R496" s="39"/>
      <c r="S496" s="39"/>
      <c r="T496" s="94"/>
      <c r="U496" s="39"/>
      <c r="V496" s="95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  <c r="AY496" s="39"/>
      <c r="AZ496" s="39"/>
      <c r="BA496" s="39"/>
      <c r="BB496" s="39"/>
      <c r="BC496" s="39"/>
      <c r="BD496" s="39"/>
      <c r="BE496" s="39"/>
      <c r="BF496" s="39"/>
      <c r="BG496" s="39"/>
      <c r="BH496" s="39"/>
      <c r="BI496" s="39"/>
      <c r="BJ496" s="39"/>
      <c r="BK496" s="39"/>
      <c r="BL496" s="39"/>
      <c r="BM496" s="39"/>
      <c r="BN496" s="39"/>
      <c r="BO496" s="39"/>
      <c r="BP496" s="39"/>
      <c r="BQ496" s="39"/>
      <c r="BR496" s="39"/>
      <c r="BS496" s="39"/>
    </row>
    <row r="497" spans="1:71" ht="15.75" customHeight="1" x14ac:dyDescent="0.25">
      <c r="A497" s="30"/>
      <c r="B497" s="31"/>
      <c r="C497" s="31"/>
      <c r="D497" s="37"/>
      <c r="E497" s="39"/>
      <c r="F497" s="31"/>
      <c r="G497" s="92"/>
      <c r="H497" s="39"/>
      <c r="I497" s="93"/>
      <c r="J497" s="39"/>
      <c r="K497" s="39"/>
      <c r="L497" s="41"/>
      <c r="M497" s="41"/>
      <c r="N497" s="41"/>
      <c r="O497" s="31"/>
      <c r="P497" s="39"/>
      <c r="Q497" s="39"/>
      <c r="R497" s="39"/>
      <c r="S497" s="39"/>
      <c r="T497" s="94"/>
      <c r="U497" s="39"/>
      <c r="V497" s="95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  <c r="AY497" s="39"/>
      <c r="AZ497" s="39"/>
      <c r="BA497" s="39"/>
      <c r="BB497" s="39"/>
      <c r="BC497" s="39"/>
      <c r="BD497" s="39"/>
      <c r="BE497" s="39"/>
      <c r="BF497" s="39"/>
      <c r="BG497" s="39"/>
      <c r="BH497" s="39"/>
      <c r="BI497" s="39"/>
      <c r="BJ497" s="39"/>
      <c r="BK497" s="39"/>
      <c r="BL497" s="39"/>
      <c r="BM497" s="39"/>
      <c r="BN497" s="39"/>
      <c r="BO497" s="39"/>
      <c r="BP497" s="39"/>
      <c r="BQ497" s="39"/>
      <c r="BR497" s="39"/>
      <c r="BS497" s="39"/>
    </row>
    <row r="498" spans="1:71" ht="15.75" customHeight="1" x14ac:dyDescent="0.25">
      <c r="A498" s="30"/>
      <c r="B498" s="31"/>
      <c r="C498" s="31"/>
      <c r="D498" s="37"/>
      <c r="E498" s="39"/>
      <c r="F498" s="31"/>
      <c r="G498" s="92"/>
      <c r="H498" s="39"/>
      <c r="I498" s="93"/>
      <c r="J498" s="39"/>
      <c r="K498" s="39"/>
      <c r="L498" s="41"/>
      <c r="M498" s="41"/>
      <c r="N498" s="41"/>
      <c r="O498" s="31"/>
      <c r="P498" s="39"/>
      <c r="Q498" s="39"/>
      <c r="R498" s="39"/>
      <c r="S498" s="39"/>
      <c r="T498" s="94"/>
      <c r="U498" s="39"/>
      <c r="V498" s="95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  <c r="AY498" s="39"/>
      <c r="AZ498" s="39"/>
      <c r="BA498" s="39"/>
      <c r="BB498" s="39"/>
      <c r="BC498" s="39"/>
      <c r="BD498" s="39"/>
      <c r="BE498" s="39"/>
      <c r="BF498" s="39"/>
      <c r="BG498" s="39"/>
      <c r="BH498" s="39"/>
      <c r="BI498" s="39"/>
      <c r="BJ498" s="39"/>
      <c r="BK498" s="39"/>
      <c r="BL498" s="39"/>
      <c r="BM498" s="39"/>
      <c r="BN498" s="39"/>
      <c r="BO498" s="39"/>
      <c r="BP498" s="39"/>
      <c r="BQ498" s="39"/>
      <c r="BR498" s="39"/>
      <c r="BS498" s="39"/>
    </row>
    <row r="499" spans="1:71" ht="15.75" customHeight="1" x14ac:dyDescent="0.25">
      <c r="A499" s="30"/>
      <c r="B499" s="31"/>
      <c r="C499" s="31"/>
      <c r="D499" s="37"/>
      <c r="E499" s="39"/>
      <c r="F499" s="31"/>
      <c r="G499" s="92"/>
      <c r="H499" s="39"/>
      <c r="I499" s="93"/>
      <c r="J499" s="39"/>
      <c r="K499" s="39"/>
      <c r="L499" s="41"/>
      <c r="M499" s="41"/>
      <c r="N499" s="41"/>
      <c r="O499" s="31"/>
      <c r="P499" s="39"/>
      <c r="Q499" s="39"/>
      <c r="R499" s="39"/>
      <c r="S499" s="39"/>
      <c r="T499" s="94"/>
      <c r="U499" s="39"/>
      <c r="V499" s="95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  <c r="AY499" s="39"/>
      <c r="AZ499" s="39"/>
      <c r="BA499" s="39"/>
      <c r="BB499" s="39"/>
      <c r="BC499" s="39"/>
      <c r="BD499" s="39"/>
      <c r="BE499" s="39"/>
      <c r="BF499" s="39"/>
      <c r="BG499" s="39"/>
      <c r="BH499" s="39"/>
      <c r="BI499" s="39"/>
      <c r="BJ499" s="39"/>
      <c r="BK499" s="39"/>
      <c r="BL499" s="39"/>
      <c r="BM499" s="39"/>
      <c r="BN499" s="39"/>
      <c r="BO499" s="39"/>
      <c r="BP499" s="39"/>
      <c r="BQ499" s="39"/>
      <c r="BR499" s="39"/>
      <c r="BS499" s="39"/>
    </row>
    <row r="500" spans="1:71" ht="15.75" customHeight="1" x14ac:dyDescent="0.25">
      <c r="A500" s="30"/>
      <c r="B500" s="31"/>
      <c r="C500" s="31"/>
      <c r="D500" s="37"/>
      <c r="E500" s="39"/>
      <c r="F500" s="31"/>
      <c r="G500" s="92"/>
      <c r="H500" s="39"/>
      <c r="I500" s="93"/>
      <c r="J500" s="39"/>
      <c r="K500" s="39"/>
      <c r="L500" s="41"/>
      <c r="M500" s="41"/>
      <c r="N500" s="41"/>
      <c r="O500" s="31"/>
      <c r="P500" s="39"/>
      <c r="Q500" s="39"/>
      <c r="R500" s="39"/>
      <c r="S500" s="39"/>
      <c r="T500" s="94"/>
      <c r="U500" s="39"/>
      <c r="V500" s="95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  <c r="AY500" s="39"/>
      <c r="AZ500" s="39"/>
      <c r="BA500" s="39"/>
      <c r="BB500" s="39"/>
      <c r="BC500" s="39"/>
      <c r="BD500" s="39"/>
      <c r="BE500" s="39"/>
      <c r="BF500" s="39"/>
      <c r="BG500" s="39"/>
      <c r="BH500" s="39"/>
      <c r="BI500" s="39"/>
      <c r="BJ500" s="39"/>
      <c r="BK500" s="39"/>
      <c r="BL500" s="39"/>
      <c r="BM500" s="39"/>
      <c r="BN500" s="39"/>
      <c r="BO500" s="39"/>
      <c r="BP500" s="39"/>
      <c r="BQ500" s="39"/>
      <c r="BR500" s="39"/>
      <c r="BS500" s="39"/>
    </row>
    <row r="501" spans="1:71" ht="15.75" customHeight="1" x14ac:dyDescent="0.25">
      <c r="A501" s="30"/>
      <c r="B501" s="31"/>
      <c r="C501" s="31"/>
      <c r="D501" s="37"/>
      <c r="E501" s="39"/>
      <c r="F501" s="31"/>
      <c r="G501" s="92"/>
      <c r="H501" s="39"/>
      <c r="I501" s="93"/>
      <c r="J501" s="39"/>
      <c r="K501" s="39"/>
      <c r="L501" s="41"/>
      <c r="M501" s="41"/>
      <c r="N501" s="41"/>
      <c r="O501" s="31"/>
      <c r="P501" s="39"/>
      <c r="Q501" s="39"/>
      <c r="R501" s="39"/>
      <c r="S501" s="39"/>
      <c r="T501" s="94"/>
      <c r="U501" s="39"/>
      <c r="V501" s="95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  <c r="AY501" s="39"/>
      <c r="AZ501" s="39"/>
      <c r="BA501" s="39"/>
      <c r="BB501" s="39"/>
      <c r="BC501" s="39"/>
      <c r="BD501" s="39"/>
      <c r="BE501" s="39"/>
      <c r="BF501" s="39"/>
      <c r="BG501" s="39"/>
      <c r="BH501" s="39"/>
      <c r="BI501" s="39"/>
      <c r="BJ501" s="39"/>
      <c r="BK501" s="39"/>
      <c r="BL501" s="39"/>
      <c r="BM501" s="39"/>
      <c r="BN501" s="39"/>
      <c r="BO501" s="39"/>
      <c r="BP501" s="39"/>
      <c r="BQ501" s="39"/>
      <c r="BR501" s="39"/>
      <c r="BS501" s="39"/>
    </row>
    <row r="502" spans="1:71" ht="15.75" customHeight="1" x14ac:dyDescent="0.25">
      <c r="A502" s="30"/>
      <c r="B502" s="31"/>
      <c r="C502" s="31"/>
      <c r="D502" s="37"/>
      <c r="E502" s="39"/>
      <c r="F502" s="31"/>
      <c r="G502" s="92"/>
      <c r="H502" s="39"/>
      <c r="I502" s="93"/>
      <c r="J502" s="39"/>
      <c r="K502" s="39"/>
      <c r="L502" s="41"/>
      <c r="M502" s="41"/>
      <c r="N502" s="41"/>
      <c r="O502" s="31"/>
      <c r="P502" s="39"/>
      <c r="Q502" s="39"/>
      <c r="R502" s="39"/>
      <c r="S502" s="39"/>
      <c r="T502" s="94"/>
      <c r="U502" s="39"/>
      <c r="V502" s="95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  <c r="AY502" s="39"/>
      <c r="AZ502" s="39"/>
      <c r="BA502" s="39"/>
      <c r="BB502" s="39"/>
      <c r="BC502" s="39"/>
      <c r="BD502" s="39"/>
      <c r="BE502" s="39"/>
      <c r="BF502" s="39"/>
      <c r="BG502" s="39"/>
      <c r="BH502" s="39"/>
      <c r="BI502" s="39"/>
      <c r="BJ502" s="39"/>
      <c r="BK502" s="39"/>
      <c r="BL502" s="39"/>
      <c r="BM502" s="39"/>
      <c r="BN502" s="39"/>
      <c r="BO502" s="39"/>
      <c r="BP502" s="39"/>
      <c r="BQ502" s="39"/>
      <c r="BR502" s="39"/>
      <c r="BS502" s="39"/>
    </row>
    <row r="503" spans="1:71" ht="15.75" customHeight="1" x14ac:dyDescent="0.25">
      <c r="A503" s="30"/>
      <c r="B503" s="31"/>
      <c r="C503" s="31"/>
      <c r="D503" s="37"/>
      <c r="E503" s="39"/>
      <c r="F503" s="31"/>
      <c r="G503" s="92"/>
      <c r="H503" s="39"/>
      <c r="I503" s="93"/>
      <c r="J503" s="39"/>
      <c r="K503" s="39"/>
      <c r="L503" s="41"/>
      <c r="M503" s="41"/>
      <c r="N503" s="41"/>
      <c r="O503" s="31"/>
      <c r="P503" s="39"/>
      <c r="Q503" s="39"/>
      <c r="R503" s="39"/>
      <c r="S503" s="39"/>
      <c r="T503" s="94"/>
      <c r="U503" s="39"/>
      <c r="V503" s="95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  <c r="AY503" s="39"/>
      <c r="AZ503" s="39"/>
      <c r="BA503" s="39"/>
      <c r="BB503" s="39"/>
      <c r="BC503" s="39"/>
      <c r="BD503" s="39"/>
      <c r="BE503" s="39"/>
      <c r="BF503" s="39"/>
      <c r="BG503" s="39"/>
      <c r="BH503" s="39"/>
      <c r="BI503" s="39"/>
      <c r="BJ503" s="39"/>
      <c r="BK503" s="39"/>
      <c r="BL503" s="39"/>
      <c r="BM503" s="39"/>
      <c r="BN503" s="39"/>
      <c r="BO503" s="39"/>
      <c r="BP503" s="39"/>
      <c r="BQ503" s="39"/>
      <c r="BR503" s="39"/>
      <c r="BS503" s="39"/>
    </row>
    <row r="504" spans="1:71" ht="15.75" customHeight="1" x14ac:dyDescent="0.25">
      <c r="A504" s="30"/>
      <c r="B504" s="31"/>
      <c r="C504" s="31"/>
      <c r="D504" s="37"/>
      <c r="E504" s="39"/>
      <c r="F504" s="31"/>
      <c r="G504" s="92"/>
      <c r="H504" s="39"/>
      <c r="I504" s="93"/>
      <c r="J504" s="39"/>
      <c r="K504" s="39"/>
      <c r="L504" s="41"/>
      <c r="M504" s="41"/>
      <c r="N504" s="41"/>
      <c r="O504" s="31"/>
      <c r="P504" s="39"/>
      <c r="Q504" s="39"/>
      <c r="R504" s="39"/>
      <c r="S504" s="39"/>
      <c r="T504" s="94"/>
      <c r="U504" s="39"/>
      <c r="V504" s="95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  <c r="AY504" s="39"/>
      <c r="AZ504" s="39"/>
      <c r="BA504" s="39"/>
      <c r="BB504" s="39"/>
      <c r="BC504" s="39"/>
      <c r="BD504" s="39"/>
      <c r="BE504" s="39"/>
      <c r="BF504" s="39"/>
      <c r="BG504" s="39"/>
      <c r="BH504" s="39"/>
      <c r="BI504" s="39"/>
      <c r="BJ504" s="39"/>
      <c r="BK504" s="39"/>
      <c r="BL504" s="39"/>
      <c r="BM504" s="39"/>
      <c r="BN504" s="39"/>
      <c r="BO504" s="39"/>
      <c r="BP504" s="39"/>
      <c r="BQ504" s="39"/>
      <c r="BR504" s="39"/>
      <c r="BS504" s="39"/>
    </row>
    <row r="505" spans="1:71" ht="15.75" customHeight="1" x14ac:dyDescent="0.25">
      <c r="A505" s="30"/>
      <c r="B505" s="31"/>
      <c r="C505" s="31"/>
      <c r="D505" s="37"/>
      <c r="E505" s="39"/>
      <c r="F505" s="31"/>
      <c r="G505" s="92"/>
      <c r="H505" s="39"/>
      <c r="I505" s="93"/>
      <c r="J505" s="39"/>
      <c r="K505" s="39"/>
      <c r="L505" s="41"/>
      <c r="M505" s="41"/>
      <c r="N505" s="41"/>
      <c r="O505" s="31"/>
      <c r="P505" s="39"/>
      <c r="Q505" s="39"/>
      <c r="R505" s="39"/>
      <c r="S505" s="39"/>
      <c r="T505" s="94"/>
      <c r="U505" s="39"/>
      <c r="V505" s="95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  <c r="AY505" s="39"/>
      <c r="AZ505" s="39"/>
      <c r="BA505" s="39"/>
      <c r="BB505" s="39"/>
      <c r="BC505" s="39"/>
      <c r="BD505" s="39"/>
      <c r="BE505" s="39"/>
      <c r="BF505" s="39"/>
      <c r="BG505" s="39"/>
      <c r="BH505" s="39"/>
      <c r="BI505" s="39"/>
      <c r="BJ505" s="39"/>
      <c r="BK505" s="39"/>
      <c r="BL505" s="39"/>
      <c r="BM505" s="39"/>
      <c r="BN505" s="39"/>
      <c r="BO505" s="39"/>
      <c r="BP505" s="39"/>
      <c r="BQ505" s="39"/>
      <c r="BR505" s="39"/>
      <c r="BS505" s="39"/>
    </row>
    <row r="506" spans="1:71" ht="15.75" customHeight="1" x14ac:dyDescent="0.25">
      <c r="A506" s="30"/>
      <c r="B506" s="31"/>
      <c r="C506" s="31"/>
      <c r="D506" s="37"/>
      <c r="E506" s="39"/>
      <c r="F506" s="31"/>
      <c r="G506" s="92"/>
      <c r="H506" s="39"/>
      <c r="I506" s="93"/>
      <c r="J506" s="39"/>
      <c r="K506" s="39"/>
      <c r="L506" s="41"/>
      <c r="M506" s="41"/>
      <c r="N506" s="41"/>
      <c r="O506" s="31"/>
      <c r="P506" s="39"/>
      <c r="Q506" s="39"/>
      <c r="R506" s="39"/>
      <c r="S506" s="39"/>
      <c r="T506" s="94"/>
      <c r="U506" s="39"/>
      <c r="V506" s="95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39"/>
      <c r="AX506" s="39"/>
      <c r="AY506" s="39"/>
      <c r="AZ506" s="39"/>
      <c r="BA506" s="39"/>
      <c r="BB506" s="39"/>
      <c r="BC506" s="39"/>
      <c r="BD506" s="39"/>
      <c r="BE506" s="39"/>
      <c r="BF506" s="39"/>
      <c r="BG506" s="39"/>
      <c r="BH506" s="39"/>
      <c r="BI506" s="39"/>
      <c r="BJ506" s="39"/>
      <c r="BK506" s="39"/>
      <c r="BL506" s="39"/>
      <c r="BM506" s="39"/>
      <c r="BN506" s="39"/>
      <c r="BO506" s="39"/>
      <c r="BP506" s="39"/>
      <c r="BQ506" s="39"/>
      <c r="BR506" s="39"/>
      <c r="BS506" s="39"/>
    </row>
    <row r="507" spans="1:71" ht="15.75" customHeight="1" x14ac:dyDescent="0.25">
      <c r="A507" s="30"/>
      <c r="B507" s="31"/>
      <c r="C507" s="31"/>
      <c r="D507" s="37"/>
      <c r="E507" s="39"/>
      <c r="F507" s="31"/>
      <c r="G507" s="92"/>
      <c r="H507" s="39"/>
      <c r="I507" s="93"/>
      <c r="J507" s="39"/>
      <c r="K507" s="39"/>
      <c r="L507" s="41"/>
      <c r="M507" s="41"/>
      <c r="N507" s="41"/>
      <c r="O507" s="31"/>
      <c r="P507" s="39"/>
      <c r="Q507" s="39"/>
      <c r="R507" s="39"/>
      <c r="S507" s="39"/>
      <c r="T507" s="94"/>
      <c r="U507" s="39"/>
      <c r="V507" s="95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  <c r="AY507" s="39"/>
      <c r="AZ507" s="39"/>
      <c r="BA507" s="39"/>
      <c r="BB507" s="39"/>
      <c r="BC507" s="39"/>
      <c r="BD507" s="39"/>
      <c r="BE507" s="39"/>
      <c r="BF507" s="39"/>
      <c r="BG507" s="39"/>
      <c r="BH507" s="39"/>
      <c r="BI507" s="39"/>
      <c r="BJ507" s="39"/>
      <c r="BK507" s="39"/>
      <c r="BL507" s="39"/>
      <c r="BM507" s="39"/>
      <c r="BN507" s="39"/>
      <c r="BO507" s="39"/>
      <c r="BP507" s="39"/>
      <c r="BQ507" s="39"/>
      <c r="BR507" s="39"/>
      <c r="BS507" s="39"/>
    </row>
    <row r="508" spans="1:71" ht="15.75" customHeight="1" x14ac:dyDescent="0.25">
      <c r="A508" s="30"/>
      <c r="B508" s="31"/>
      <c r="C508" s="31"/>
      <c r="D508" s="37"/>
      <c r="E508" s="39"/>
      <c r="F508" s="31"/>
      <c r="G508" s="92"/>
      <c r="H508" s="39"/>
      <c r="I508" s="93"/>
      <c r="J508" s="39"/>
      <c r="K508" s="39"/>
      <c r="L508" s="41"/>
      <c r="M508" s="41"/>
      <c r="N508" s="41"/>
      <c r="O508" s="31"/>
      <c r="P508" s="39"/>
      <c r="Q508" s="39"/>
      <c r="R508" s="39"/>
      <c r="S508" s="39"/>
      <c r="T508" s="94"/>
      <c r="U508" s="39"/>
      <c r="V508" s="95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39"/>
      <c r="AX508" s="39"/>
      <c r="AY508" s="39"/>
      <c r="AZ508" s="39"/>
      <c r="BA508" s="39"/>
      <c r="BB508" s="39"/>
      <c r="BC508" s="39"/>
      <c r="BD508" s="39"/>
      <c r="BE508" s="39"/>
      <c r="BF508" s="39"/>
      <c r="BG508" s="39"/>
      <c r="BH508" s="39"/>
      <c r="BI508" s="39"/>
      <c r="BJ508" s="39"/>
      <c r="BK508" s="39"/>
      <c r="BL508" s="39"/>
      <c r="BM508" s="39"/>
      <c r="BN508" s="39"/>
      <c r="BO508" s="39"/>
      <c r="BP508" s="39"/>
      <c r="BQ508" s="39"/>
      <c r="BR508" s="39"/>
      <c r="BS508" s="39"/>
    </row>
    <row r="509" spans="1:71" ht="15.75" customHeight="1" x14ac:dyDescent="0.25">
      <c r="A509" s="30"/>
      <c r="B509" s="31"/>
      <c r="C509" s="31"/>
      <c r="D509" s="37"/>
      <c r="E509" s="39"/>
      <c r="F509" s="31"/>
      <c r="G509" s="92"/>
      <c r="H509" s="39"/>
      <c r="I509" s="93"/>
      <c r="J509" s="39"/>
      <c r="K509" s="39"/>
      <c r="L509" s="41"/>
      <c r="M509" s="41"/>
      <c r="N509" s="41"/>
      <c r="O509" s="31"/>
      <c r="P509" s="39"/>
      <c r="Q509" s="39"/>
      <c r="R509" s="39"/>
      <c r="S509" s="39"/>
      <c r="T509" s="94"/>
      <c r="U509" s="39"/>
      <c r="V509" s="95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  <c r="AY509" s="39"/>
      <c r="AZ509" s="39"/>
      <c r="BA509" s="39"/>
      <c r="BB509" s="39"/>
      <c r="BC509" s="39"/>
      <c r="BD509" s="39"/>
      <c r="BE509" s="39"/>
      <c r="BF509" s="39"/>
      <c r="BG509" s="39"/>
      <c r="BH509" s="39"/>
      <c r="BI509" s="39"/>
      <c r="BJ509" s="39"/>
      <c r="BK509" s="39"/>
      <c r="BL509" s="39"/>
      <c r="BM509" s="39"/>
      <c r="BN509" s="39"/>
      <c r="BO509" s="39"/>
      <c r="BP509" s="39"/>
      <c r="BQ509" s="39"/>
      <c r="BR509" s="39"/>
      <c r="BS509" s="39"/>
    </row>
    <row r="510" spans="1:71" ht="15.75" customHeight="1" x14ac:dyDescent="0.25">
      <c r="A510" s="30"/>
      <c r="B510" s="31"/>
      <c r="C510" s="31"/>
      <c r="D510" s="37"/>
      <c r="E510" s="39"/>
      <c r="F510" s="31"/>
      <c r="G510" s="92"/>
      <c r="H510" s="39"/>
      <c r="I510" s="93"/>
      <c r="J510" s="39"/>
      <c r="K510" s="39"/>
      <c r="L510" s="41"/>
      <c r="M510" s="41"/>
      <c r="N510" s="41"/>
      <c r="O510" s="31"/>
      <c r="P510" s="39"/>
      <c r="Q510" s="39"/>
      <c r="R510" s="39"/>
      <c r="S510" s="39"/>
      <c r="T510" s="94"/>
      <c r="U510" s="39"/>
      <c r="V510" s="95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  <c r="AY510" s="39"/>
      <c r="AZ510" s="39"/>
      <c r="BA510" s="39"/>
      <c r="BB510" s="39"/>
      <c r="BC510" s="39"/>
      <c r="BD510" s="39"/>
      <c r="BE510" s="39"/>
      <c r="BF510" s="39"/>
      <c r="BG510" s="39"/>
      <c r="BH510" s="39"/>
      <c r="BI510" s="39"/>
      <c r="BJ510" s="39"/>
      <c r="BK510" s="39"/>
      <c r="BL510" s="39"/>
      <c r="BM510" s="39"/>
      <c r="BN510" s="39"/>
      <c r="BO510" s="39"/>
      <c r="BP510" s="39"/>
      <c r="BQ510" s="39"/>
      <c r="BR510" s="39"/>
      <c r="BS510" s="39"/>
    </row>
    <row r="511" spans="1:71" ht="15.75" customHeight="1" x14ac:dyDescent="0.25">
      <c r="A511" s="30"/>
      <c r="B511" s="31"/>
      <c r="C511" s="31"/>
      <c r="D511" s="37"/>
      <c r="E511" s="39"/>
      <c r="F511" s="31"/>
      <c r="G511" s="92"/>
      <c r="H511" s="39"/>
      <c r="I511" s="93"/>
      <c r="J511" s="39"/>
      <c r="K511" s="39"/>
      <c r="L511" s="41"/>
      <c r="M511" s="41"/>
      <c r="N511" s="41"/>
      <c r="O511" s="31"/>
      <c r="P511" s="39"/>
      <c r="Q511" s="39"/>
      <c r="R511" s="39"/>
      <c r="S511" s="39"/>
      <c r="T511" s="94"/>
      <c r="U511" s="39"/>
      <c r="V511" s="95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  <c r="AK511" s="39"/>
      <c r="AL511" s="39"/>
      <c r="AM511" s="39"/>
      <c r="AN511" s="39"/>
      <c r="AO511" s="39"/>
      <c r="AP511" s="39"/>
      <c r="AQ511" s="39"/>
      <c r="AR511" s="39"/>
      <c r="AS511" s="39"/>
      <c r="AT511" s="39"/>
      <c r="AU511" s="39"/>
      <c r="AV511" s="39"/>
      <c r="AW511" s="39"/>
      <c r="AX511" s="39"/>
      <c r="AY511" s="39"/>
      <c r="AZ511" s="39"/>
      <c r="BA511" s="39"/>
      <c r="BB511" s="39"/>
      <c r="BC511" s="39"/>
      <c r="BD511" s="39"/>
      <c r="BE511" s="39"/>
      <c r="BF511" s="39"/>
      <c r="BG511" s="39"/>
      <c r="BH511" s="39"/>
      <c r="BI511" s="39"/>
      <c r="BJ511" s="39"/>
      <c r="BK511" s="39"/>
      <c r="BL511" s="39"/>
      <c r="BM511" s="39"/>
      <c r="BN511" s="39"/>
      <c r="BO511" s="39"/>
      <c r="BP511" s="39"/>
      <c r="BQ511" s="39"/>
      <c r="BR511" s="39"/>
      <c r="BS511" s="39"/>
    </row>
    <row r="512" spans="1:71" ht="15.75" customHeight="1" x14ac:dyDescent="0.25">
      <c r="A512" s="30"/>
      <c r="B512" s="31"/>
      <c r="C512" s="31"/>
      <c r="D512" s="37"/>
      <c r="E512" s="39"/>
      <c r="F512" s="31"/>
      <c r="G512" s="92"/>
      <c r="H512" s="39"/>
      <c r="I512" s="93"/>
      <c r="J512" s="39"/>
      <c r="K512" s="39"/>
      <c r="L512" s="41"/>
      <c r="M512" s="41"/>
      <c r="N512" s="41"/>
      <c r="O512" s="31"/>
      <c r="P512" s="39"/>
      <c r="Q512" s="39"/>
      <c r="R512" s="39"/>
      <c r="S512" s="39"/>
      <c r="T512" s="94"/>
      <c r="U512" s="39"/>
      <c r="V512" s="95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  <c r="AT512" s="39"/>
      <c r="AU512" s="39"/>
      <c r="AV512" s="39"/>
      <c r="AW512" s="39"/>
      <c r="AX512" s="39"/>
      <c r="AY512" s="39"/>
      <c r="AZ512" s="39"/>
      <c r="BA512" s="39"/>
      <c r="BB512" s="39"/>
      <c r="BC512" s="39"/>
      <c r="BD512" s="39"/>
      <c r="BE512" s="39"/>
      <c r="BF512" s="39"/>
      <c r="BG512" s="39"/>
      <c r="BH512" s="39"/>
      <c r="BI512" s="39"/>
      <c r="BJ512" s="39"/>
      <c r="BK512" s="39"/>
      <c r="BL512" s="39"/>
      <c r="BM512" s="39"/>
      <c r="BN512" s="39"/>
      <c r="BO512" s="39"/>
      <c r="BP512" s="39"/>
      <c r="BQ512" s="39"/>
      <c r="BR512" s="39"/>
      <c r="BS512" s="39"/>
    </row>
    <row r="513" spans="1:71" ht="15.75" customHeight="1" x14ac:dyDescent="0.25">
      <c r="A513" s="30"/>
      <c r="B513" s="31"/>
      <c r="C513" s="31"/>
      <c r="D513" s="37"/>
      <c r="E513" s="39"/>
      <c r="F513" s="31"/>
      <c r="G513" s="92"/>
      <c r="H513" s="39"/>
      <c r="I513" s="93"/>
      <c r="J513" s="39"/>
      <c r="K513" s="39"/>
      <c r="L513" s="41"/>
      <c r="M513" s="41"/>
      <c r="N513" s="41"/>
      <c r="O513" s="31"/>
      <c r="P513" s="39"/>
      <c r="Q513" s="39"/>
      <c r="R513" s="39"/>
      <c r="S513" s="39"/>
      <c r="T513" s="94"/>
      <c r="U513" s="39"/>
      <c r="V513" s="95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  <c r="AT513" s="39"/>
      <c r="AU513" s="39"/>
      <c r="AV513" s="39"/>
      <c r="AW513" s="39"/>
      <c r="AX513" s="39"/>
      <c r="AY513" s="39"/>
      <c r="AZ513" s="39"/>
      <c r="BA513" s="39"/>
      <c r="BB513" s="39"/>
      <c r="BC513" s="39"/>
      <c r="BD513" s="39"/>
      <c r="BE513" s="39"/>
      <c r="BF513" s="39"/>
      <c r="BG513" s="39"/>
      <c r="BH513" s="39"/>
      <c r="BI513" s="39"/>
      <c r="BJ513" s="39"/>
      <c r="BK513" s="39"/>
      <c r="BL513" s="39"/>
      <c r="BM513" s="39"/>
      <c r="BN513" s="39"/>
      <c r="BO513" s="39"/>
      <c r="BP513" s="39"/>
      <c r="BQ513" s="39"/>
      <c r="BR513" s="39"/>
      <c r="BS513" s="39"/>
    </row>
    <row r="514" spans="1:71" ht="15.75" customHeight="1" x14ac:dyDescent="0.25">
      <c r="A514" s="30"/>
      <c r="B514" s="31"/>
      <c r="C514" s="31"/>
      <c r="D514" s="37"/>
      <c r="E514" s="39"/>
      <c r="F514" s="31"/>
      <c r="G514" s="92"/>
      <c r="H514" s="39"/>
      <c r="I514" s="93"/>
      <c r="J514" s="39"/>
      <c r="K514" s="39"/>
      <c r="L514" s="41"/>
      <c r="M514" s="41"/>
      <c r="N514" s="41"/>
      <c r="O514" s="31"/>
      <c r="P514" s="39"/>
      <c r="Q514" s="39"/>
      <c r="R514" s="39"/>
      <c r="S514" s="39"/>
      <c r="T514" s="94"/>
      <c r="U514" s="39"/>
      <c r="V514" s="95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9"/>
      <c r="AW514" s="39"/>
      <c r="AX514" s="39"/>
      <c r="AY514" s="39"/>
      <c r="AZ514" s="39"/>
      <c r="BA514" s="39"/>
      <c r="BB514" s="39"/>
      <c r="BC514" s="39"/>
      <c r="BD514" s="39"/>
      <c r="BE514" s="39"/>
      <c r="BF514" s="39"/>
      <c r="BG514" s="39"/>
      <c r="BH514" s="39"/>
      <c r="BI514" s="39"/>
      <c r="BJ514" s="39"/>
      <c r="BK514" s="39"/>
      <c r="BL514" s="39"/>
      <c r="BM514" s="39"/>
      <c r="BN514" s="39"/>
      <c r="BO514" s="39"/>
      <c r="BP514" s="39"/>
      <c r="BQ514" s="39"/>
      <c r="BR514" s="39"/>
      <c r="BS514" s="39"/>
    </row>
    <row r="515" spans="1:71" ht="15.75" customHeight="1" x14ac:dyDescent="0.25">
      <c r="A515" s="30"/>
      <c r="B515" s="31"/>
      <c r="C515" s="31"/>
      <c r="D515" s="37"/>
      <c r="E515" s="39"/>
      <c r="F515" s="31"/>
      <c r="G515" s="92"/>
      <c r="H515" s="39"/>
      <c r="I515" s="93"/>
      <c r="J515" s="39"/>
      <c r="K515" s="39"/>
      <c r="L515" s="41"/>
      <c r="M515" s="41"/>
      <c r="N515" s="41"/>
      <c r="O515" s="31"/>
      <c r="P515" s="39"/>
      <c r="Q515" s="39"/>
      <c r="R515" s="39"/>
      <c r="S515" s="39"/>
      <c r="T515" s="94"/>
      <c r="U515" s="39"/>
      <c r="V515" s="95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39"/>
      <c r="AX515" s="39"/>
      <c r="AY515" s="39"/>
      <c r="AZ515" s="39"/>
      <c r="BA515" s="39"/>
      <c r="BB515" s="39"/>
      <c r="BC515" s="39"/>
      <c r="BD515" s="39"/>
      <c r="BE515" s="39"/>
      <c r="BF515" s="39"/>
      <c r="BG515" s="39"/>
      <c r="BH515" s="39"/>
      <c r="BI515" s="39"/>
      <c r="BJ515" s="39"/>
      <c r="BK515" s="39"/>
      <c r="BL515" s="39"/>
      <c r="BM515" s="39"/>
      <c r="BN515" s="39"/>
      <c r="BO515" s="39"/>
      <c r="BP515" s="39"/>
      <c r="BQ515" s="39"/>
      <c r="BR515" s="39"/>
      <c r="BS515" s="39"/>
    </row>
    <row r="516" spans="1:71" ht="15.75" customHeight="1" x14ac:dyDescent="0.25">
      <c r="A516" s="30"/>
      <c r="B516" s="31"/>
      <c r="C516" s="31"/>
      <c r="D516" s="37"/>
      <c r="E516" s="39"/>
      <c r="F516" s="31"/>
      <c r="G516" s="92"/>
      <c r="H516" s="39"/>
      <c r="I516" s="93"/>
      <c r="J516" s="39"/>
      <c r="K516" s="39"/>
      <c r="L516" s="41"/>
      <c r="M516" s="41"/>
      <c r="N516" s="41"/>
      <c r="O516" s="31"/>
      <c r="P516" s="39"/>
      <c r="Q516" s="39"/>
      <c r="R516" s="39"/>
      <c r="S516" s="39"/>
      <c r="T516" s="94"/>
      <c r="U516" s="39"/>
      <c r="V516" s="95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39"/>
      <c r="AX516" s="39"/>
      <c r="AY516" s="39"/>
      <c r="AZ516" s="39"/>
      <c r="BA516" s="39"/>
      <c r="BB516" s="39"/>
      <c r="BC516" s="39"/>
      <c r="BD516" s="39"/>
      <c r="BE516" s="39"/>
      <c r="BF516" s="39"/>
      <c r="BG516" s="39"/>
      <c r="BH516" s="39"/>
      <c r="BI516" s="39"/>
      <c r="BJ516" s="39"/>
      <c r="BK516" s="39"/>
      <c r="BL516" s="39"/>
      <c r="BM516" s="39"/>
      <c r="BN516" s="39"/>
      <c r="BO516" s="39"/>
      <c r="BP516" s="39"/>
      <c r="BQ516" s="39"/>
      <c r="BR516" s="39"/>
      <c r="BS516" s="39"/>
    </row>
    <row r="517" spans="1:71" ht="15.75" customHeight="1" x14ac:dyDescent="0.25">
      <c r="A517" s="30"/>
      <c r="B517" s="31"/>
      <c r="C517" s="31"/>
      <c r="D517" s="37"/>
      <c r="E517" s="39"/>
      <c r="F517" s="31"/>
      <c r="G517" s="92"/>
      <c r="H517" s="39"/>
      <c r="I517" s="93"/>
      <c r="J517" s="39"/>
      <c r="K517" s="39"/>
      <c r="L517" s="41"/>
      <c r="M517" s="41"/>
      <c r="N517" s="41"/>
      <c r="O517" s="31"/>
      <c r="P517" s="39"/>
      <c r="Q517" s="39"/>
      <c r="R517" s="39"/>
      <c r="S517" s="39"/>
      <c r="T517" s="94"/>
      <c r="U517" s="39"/>
      <c r="V517" s="95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  <c r="AT517" s="39"/>
      <c r="AU517" s="39"/>
      <c r="AV517" s="39"/>
      <c r="AW517" s="39"/>
      <c r="AX517" s="39"/>
      <c r="AY517" s="39"/>
      <c r="AZ517" s="39"/>
      <c r="BA517" s="39"/>
      <c r="BB517" s="39"/>
      <c r="BC517" s="39"/>
      <c r="BD517" s="39"/>
      <c r="BE517" s="39"/>
      <c r="BF517" s="39"/>
      <c r="BG517" s="39"/>
      <c r="BH517" s="39"/>
      <c r="BI517" s="39"/>
      <c r="BJ517" s="39"/>
      <c r="BK517" s="39"/>
      <c r="BL517" s="39"/>
      <c r="BM517" s="39"/>
      <c r="BN517" s="39"/>
      <c r="BO517" s="39"/>
      <c r="BP517" s="39"/>
      <c r="BQ517" s="39"/>
      <c r="BR517" s="39"/>
      <c r="BS517" s="39"/>
    </row>
    <row r="518" spans="1:71" ht="15.75" customHeight="1" x14ac:dyDescent="0.25">
      <c r="A518" s="30"/>
      <c r="B518" s="31"/>
      <c r="C518" s="31"/>
      <c r="D518" s="37"/>
      <c r="E518" s="39"/>
      <c r="F518" s="31"/>
      <c r="G518" s="92"/>
      <c r="H518" s="39"/>
      <c r="I518" s="93"/>
      <c r="J518" s="39"/>
      <c r="K518" s="39"/>
      <c r="L518" s="41"/>
      <c r="M518" s="41"/>
      <c r="N518" s="41"/>
      <c r="O518" s="31"/>
      <c r="P518" s="39"/>
      <c r="Q518" s="39"/>
      <c r="R518" s="39"/>
      <c r="S518" s="39"/>
      <c r="T518" s="94"/>
      <c r="U518" s="39"/>
      <c r="V518" s="95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  <c r="AT518" s="39"/>
      <c r="AU518" s="39"/>
      <c r="AV518" s="39"/>
      <c r="AW518" s="39"/>
      <c r="AX518" s="39"/>
      <c r="AY518" s="39"/>
      <c r="AZ518" s="39"/>
      <c r="BA518" s="39"/>
      <c r="BB518" s="39"/>
      <c r="BC518" s="39"/>
      <c r="BD518" s="39"/>
      <c r="BE518" s="39"/>
      <c r="BF518" s="39"/>
      <c r="BG518" s="39"/>
      <c r="BH518" s="39"/>
      <c r="BI518" s="39"/>
      <c r="BJ518" s="39"/>
      <c r="BK518" s="39"/>
      <c r="BL518" s="39"/>
      <c r="BM518" s="39"/>
      <c r="BN518" s="39"/>
      <c r="BO518" s="39"/>
      <c r="BP518" s="39"/>
      <c r="BQ518" s="39"/>
      <c r="BR518" s="39"/>
      <c r="BS518" s="39"/>
    </row>
    <row r="519" spans="1:71" ht="15.75" customHeight="1" x14ac:dyDescent="0.25">
      <c r="A519" s="30"/>
      <c r="B519" s="31"/>
      <c r="C519" s="31"/>
      <c r="D519" s="37"/>
      <c r="E519" s="39"/>
      <c r="F519" s="31"/>
      <c r="G519" s="92"/>
      <c r="H519" s="39"/>
      <c r="I519" s="93"/>
      <c r="J519" s="39"/>
      <c r="K519" s="39"/>
      <c r="L519" s="41"/>
      <c r="M519" s="41"/>
      <c r="N519" s="41"/>
      <c r="O519" s="31"/>
      <c r="P519" s="39"/>
      <c r="Q519" s="39"/>
      <c r="R519" s="39"/>
      <c r="S519" s="39"/>
      <c r="T519" s="94"/>
      <c r="U519" s="39"/>
      <c r="V519" s="95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  <c r="AT519" s="39"/>
      <c r="AU519" s="39"/>
      <c r="AV519" s="39"/>
      <c r="AW519" s="39"/>
      <c r="AX519" s="39"/>
      <c r="AY519" s="39"/>
      <c r="AZ519" s="39"/>
      <c r="BA519" s="39"/>
      <c r="BB519" s="39"/>
      <c r="BC519" s="39"/>
      <c r="BD519" s="39"/>
      <c r="BE519" s="39"/>
      <c r="BF519" s="39"/>
      <c r="BG519" s="39"/>
      <c r="BH519" s="39"/>
      <c r="BI519" s="39"/>
      <c r="BJ519" s="39"/>
      <c r="BK519" s="39"/>
      <c r="BL519" s="39"/>
      <c r="BM519" s="39"/>
      <c r="BN519" s="39"/>
      <c r="BO519" s="39"/>
      <c r="BP519" s="39"/>
      <c r="BQ519" s="39"/>
      <c r="BR519" s="39"/>
      <c r="BS519" s="39"/>
    </row>
    <row r="520" spans="1:71" ht="15.75" customHeight="1" x14ac:dyDescent="0.25">
      <c r="A520" s="30"/>
      <c r="B520" s="31"/>
      <c r="C520" s="31"/>
      <c r="D520" s="37"/>
      <c r="E520" s="39"/>
      <c r="F520" s="31"/>
      <c r="G520" s="92"/>
      <c r="H520" s="39"/>
      <c r="I520" s="93"/>
      <c r="J520" s="39"/>
      <c r="K520" s="39"/>
      <c r="L520" s="41"/>
      <c r="M520" s="41"/>
      <c r="N520" s="41"/>
      <c r="O520" s="31"/>
      <c r="P520" s="39"/>
      <c r="Q520" s="39"/>
      <c r="R520" s="39"/>
      <c r="S520" s="39"/>
      <c r="T520" s="94"/>
      <c r="U520" s="39"/>
      <c r="V520" s="95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  <c r="AT520" s="39"/>
      <c r="AU520" s="39"/>
      <c r="AV520" s="39"/>
      <c r="AW520" s="39"/>
      <c r="AX520" s="39"/>
      <c r="AY520" s="39"/>
      <c r="AZ520" s="39"/>
      <c r="BA520" s="39"/>
      <c r="BB520" s="39"/>
      <c r="BC520" s="39"/>
      <c r="BD520" s="39"/>
      <c r="BE520" s="39"/>
      <c r="BF520" s="39"/>
      <c r="BG520" s="39"/>
      <c r="BH520" s="39"/>
      <c r="BI520" s="39"/>
      <c r="BJ520" s="39"/>
      <c r="BK520" s="39"/>
      <c r="BL520" s="39"/>
      <c r="BM520" s="39"/>
      <c r="BN520" s="39"/>
      <c r="BO520" s="39"/>
      <c r="BP520" s="39"/>
      <c r="BQ520" s="39"/>
      <c r="BR520" s="39"/>
      <c r="BS520" s="39"/>
    </row>
    <row r="521" spans="1:71" ht="15.75" customHeight="1" x14ac:dyDescent="0.25">
      <c r="A521" s="30"/>
      <c r="B521" s="31"/>
      <c r="C521" s="31"/>
      <c r="D521" s="37"/>
      <c r="E521" s="39"/>
      <c r="F521" s="31"/>
      <c r="G521" s="92"/>
      <c r="H521" s="39"/>
      <c r="I521" s="93"/>
      <c r="J521" s="39"/>
      <c r="K521" s="39"/>
      <c r="L521" s="41"/>
      <c r="M521" s="41"/>
      <c r="N521" s="41"/>
      <c r="O521" s="31"/>
      <c r="P521" s="39"/>
      <c r="Q521" s="39"/>
      <c r="R521" s="39"/>
      <c r="S521" s="39"/>
      <c r="T521" s="94"/>
      <c r="U521" s="39"/>
      <c r="V521" s="95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  <c r="AY521" s="39"/>
      <c r="AZ521" s="39"/>
      <c r="BA521" s="39"/>
      <c r="BB521" s="39"/>
      <c r="BC521" s="39"/>
      <c r="BD521" s="39"/>
      <c r="BE521" s="39"/>
      <c r="BF521" s="39"/>
      <c r="BG521" s="39"/>
      <c r="BH521" s="39"/>
      <c r="BI521" s="39"/>
      <c r="BJ521" s="39"/>
      <c r="BK521" s="39"/>
      <c r="BL521" s="39"/>
      <c r="BM521" s="39"/>
      <c r="BN521" s="39"/>
      <c r="BO521" s="39"/>
      <c r="BP521" s="39"/>
      <c r="BQ521" s="39"/>
      <c r="BR521" s="39"/>
      <c r="BS521" s="39"/>
    </row>
    <row r="522" spans="1:71" ht="15.75" customHeight="1" x14ac:dyDescent="0.25">
      <c r="A522" s="30"/>
      <c r="B522" s="31"/>
      <c r="C522" s="31"/>
      <c r="D522" s="37"/>
      <c r="E522" s="39"/>
      <c r="F522" s="31"/>
      <c r="G522" s="92"/>
      <c r="H522" s="39"/>
      <c r="I522" s="93"/>
      <c r="J522" s="39"/>
      <c r="K522" s="39"/>
      <c r="L522" s="41"/>
      <c r="M522" s="41"/>
      <c r="N522" s="41"/>
      <c r="O522" s="31"/>
      <c r="P522" s="39"/>
      <c r="Q522" s="39"/>
      <c r="R522" s="39"/>
      <c r="S522" s="39"/>
      <c r="T522" s="94"/>
      <c r="U522" s="39"/>
      <c r="V522" s="95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  <c r="AY522" s="39"/>
      <c r="AZ522" s="39"/>
      <c r="BA522" s="39"/>
      <c r="BB522" s="39"/>
      <c r="BC522" s="39"/>
      <c r="BD522" s="39"/>
      <c r="BE522" s="39"/>
      <c r="BF522" s="39"/>
      <c r="BG522" s="39"/>
      <c r="BH522" s="39"/>
      <c r="BI522" s="39"/>
      <c r="BJ522" s="39"/>
      <c r="BK522" s="39"/>
      <c r="BL522" s="39"/>
      <c r="BM522" s="39"/>
      <c r="BN522" s="39"/>
      <c r="BO522" s="39"/>
      <c r="BP522" s="39"/>
      <c r="BQ522" s="39"/>
      <c r="BR522" s="39"/>
      <c r="BS522" s="39"/>
    </row>
    <row r="523" spans="1:71" ht="15.75" customHeight="1" x14ac:dyDescent="0.25">
      <c r="A523" s="30"/>
      <c r="B523" s="31"/>
      <c r="C523" s="31"/>
      <c r="D523" s="37"/>
      <c r="E523" s="39"/>
      <c r="F523" s="31"/>
      <c r="G523" s="92"/>
      <c r="H523" s="39"/>
      <c r="I523" s="93"/>
      <c r="J523" s="39"/>
      <c r="K523" s="39"/>
      <c r="L523" s="41"/>
      <c r="M523" s="41"/>
      <c r="N523" s="41"/>
      <c r="O523" s="31"/>
      <c r="P523" s="39"/>
      <c r="Q523" s="39"/>
      <c r="R523" s="39"/>
      <c r="S523" s="39"/>
      <c r="T523" s="94"/>
      <c r="U523" s="39"/>
      <c r="V523" s="95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  <c r="AY523" s="39"/>
      <c r="AZ523" s="39"/>
      <c r="BA523" s="39"/>
      <c r="BB523" s="39"/>
      <c r="BC523" s="39"/>
      <c r="BD523" s="39"/>
      <c r="BE523" s="39"/>
      <c r="BF523" s="39"/>
      <c r="BG523" s="39"/>
      <c r="BH523" s="39"/>
      <c r="BI523" s="39"/>
      <c r="BJ523" s="39"/>
      <c r="BK523" s="39"/>
      <c r="BL523" s="39"/>
      <c r="BM523" s="39"/>
      <c r="BN523" s="39"/>
      <c r="BO523" s="39"/>
      <c r="BP523" s="39"/>
      <c r="BQ523" s="39"/>
      <c r="BR523" s="39"/>
      <c r="BS523" s="39"/>
    </row>
    <row r="524" spans="1:71" ht="15.75" customHeight="1" x14ac:dyDescent="0.25">
      <c r="A524" s="30"/>
      <c r="B524" s="31"/>
      <c r="C524" s="31"/>
      <c r="D524" s="37"/>
      <c r="E524" s="39"/>
      <c r="F524" s="31"/>
      <c r="G524" s="92"/>
      <c r="H524" s="39"/>
      <c r="I524" s="93"/>
      <c r="J524" s="39"/>
      <c r="K524" s="39"/>
      <c r="L524" s="41"/>
      <c r="M524" s="41"/>
      <c r="N524" s="41"/>
      <c r="O524" s="31"/>
      <c r="P524" s="39"/>
      <c r="Q524" s="39"/>
      <c r="R524" s="39"/>
      <c r="S524" s="39"/>
      <c r="T524" s="94"/>
      <c r="U524" s="39"/>
      <c r="V524" s="95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  <c r="AW524" s="39"/>
      <c r="AX524" s="39"/>
      <c r="AY524" s="39"/>
      <c r="AZ524" s="39"/>
      <c r="BA524" s="39"/>
      <c r="BB524" s="39"/>
      <c r="BC524" s="39"/>
      <c r="BD524" s="39"/>
      <c r="BE524" s="39"/>
      <c r="BF524" s="39"/>
      <c r="BG524" s="39"/>
      <c r="BH524" s="39"/>
      <c r="BI524" s="39"/>
      <c r="BJ524" s="39"/>
      <c r="BK524" s="39"/>
      <c r="BL524" s="39"/>
      <c r="BM524" s="39"/>
      <c r="BN524" s="39"/>
      <c r="BO524" s="39"/>
      <c r="BP524" s="39"/>
      <c r="BQ524" s="39"/>
      <c r="BR524" s="39"/>
      <c r="BS524" s="39"/>
    </row>
    <row r="525" spans="1:71" ht="15.75" customHeight="1" x14ac:dyDescent="0.25">
      <c r="A525" s="30"/>
      <c r="B525" s="31"/>
      <c r="C525" s="31"/>
      <c r="D525" s="37"/>
      <c r="E525" s="39"/>
      <c r="F525" s="31"/>
      <c r="G525" s="92"/>
      <c r="H525" s="39"/>
      <c r="I525" s="93"/>
      <c r="J525" s="39"/>
      <c r="K525" s="39"/>
      <c r="L525" s="41"/>
      <c r="M525" s="41"/>
      <c r="N525" s="41"/>
      <c r="O525" s="31"/>
      <c r="P525" s="39"/>
      <c r="Q525" s="39"/>
      <c r="R525" s="39"/>
      <c r="S525" s="39"/>
      <c r="T525" s="94"/>
      <c r="U525" s="39"/>
      <c r="V525" s="95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  <c r="AY525" s="39"/>
      <c r="AZ525" s="39"/>
      <c r="BA525" s="39"/>
      <c r="BB525" s="39"/>
      <c r="BC525" s="39"/>
      <c r="BD525" s="39"/>
      <c r="BE525" s="39"/>
      <c r="BF525" s="39"/>
      <c r="BG525" s="39"/>
      <c r="BH525" s="39"/>
      <c r="BI525" s="39"/>
      <c r="BJ525" s="39"/>
      <c r="BK525" s="39"/>
      <c r="BL525" s="39"/>
      <c r="BM525" s="39"/>
      <c r="BN525" s="39"/>
      <c r="BO525" s="39"/>
      <c r="BP525" s="39"/>
      <c r="BQ525" s="39"/>
      <c r="BR525" s="39"/>
      <c r="BS525" s="39"/>
    </row>
    <row r="526" spans="1:71" ht="15.75" customHeight="1" x14ac:dyDescent="0.25">
      <c r="A526" s="30"/>
      <c r="B526" s="31"/>
      <c r="C526" s="31"/>
      <c r="D526" s="37"/>
      <c r="E526" s="39"/>
      <c r="F526" s="31"/>
      <c r="G526" s="92"/>
      <c r="H526" s="39"/>
      <c r="I526" s="93"/>
      <c r="J526" s="39"/>
      <c r="K526" s="39"/>
      <c r="L526" s="41"/>
      <c r="M526" s="41"/>
      <c r="N526" s="41"/>
      <c r="O526" s="31"/>
      <c r="P526" s="39"/>
      <c r="Q526" s="39"/>
      <c r="R526" s="39"/>
      <c r="S526" s="39"/>
      <c r="T526" s="94"/>
      <c r="U526" s="39"/>
      <c r="V526" s="95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  <c r="AW526" s="39"/>
      <c r="AX526" s="39"/>
      <c r="AY526" s="39"/>
      <c r="AZ526" s="39"/>
      <c r="BA526" s="39"/>
      <c r="BB526" s="39"/>
      <c r="BC526" s="39"/>
      <c r="BD526" s="39"/>
      <c r="BE526" s="39"/>
      <c r="BF526" s="39"/>
      <c r="BG526" s="39"/>
      <c r="BH526" s="39"/>
      <c r="BI526" s="39"/>
      <c r="BJ526" s="39"/>
      <c r="BK526" s="39"/>
      <c r="BL526" s="39"/>
      <c r="BM526" s="39"/>
      <c r="BN526" s="39"/>
      <c r="BO526" s="39"/>
      <c r="BP526" s="39"/>
      <c r="BQ526" s="39"/>
      <c r="BR526" s="39"/>
      <c r="BS526" s="39"/>
    </row>
    <row r="527" spans="1:71" ht="15.75" customHeight="1" x14ac:dyDescent="0.25">
      <c r="A527" s="30"/>
      <c r="B527" s="31"/>
      <c r="C527" s="31"/>
      <c r="D527" s="37"/>
      <c r="E527" s="39"/>
      <c r="F527" s="31"/>
      <c r="G527" s="92"/>
      <c r="H527" s="39"/>
      <c r="I527" s="93"/>
      <c r="J527" s="39"/>
      <c r="K527" s="39"/>
      <c r="L527" s="41"/>
      <c r="M527" s="41"/>
      <c r="N527" s="41"/>
      <c r="O527" s="31"/>
      <c r="P527" s="39"/>
      <c r="Q527" s="39"/>
      <c r="R527" s="39"/>
      <c r="S527" s="39"/>
      <c r="T527" s="94"/>
      <c r="U527" s="39"/>
      <c r="V527" s="95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39"/>
      <c r="AM527" s="39"/>
      <c r="AN527" s="39"/>
      <c r="AO527" s="39"/>
      <c r="AP527" s="39"/>
      <c r="AQ527" s="39"/>
      <c r="AR527" s="39"/>
      <c r="AS527" s="39"/>
      <c r="AT527" s="39"/>
      <c r="AU527" s="39"/>
      <c r="AV527" s="39"/>
      <c r="AW527" s="39"/>
      <c r="AX527" s="39"/>
      <c r="AY527" s="39"/>
      <c r="AZ527" s="39"/>
      <c r="BA527" s="39"/>
      <c r="BB527" s="39"/>
      <c r="BC527" s="39"/>
      <c r="BD527" s="39"/>
      <c r="BE527" s="39"/>
      <c r="BF527" s="39"/>
      <c r="BG527" s="39"/>
      <c r="BH527" s="39"/>
      <c r="BI527" s="39"/>
      <c r="BJ527" s="39"/>
      <c r="BK527" s="39"/>
      <c r="BL527" s="39"/>
      <c r="BM527" s="39"/>
      <c r="BN527" s="39"/>
      <c r="BO527" s="39"/>
      <c r="BP527" s="39"/>
      <c r="BQ527" s="39"/>
      <c r="BR527" s="39"/>
      <c r="BS527" s="39"/>
    </row>
    <row r="528" spans="1:71" ht="15.75" customHeight="1" x14ac:dyDescent="0.25">
      <c r="A528" s="30"/>
      <c r="B528" s="31"/>
      <c r="C528" s="31"/>
      <c r="D528" s="37"/>
      <c r="E528" s="39"/>
      <c r="F528" s="31"/>
      <c r="G528" s="92"/>
      <c r="H528" s="39"/>
      <c r="I528" s="93"/>
      <c r="J528" s="39"/>
      <c r="K528" s="39"/>
      <c r="L528" s="41"/>
      <c r="M528" s="41"/>
      <c r="N528" s="41"/>
      <c r="O528" s="31"/>
      <c r="P528" s="39"/>
      <c r="Q528" s="39"/>
      <c r="R528" s="39"/>
      <c r="S528" s="39"/>
      <c r="T528" s="94"/>
      <c r="U528" s="39"/>
      <c r="V528" s="95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  <c r="AY528" s="39"/>
      <c r="AZ528" s="39"/>
      <c r="BA528" s="39"/>
      <c r="BB528" s="39"/>
      <c r="BC528" s="39"/>
      <c r="BD528" s="39"/>
      <c r="BE528" s="39"/>
      <c r="BF528" s="39"/>
      <c r="BG528" s="39"/>
      <c r="BH528" s="39"/>
      <c r="BI528" s="39"/>
      <c r="BJ528" s="39"/>
      <c r="BK528" s="39"/>
      <c r="BL528" s="39"/>
      <c r="BM528" s="39"/>
      <c r="BN528" s="39"/>
      <c r="BO528" s="39"/>
      <c r="BP528" s="39"/>
      <c r="BQ528" s="39"/>
      <c r="BR528" s="39"/>
      <c r="BS528" s="39"/>
    </row>
    <row r="529" spans="1:71" ht="15.75" customHeight="1" x14ac:dyDescent="0.25">
      <c r="A529" s="30"/>
      <c r="B529" s="31"/>
      <c r="C529" s="31"/>
      <c r="D529" s="37"/>
      <c r="E529" s="39"/>
      <c r="F529" s="31"/>
      <c r="G529" s="92"/>
      <c r="H529" s="39"/>
      <c r="I529" s="93"/>
      <c r="J529" s="39"/>
      <c r="K529" s="39"/>
      <c r="L529" s="41"/>
      <c r="M529" s="41"/>
      <c r="N529" s="41"/>
      <c r="O529" s="31"/>
      <c r="P529" s="39"/>
      <c r="Q529" s="39"/>
      <c r="R529" s="39"/>
      <c r="S529" s="39"/>
      <c r="T529" s="94"/>
      <c r="U529" s="39"/>
      <c r="V529" s="95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  <c r="AY529" s="39"/>
      <c r="AZ529" s="39"/>
      <c r="BA529" s="39"/>
      <c r="BB529" s="39"/>
      <c r="BC529" s="39"/>
      <c r="BD529" s="39"/>
      <c r="BE529" s="39"/>
      <c r="BF529" s="39"/>
      <c r="BG529" s="39"/>
      <c r="BH529" s="39"/>
      <c r="BI529" s="39"/>
      <c r="BJ529" s="39"/>
      <c r="BK529" s="39"/>
      <c r="BL529" s="39"/>
      <c r="BM529" s="39"/>
      <c r="BN529" s="39"/>
      <c r="BO529" s="39"/>
      <c r="BP529" s="39"/>
      <c r="BQ529" s="39"/>
      <c r="BR529" s="39"/>
      <c r="BS529" s="39"/>
    </row>
    <row r="530" spans="1:71" ht="15.75" customHeight="1" x14ac:dyDescent="0.25">
      <c r="A530" s="30"/>
      <c r="B530" s="31"/>
      <c r="C530" s="31"/>
      <c r="D530" s="37"/>
      <c r="E530" s="39"/>
      <c r="F530" s="31"/>
      <c r="G530" s="92"/>
      <c r="H530" s="39"/>
      <c r="I530" s="93"/>
      <c r="J530" s="39"/>
      <c r="K530" s="39"/>
      <c r="L530" s="41"/>
      <c r="M530" s="41"/>
      <c r="N530" s="41"/>
      <c r="O530" s="31"/>
      <c r="P530" s="39"/>
      <c r="Q530" s="39"/>
      <c r="R530" s="39"/>
      <c r="S530" s="39"/>
      <c r="T530" s="94"/>
      <c r="U530" s="39"/>
      <c r="V530" s="95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  <c r="AY530" s="39"/>
      <c r="AZ530" s="39"/>
      <c r="BA530" s="39"/>
      <c r="BB530" s="39"/>
      <c r="BC530" s="39"/>
      <c r="BD530" s="39"/>
      <c r="BE530" s="39"/>
      <c r="BF530" s="39"/>
      <c r="BG530" s="39"/>
      <c r="BH530" s="39"/>
      <c r="BI530" s="39"/>
      <c r="BJ530" s="39"/>
      <c r="BK530" s="39"/>
      <c r="BL530" s="39"/>
      <c r="BM530" s="39"/>
      <c r="BN530" s="39"/>
      <c r="BO530" s="39"/>
      <c r="BP530" s="39"/>
      <c r="BQ530" s="39"/>
      <c r="BR530" s="39"/>
      <c r="BS530" s="39"/>
    </row>
    <row r="531" spans="1:71" ht="15.75" customHeight="1" x14ac:dyDescent="0.25">
      <c r="A531" s="30"/>
      <c r="B531" s="31"/>
      <c r="C531" s="31"/>
      <c r="D531" s="37"/>
      <c r="E531" s="39"/>
      <c r="F531" s="31"/>
      <c r="G531" s="92"/>
      <c r="H531" s="39"/>
      <c r="I531" s="93"/>
      <c r="J531" s="39"/>
      <c r="K531" s="39"/>
      <c r="L531" s="41"/>
      <c r="M531" s="41"/>
      <c r="N531" s="41"/>
      <c r="O531" s="31"/>
      <c r="P531" s="39"/>
      <c r="Q531" s="39"/>
      <c r="R531" s="39"/>
      <c r="S531" s="39"/>
      <c r="T531" s="94"/>
      <c r="U531" s="39"/>
      <c r="V531" s="95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  <c r="AY531" s="39"/>
      <c r="AZ531" s="39"/>
      <c r="BA531" s="39"/>
      <c r="BB531" s="39"/>
      <c r="BC531" s="39"/>
      <c r="BD531" s="39"/>
      <c r="BE531" s="39"/>
      <c r="BF531" s="39"/>
      <c r="BG531" s="39"/>
      <c r="BH531" s="39"/>
      <c r="BI531" s="39"/>
      <c r="BJ531" s="39"/>
      <c r="BK531" s="39"/>
      <c r="BL531" s="39"/>
      <c r="BM531" s="39"/>
      <c r="BN531" s="39"/>
      <c r="BO531" s="39"/>
      <c r="BP531" s="39"/>
      <c r="BQ531" s="39"/>
      <c r="BR531" s="39"/>
      <c r="BS531" s="39"/>
    </row>
    <row r="532" spans="1:71" ht="15.75" customHeight="1" x14ac:dyDescent="0.25">
      <c r="A532" s="30"/>
      <c r="B532" s="31"/>
      <c r="C532" s="31"/>
      <c r="D532" s="37"/>
      <c r="E532" s="39"/>
      <c r="F532" s="31"/>
      <c r="G532" s="92"/>
      <c r="H532" s="39"/>
      <c r="I532" s="93"/>
      <c r="J532" s="39"/>
      <c r="K532" s="39"/>
      <c r="L532" s="41"/>
      <c r="M532" s="41"/>
      <c r="N532" s="41"/>
      <c r="O532" s="31"/>
      <c r="P532" s="39"/>
      <c r="Q532" s="39"/>
      <c r="R532" s="39"/>
      <c r="S532" s="39"/>
      <c r="T532" s="94"/>
      <c r="U532" s="39"/>
      <c r="V532" s="95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9"/>
      <c r="AW532" s="39"/>
      <c r="AX532" s="39"/>
      <c r="AY532" s="39"/>
      <c r="AZ532" s="39"/>
      <c r="BA532" s="39"/>
      <c r="BB532" s="39"/>
      <c r="BC532" s="39"/>
      <c r="BD532" s="39"/>
      <c r="BE532" s="39"/>
      <c r="BF532" s="39"/>
      <c r="BG532" s="39"/>
      <c r="BH532" s="39"/>
      <c r="BI532" s="39"/>
      <c r="BJ532" s="39"/>
      <c r="BK532" s="39"/>
      <c r="BL532" s="39"/>
      <c r="BM532" s="39"/>
      <c r="BN532" s="39"/>
      <c r="BO532" s="39"/>
      <c r="BP532" s="39"/>
      <c r="BQ532" s="39"/>
      <c r="BR532" s="39"/>
      <c r="BS532" s="39"/>
    </row>
    <row r="533" spans="1:71" ht="15.75" customHeight="1" x14ac:dyDescent="0.25">
      <c r="A533" s="30"/>
      <c r="B533" s="31"/>
      <c r="C533" s="31"/>
      <c r="D533" s="37"/>
      <c r="E533" s="39"/>
      <c r="F533" s="31"/>
      <c r="G533" s="92"/>
      <c r="H533" s="39"/>
      <c r="I533" s="93"/>
      <c r="J533" s="39"/>
      <c r="K533" s="39"/>
      <c r="L533" s="41"/>
      <c r="M533" s="41"/>
      <c r="N533" s="41"/>
      <c r="O533" s="31"/>
      <c r="P533" s="39"/>
      <c r="Q533" s="39"/>
      <c r="R533" s="39"/>
      <c r="S533" s="39"/>
      <c r="T533" s="94"/>
      <c r="U533" s="39"/>
      <c r="V533" s="95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  <c r="AY533" s="39"/>
      <c r="AZ533" s="39"/>
      <c r="BA533" s="39"/>
      <c r="BB533" s="39"/>
      <c r="BC533" s="39"/>
      <c r="BD533" s="39"/>
      <c r="BE533" s="39"/>
      <c r="BF533" s="39"/>
      <c r="BG533" s="39"/>
      <c r="BH533" s="39"/>
      <c r="BI533" s="39"/>
      <c r="BJ533" s="39"/>
      <c r="BK533" s="39"/>
      <c r="BL533" s="39"/>
      <c r="BM533" s="39"/>
      <c r="BN533" s="39"/>
      <c r="BO533" s="39"/>
      <c r="BP533" s="39"/>
      <c r="BQ533" s="39"/>
      <c r="BR533" s="39"/>
      <c r="BS533" s="39"/>
    </row>
    <row r="534" spans="1:71" ht="15.75" customHeight="1" x14ac:dyDescent="0.25">
      <c r="A534" s="30"/>
      <c r="B534" s="31"/>
      <c r="C534" s="31"/>
      <c r="D534" s="37"/>
      <c r="E534" s="39"/>
      <c r="F534" s="31"/>
      <c r="G534" s="92"/>
      <c r="H534" s="39"/>
      <c r="I534" s="93"/>
      <c r="J534" s="39"/>
      <c r="K534" s="39"/>
      <c r="L534" s="41"/>
      <c r="M534" s="41"/>
      <c r="N534" s="41"/>
      <c r="O534" s="31"/>
      <c r="P534" s="39"/>
      <c r="Q534" s="39"/>
      <c r="R534" s="39"/>
      <c r="S534" s="39"/>
      <c r="T534" s="94"/>
      <c r="U534" s="39"/>
      <c r="V534" s="95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  <c r="AY534" s="39"/>
      <c r="AZ534" s="39"/>
      <c r="BA534" s="39"/>
      <c r="BB534" s="39"/>
      <c r="BC534" s="39"/>
      <c r="BD534" s="39"/>
      <c r="BE534" s="39"/>
      <c r="BF534" s="39"/>
      <c r="BG534" s="39"/>
      <c r="BH534" s="39"/>
      <c r="BI534" s="39"/>
      <c r="BJ534" s="39"/>
      <c r="BK534" s="39"/>
      <c r="BL534" s="39"/>
      <c r="BM534" s="39"/>
      <c r="BN534" s="39"/>
      <c r="BO534" s="39"/>
      <c r="BP534" s="39"/>
      <c r="BQ534" s="39"/>
      <c r="BR534" s="39"/>
      <c r="BS534" s="39"/>
    </row>
    <row r="535" spans="1:71" ht="15.75" customHeight="1" x14ac:dyDescent="0.25">
      <c r="A535" s="30"/>
      <c r="B535" s="31"/>
      <c r="C535" s="31"/>
      <c r="D535" s="37"/>
      <c r="E535" s="39"/>
      <c r="F535" s="31"/>
      <c r="G535" s="92"/>
      <c r="H535" s="39"/>
      <c r="I535" s="93"/>
      <c r="J535" s="39"/>
      <c r="K535" s="39"/>
      <c r="L535" s="41"/>
      <c r="M535" s="41"/>
      <c r="N535" s="41"/>
      <c r="O535" s="31"/>
      <c r="P535" s="39"/>
      <c r="Q535" s="39"/>
      <c r="R535" s="39"/>
      <c r="S535" s="39"/>
      <c r="T535" s="94"/>
      <c r="U535" s="39"/>
      <c r="V535" s="95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  <c r="AY535" s="39"/>
      <c r="AZ535" s="39"/>
      <c r="BA535" s="39"/>
      <c r="BB535" s="39"/>
      <c r="BC535" s="39"/>
      <c r="BD535" s="39"/>
      <c r="BE535" s="39"/>
      <c r="BF535" s="39"/>
      <c r="BG535" s="39"/>
      <c r="BH535" s="39"/>
      <c r="BI535" s="39"/>
      <c r="BJ535" s="39"/>
      <c r="BK535" s="39"/>
      <c r="BL535" s="39"/>
      <c r="BM535" s="39"/>
      <c r="BN535" s="39"/>
      <c r="BO535" s="39"/>
      <c r="BP535" s="39"/>
      <c r="BQ535" s="39"/>
      <c r="BR535" s="39"/>
      <c r="BS535" s="39"/>
    </row>
    <row r="536" spans="1:71" ht="15.75" customHeight="1" x14ac:dyDescent="0.25">
      <c r="A536" s="30"/>
      <c r="B536" s="31"/>
      <c r="C536" s="31"/>
      <c r="D536" s="37"/>
      <c r="E536" s="39"/>
      <c r="F536" s="31"/>
      <c r="G536" s="92"/>
      <c r="H536" s="39"/>
      <c r="I536" s="93"/>
      <c r="J536" s="39"/>
      <c r="K536" s="39"/>
      <c r="L536" s="41"/>
      <c r="M536" s="41"/>
      <c r="N536" s="41"/>
      <c r="O536" s="31"/>
      <c r="P536" s="39"/>
      <c r="Q536" s="39"/>
      <c r="R536" s="39"/>
      <c r="S536" s="39"/>
      <c r="T536" s="94"/>
      <c r="U536" s="39"/>
      <c r="V536" s="95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  <c r="AY536" s="39"/>
      <c r="AZ536" s="39"/>
      <c r="BA536" s="39"/>
      <c r="BB536" s="39"/>
      <c r="BC536" s="39"/>
      <c r="BD536" s="39"/>
      <c r="BE536" s="39"/>
      <c r="BF536" s="39"/>
      <c r="BG536" s="39"/>
      <c r="BH536" s="39"/>
      <c r="BI536" s="39"/>
      <c r="BJ536" s="39"/>
      <c r="BK536" s="39"/>
      <c r="BL536" s="39"/>
      <c r="BM536" s="39"/>
      <c r="BN536" s="39"/>
      <c r="BO536" s="39"/>
      <c r="BP536" s="39"/>
      <c r="BQ536" s="39"/>
      <c r="BR536" s="39"/>
      <c r="BS536" s="39"/>
    </row>
    <row r="537" spans="1:71" ht="15.75" customHeight="1" x14ac:dyDescent="0.25">
      <c r="A537" s="30"/>
      <c r="B537" s="31"/>
      <c r="C537" s="31"/>
      <c r="D537" s="37"/>
      <c r="E537" s="39"/>
      <c r="F537" s="31"/>
      <c r="G537" s="92"/>
      <c r="H537" s="39"/>
      <c r="I537" s="93"/>
      <c r="J537" s="39"/>
      <c r="K537" s="39"/>
      <c r="L537" s="41"/>
      <c r="M537" s="41"/>
      <c r="N537" s="41"/>
      <c r="O537" s="31"/>
      <c r="P537" s="39"/>
      <c r="Q537" s="39"/>
      <c r="R537" s="39"/>
      <c r="S537" s="39"/>
      <c r="T537" s="94"/>
      <c r="U537" s="39"/>
      <c r="V537" s="95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  <c r="AY537" s="39"/>
      <c r="AZ537" s="39"/>
      <c r="BA537" s="39"/>
      <c r="BB537" s="39"/>
      <c r="BC537" s="39"/>
      <c r="BD537" s="39"/>
      <c r="BE537" s="39"/>
      <c r="BF537" s="39"/>
      <c r="BG537" s="39"/>
      <c r="BH537" s="39"/>
      <c r="BI537" s="39"/>
      <c r="BJ537" s="39"/>
      <c r="BK537" s="39"/>
      <c r="BL537" s="39"/>
      <c r="BM537" s="39"/>
      <c r="BN537" s="39"/>
      <c r="BO537" s="39"/>
      <c r="BP537" s="39"/>
      <c r="BQ537" s="39"/>
      <c r="BR537" s="39"/>
      <c r="BS537" s="39"/>
    </row>
    <row r="538" spans="1:71" ht="15.75" customHeight="1" x14ac:dyDescent="0.25">
      <c r="A538" s="30"/>
      <c r="B538" s="31"/>
      <c r="C538" s="31"/>
      <c r="D538" s="37"/>
      <c r="E538" s="39"/>
      <c r="F538" s="31"/>
      <c r="G538" s="92"/>
      <c r="H538" s="39"/>
      <c r="I538" s="93"/>
      <c r="J538" s="39"/>
      <c r="K538" s="39"/>
      <c r="L538" s="41"/>
      <c r="M538" s="41"/>
      <c r="N538" s="41"/>
      <c r="O538" s="31"/>
      <c r="P538" s="39"/>
      <c r="Q538" s="39"/>
      <c r="R538" s="39"/>
      <c r="S538" s="39"/>
      <c r="T538" s="94"/>
      <c r="U538" s="39"/>
      <c r="V538" s="95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  <c r="AY538" s="39"/>
      <c r="AZ538" s="39"/>
      <c r="BA538" s="39"/>
      <c r="BB538" s="39"/>
      <c r="BC538" s="39"/>
      <c r="BD538" s="39"/>
      <c r="BE538" s="39"/>
      <c r="BF538" s="39"/>
      <c r="BG538" s="39"/>
      <c r="BH538" s="39"/>
      <c r="BI538" s="39"/>
      <c r="BJ538" s="39"/>
      <c r="BK538" s="39"/>
      <c r="BL538" s="39"/>
      <c r="BM538" s="39"/>
      <c r="BN538" s="39"/>
      <c r="BO538" s="39"/>
      <c r="BP538" s="39"/>
      <c r="BQ538" s="39"/>
      <c r="BR538" s="39"/>
      <c r="BS538" s="39"/>
    </row>
    <row r="539" spans="1:71" ht="15.75" customHeight="1" x14ac:dyDescent="0.25">
      <c r="A539" s="30"/>
      <c r="B539" s="31"/>
      <c r="C539" s="31"/>
      <c r="D539" s="37"/>
      <c r="E539" s="39"/>
      <c r="F539" s="31"/>
      <c r="G539" s="92"/>
      <c r="H539" s="39"/>
      <c r="I539" s="93"/>
      <c r="J539" s="39"/>
      <c r="K539" s="39"/>
      <c r="L539" s="41"/>
      <c r="M539" s="41"/>
      <c r="N539" s="41"/>
      <c r="O539" s="31"/>
      <c r="P539" s="39"/>
      <c r="Q539" s="39"/>
      <c r="R539" s="39"/>
      <c r="S539" s="39"/>
      <c r="T539" s="94"/>
      <c r="U539" s="39"/>
      <c r="V539" s="95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  <c r="AY539" s="39"/>
      <c r="AZ539" s="39"/>
      <c r="BA539" s="39"/>
      <c r="BB539" s="39"/>
      <c r="BC539" s="39"/>
      <c r="BD539" s="39"/>
      <c r="BE539" s="39"/>
      <c r="BF539" s="39"/>
      <c r="BG539" s="39"/>
      <c r="BH539" s="39"/>
      <c r="BI539" s="39"/>
      <c r="BJ539" s="39"/>
      <c r="BK539" s="39"/>
      <c r="BL539" s="39"/>
      <c r="BM539" s="39"/>
      <c r="BN539" s="39"/>
      <c r="BO539" s="39"/>
      <c r="BP539" s="39"/>
      <c r="BQ539" s="39"/>
      <c r="BR539" s="39"/>
      <c r="BS539" s="39"/>
    </row>
    <row r="540" spans="1:71" ht="15.75" customHeight="1" x14ac:dyDescent="0.25">
      <c r="A540" s="30"/>
      <c r="B540" s="31"/>
      <c r="C540" s="31"/>
      <c r="D540" s="37"/>
      <c r="E540" s="39"/>
      <c r="F540" s="31"/>
      <c r="G540" s="92"/>
      <c r="H540" s="39"/>
      <c r="I540" s="93"/>
      <c r="J540" s="39"/>
      <c r="K540" s="39"/>
      <c r="L540" s="41"/>
      <c r="M540" s="41"/>
      <c r="N540" s="41"/>
      <c r="O540" s="31"/>
      <c r="P540" s="39"/>
      <c r="Q540" s="39"/>
      <c r="R540" s="39"/>
      <c r="S540" s="39"/>
      <c r="T540" s="94"/>
      <c r="U540" s="39"/>
      <c r="V540" s="95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  <c r="AY540" s="39"/>
      <c r="AZ540" s="39"/>
      <c r="BA540" s="39"/>
      <c r="BB540" s="39"/>
      <c r="BC540" s="39"/>
      <c r="BD540" s="39"/>
      <c r="BE540" s="39"/>
      <c r="BF540" s="39"/>
      <c r="BG540" s="39"/>
      <c r="BH540" s="39"/>
      <c r="BI540" s="39"/>
      <c r="BJ540" s="39"/>
      <c r="BK540" s="39"/>
      <c r="BL540" s="39"/>
      <c r="BM540" s="39"/>
      <c r="BN540" s="39"/>
      <c r="BO540" s="39"/>
      <c r="BP540" s="39"/>
      <c r="BQ540" s="39"/>
      <c r="BR540" s="39"/>
      <c r="BS540" s="39"/>
    </row>
    <row r="541" spans="1:71" ht="15.75" customHeight="1" x14ac:dyDescent="0.25">
      <c r="A541" s="30"/>
      <c r="B541" s="31"/>
      <c r="C541" s="31"/>
      <c r="D541" s="37"/>
      <c r="E541" s="39"/>
      <c r="F541" s="31"/>
      <c r="G541" s="92"/>
      <c r="H541" s="39"/>
      <c r="I541" s="93"/>
      <c r="J541" s="39"/>
      <c r="K541" s="39"/>
      <c r="L541" s="41"/>
      <c r="M541" s="41"/>
      <c r="N541" s="41"/>
      <c r="O541" s="31"/>
      <c r="P541" s="39"/>
      <c r="Q541" s="39"/>
      <c r="R541" s="39"/>
      <c r="S541" s="39"/>
      <c r="T541" s="94"/>
      <c r="U541" s="39"/>
      <c r="V541" s="95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  <c r="AW541" s="39"/>
      <c r="AX541" s="39"/>
      <c r="AY541" s="39"/>
      <c r="AZ541" s="39"/>
      <c r="BA541" s="39"/>
      <c r="BB541" s="39"/>
      <c r="BC541" s="39"/>
      <c r="BD541" s="39"/>
      <c r="BE541" s="39"/>
      <c r="BF541" s="39"/>
      <c r="BG541" s="39"/>
      <c r="BH541" s="39"/>
      <c r="BI541" s="39"/>
      <c r="BJ541" s="39"/>
      <c r="BK541" s="39"/>
      <c r="BL541" s="39"/>
      <c r="BM541" s="39"/>
      <c r="BN541" s="39"/>
      <c r="BO541" s="39"/>
      <c r="BP541" s="39"/>
      <c r="BQ541" s="39"/>
      <c r="BR541" s="39"/>
      <c r="BS541" s="39"/>
    </row>
    <row r="542" spans="1:71" ht="15.75" customHeight="1" x14ac:dyDescent="0.25">
      <c r="A542" s="30"/>
      <c r="B542" s="31"/>
      <c r="C542" s="31"/>
      <c r="D542" s="37"/>
      <c r="E542" s="39"/>
      <c r="F542" s="31"/>
      <c r="G542" s="92"/>
      <c r="H542" s="39"/>
      <c r="I542" s="93"/>
      <c r="J542" s="39"/>
      <c r="K542" s="39"/>
      <c r="L542" s="41"/>
      <c r="M542" s="41"/>
      <c r="N542" s="41"/>
      <c r="O542" s="31"/>
      <c r="P542" s="39"/>
      <c r="Q542" s="39"/>
      <c r="R542" s="39"/>
      <c r="S542" s="39"/>
      <c r="T542" s="94"/>
      <c r="U542" s="39"/>
      <c r="V542" s="95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  <c r="AT542" s="39"/>
      <c r="AU542" s="39"/>
      <c r="AV542" s="39"/>
      <c r="AW542" s="39"/>
      <c r="AX542" s="39"/>
      <c r="AY542" s="39"/>
      <c r="AZ542" s="39"/>
      <c r="BA542" s="39"/>
      <c r="BB542" s="39"/>
      <c r="BC542" s="39"/>
      <c r="BD542" s="39"/>
      <c r="BE542" s="39"/>
      <c r="BF542" s="39"/>
      <c r="BG542" s="39"/>
      <c r="BH542" s="39"/>
      <c r="BI542" s="39"/>
      <c r="BJ542" s="39"/>
      <c r="BK542" s="39"/>
      <c r="BL542" s="39"/>
      <c r="BM542" s="39"/>
      <c r="BN542" s="39"/>
      <c r="BO542" s="39"/>
      <c r="BP542" s="39"/>
      <c r="BQ542" s="39"/>
      <c r="BR542" s="39"/>
      <c r="BS542" s="39"/>
    </row>
    <row r="543" spans="1:71" ht="15.75" customHeight="1" x14ac:dyDescent="0.25">
      <c r="A543" s="30"/>
      <c r="B543" s="31"/>
      <c r="C543" s="31"/>
      <c r="D543" s="37"/>
      <c r="E543" s="39"/>
      <c r="F543" s="31"/>
      <c r="G543" s="92"/>
      <c r="H543" s="39"/>
      <c r="I543" s="93"/>
      <c r="J543" s="39"/>
      <c r="K543" s="39"/>
      <c r="L543" s="41"/>
      <c r="M543" s="41"/>
      <c r="N543" s="41"/>
      <c r="O543" s="31"/>
      <c r="P543" s="39"/>
      <c r="Q543" s="39"/>
      <c r="R543" s="39"/>
      <c r="S543" s="39"/>
      <c r="T543" s="94"/>
      <c r="U543" s="39"/>
      <c r="V543" s="95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  <c r="AY543" s="39"/>
      <c r="AZ543" s="39"/>
      <c r="BA543" s="39"/>
      <c r="BB543" s="39"/>
      <c r="BC543" s="39"/>
      <c r="BD543" s="39"/>
      <c r="BE543" s="39"/>
      <c r="BF543" s="39"/>
      <c r="BG543" s="39"/>
      <c r="BH543" s="39"/>
      <c r="BI543" s="39"/>
      <c r="BJ543" s="39"/>
      <c r="BK543" s="39"/>
      <c r="BL543" s="39"/>
      <c r="BM543" s="39"/>
      <c r="BN543" s="39"/>
      <c r="BO543" s="39"/>
      <c r="BP543" s="39"/>
      <c r="BQ543" s="39"/>
      <c r="BR543" s="39"/>
      <c r="BS543" s="39"/>
    </row>
    <row r="544" spans="1:71" ht="15.75" customHeight="1" x14ac:dyDescent="0.25">
      <c r="A544" s="30"/>
      <c r="B544" s="31"/>
      <c r="C544" s="31"/>
      <c r="D544" s="37"/>
      <c r="E544" s="39"/>
      <c r="F544" s="31"/>
      <c r="G544" s="92"/>
      <c r="H544" s="39"/>
      <c r="I544" s="93"/>
      <c r="J544" s="39"/>
      <c r="K544" s="39"/>
      <c r="L544" s="41"/>
      <c r="M544" s="41"/>
      <c r="N544" s="41"/>
      <c r="O544" s="31"/>
      <c r="P544" s="39"/>
      <c r="Q544" s="39"/>
      <c r="R544" s="39"/>
      <c r="S544" s="39"/>
      <c r="T544" s="94"/>
      <c r="U544" s="39"/>
      <c r="V544" s="95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  <c r="AY544" s="39"/>
      <c r="AZ544" s="39"/>
      <c r="BA544" s="39"/>
      <c r="BB544" s="39"/>
      <c r="BC544" s="39"/>
      <c r="BD544" s="39"/>
      <c r="BE544" s="39"/>
      <c r="BF544" s="39"/>
      <c r="BG544" s="39"/>
      <c r="BH544" s="39"/>
      <c r="BI544" s="39"/>
      <c r="BJ544" s="39"/>
      <c r="BK544" s="39"/>
      <c r="BL544" s="39"/>
      <c r="BM544" s="39"/>
      <c r="BN544" s="39"/>
      <c r="BO544" s="39"/>
      <c r="BP544" s="39"/>
      <c r="BQ544" s="39"/>
      <c r="BR544" s="39"/>
      <c r="BS544" s="39"/>
    </row>
    <row r="545" spans="1:71" ht="15.75" customHeight="1" x14ac:dyDescent="0.25">
      <c r="A545" s="30"/>
      <c r="B545" s="31"/>
      <c r="C545" s="31"/>
      <c r="D545" s="37"/>
      <c r="E545" s="39"/>
      <c r="F545" s="31"/>
      <c r="G545" s="92"/>
      <c r="H545" s="39"/>
      <c r="I545" s="93"/>
      <c r="J545" s="39"/>
      <c r="K545" s="39"/>
      <c r="L545" s="41"/>
      <c r="M545" s="41"/>
      <c r="N545" s="41"/>
      <c r="O545" s="31"/>
      <c r="P545" s="39"/>
      <c r="Q545" s="39"/>
      <c r="R545" s="39"/>
      <c r="S545" s="39"/>
      <c r="T545" s="94"/>
      <c r="U545" s="39"/>
      <c r="V545" s="95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/>
      <c r="AU545" s="39"/>
      <c r="AV545" s="39"/>
      <c r="AW545" s="39"/>
      <c r="AX545" s="39"/>
      <c r="AY545" s="39"/>
      <c r="AZ545" s="39"/>
      <c r="BA545" s="39"/>
      <c r="BB545" s="39"/>
      <c r="BC545" s="39"/>
      <c r="BD545" s="39"/>
      <c r="BE545" s="39"/>
      <c r="BF545" s="39"/>
      <c r="BG545" s="39"/>
      <c r="BH545" s="39"/>
      <c r="BI545" s="39"/>
      <c r="BJ545" s="39"/>
      <c r="BK545" s="39"/>
      <c r="BL545" s="39"/>
      <c r="BM545" s="39"/>
      <c r="BN545" s="39"/>
      <c r="BO545" s="39"/>
      <c r="BP545" s="39"/>
      <c r="BQ545" s="39"/>
      <c r="BR545" s="39"/>
      <c r="BS545" s="39"/>
    </row>
    <row r="546" spans="1:71" ht="15.75" customHeight="1" x14ac:dyDescent="0.25">
      <c r="A546" s="30"/>
      <c r="B546" s="31"/>
      <c r="C546" s="31"/>
      <c r="D546" s="37"/>
      <c r="E546" s="39"/>
      <c r="F546" s="31"/>
      <c r="G546" s="92"/>
      <c r="H546" s="39"/>
      <c r="I546" s="93"/>
      <c r="J546" s="39"/>
      <c r="K546" s="39"/>
      <c r="L546" s="41"/>
      <c r="M546" s="41"/>
      <c r="N546" s="41"/>
      <c r="O546" s="31"/>
      <c r="P546" s="39"/>
      <c r="Q546" s="39"/>
      <c r="R546" s="39"/>
      <c r="S546" s="39"/>
      <c r="T546" s="94"/>
      <c r="U546" s="39"/>
      <c r="V546" s="95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  <c r="AT546" s="39"/>
      <c r="AU546" s="39"/>
      <c r="AV546" s="39"/>
      <c r="AW546" s="39"/>
      <c r="AX546" s="39"/>
      <c r="AY546" s="39"/>
      <c r="AZ546" s="39"/>
      <c r="BA546" s="39"/>
      <c r="BB546" s="39"/>
      <c r="BC546" s="39"/>
      <c r="BD546" s="39"/>
      <c r="BE546" s="39"/>
      <c r="BF546" s="39"/>
      <c r="BG546" s="39"/>
      <c r="BH546" s="39"/>
      <c r="BI546" s="39"/>
      <c r="BJ546" s="39"/>
      <c r="BK546" s="39"/>
      <c r="BL546" s="39"/>
      <c r="BM546" s="39"/>
      <c r="BN546" s="39"/>
      <c r="BO546" s="39"/>
      <c r="BP546" s="39"/>
      <c r="BQ546" s="39"/>
      <c r="BR546" s="39"/>
      <c r="BS546" s="39"/>
    </row>
    <row r="547" spans="1:71" ht="15.75" customHeight="1" x14ac:dyDescent="0.25">
      <c r="A547" s="30"/>
      <c r="B547" s="31"/>
      <c r="C547" s="31"/>
      <c r="D547" s="37"/>
      <c r="E547" s="39"/>
      <c r="F547" s="31"/>
      <c r="G547" s="92"/>
      <c r="H547" s="39"/>
      <c r="I547" s="93"/>
      <c r="J547" s="39"/>
      <c r="K547" s="39"/>
      <c r="L547" s="41"/>
      <c r="M547" s="41"/>
      <c r="N547" s="41"/>
      <c r="O547" s="31"/>
      <c r="P547" s="39"/>
      <c r="Q547" s="39"/>
      <c r="R547" s="39"/>
      <c r="S547" s="39"/>
      <c r="T547" s="94"/>
      <c r="U547" s="39"/>
      <c r="V547" s="95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39"/>
      <c r="AX547" s="39"/>
      <c r="AY547" s="39"/>
      <c r="AZ547" s="39"/>
      <c r="BA547" s="39"/>
      <c r="BB547" s="39"/>
      <c r="BC547" s="39"/>
      <c r="BD547" s="39"/>
      <c r="BE547" s="39"/>
      <c r="BF547" s="39"/>
      <c r="BG547" s="39"/>
      <c r="BH547" s="39"/>
      <c r="BI547" s="39"/>
      <c r="BJ547" s="39"/>
      <c r="BK547" s="39"/>
      <c r="BL547" s="39"/>
      <c r="BM547" s="39"/>
      <c r="BN547" s="39"/>
      <c r="BO547" s="39"/>
      <c r="BP547" s="39"/>
      <c r="BQ547" s="39"/>
      <c r="BR547" s="39"/>
      <c r="BS547" s="39"/>
    </row>
    <row r="548" spans="1:71" ht="15.75" customHeight="1" x14ac:dyDescent="0.25">
      <c r="A548" s="30"/>
      <c r="B548" s="31"/>
      <c r="C548" s="31"/>
      <c r="D548" s="37"/>
      <c r="E548" s="39"/>
      <c r="F548" s="31"/>
      <c r="G548" s="92"/>
      <c r="H548" s="39"/>
      <c r="I548" s="93"/>
      <c r="J548" s="39"/>
      <c r="K548" s="39"/>
      <c r="L548" s="41"/>
      <c r="M548" s="41"/>
      <c r="N548" s="41"/>
      <c r="O548" s="31"/>
      <c r="P548" s="39"/>
      <c r="Q548" s="39"/>
      <c r="R548" s="39"/>
      <c r="S548" s="39"/>
      <c r="T548" s="94"/>
      <c r="U548" s="39"/>
      <c r="V548" s="95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  <c r="AY548" s="39"/>
      <c r="AZ548" s="39"/>
      <c r="BA548" s="39"/>
      <c r="BB548" s="39"/>
      <c r="BC548" s="39"/>
      <c r="BD548" s="39"/>
      <c r="BE548" s="39"/>
      <c r="BF548" s="39"/>
      <c r="BG548" s="39"/>
      <c r="BH548" s="39"/>
      <c r="BI548" s="39"/>
      <c r="BJ548" s="39"/>
      <c r="BK548" s="39"/>
      <c r="BL548" s="39"/>
      <c r="BM548" s="39"/>
      <c r="BN548" s="39"/>
      <c r="BO548" s="39"/>
      <c r="BP548" s="39"/>
      <c r="BQ548" s="39"/>
      <c r="BR548" s="39"/>
      <c r="BS548" s="39"/>
    </row>
    <row r="549" spans="1:71" ht="15.75" customHeight="1" x14ac:dyDescent="0.25">
      <c r="A549" s="30"/>
      <c r="B549" s="31"/>
      <c r="C549" s="31"/>
      <c r="D549" s="37"/>
      <c r="E549" s="39"/>
      <c r="F549" s="31"/>
      <c r="G549" s="92"/>
      <c r="H549" s="39"/>
      <c r="I549" s="93"/>
      <c r="J549" s="39"/>
      <c r="K549" s="39"/>
      <c r="L549" s="41"/>
      <c r="M549" s="41"/>
      <c r="N549" s="41"/>
      <c r="O549" s="31"/>
      <c r="P549" s="39"/>
      <c r="Q549" s="39"/>
      <c r="R549" s="39"/>
      <c r="S549" s="39"/>
      <c r="T549" s="94"/>
      <c r="U549" s="39"/>
      <c r="V549" s="95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  <c r="AY549" s="39"/>
      <c r="AZ549" s="39"/>
      <c r="BA549" s="39"/>
      <c r="BB549" s="39"/>
      <c r="BC549" s="39"/>
      <c r="BD549" s="39"/>
      <c r="BE549" s="39"/>
      <c r="BF549" s="39"/>
      <c r="BG549" s="39"/>
      <c r="BH549" s="39"/>
      <c r="BI549" s="39"/>
      <c r="BJ549" s="39"/>
      <c r="BK549" s="39"/>
      <c r="BL549" s="39"/>
      <c r="BM549" s="39"/>
      <c r="BN549" s="39"/>
      <c r="BO549" s="39"/>
      <c r="BP549" s="39"/>
      <c r="BQ549" s="39"/>
      <c r="BR549" s="39"/>
      <c r="BS549" s="39"/>
    </row>
    <row r="550" spans="1:71" ht="15.75" customHeight="1" x14ac:dyDescent="0.25">
      <c r="A550" s="30"/>
      <c r="B550" s="31"/>
      <c r="C550" s="31"/>
      <c r="D550" s="37"/>
      <c r="E550" s="39"/>
      <c r="F550" s="31"/>
      <c r="G550" s="92"/>
      <c r="H550" s="39"/>
      <c r="I550" s="93"/>
      <c r="J550" s="39"/>
      <c r="K550" s="39"/>
      <c r="L550" s="41"/>
      <c r="M550" s="41"/>
      <c r="N550" s="41"/>
      <c r="O550" s="31"/>
      <c r="P550" s="39"/>
      <c r="Q550" s="39"/>
      <c r="R550" s="39"/>
      <c r="S550" s="39"/>
      <c r="T550" s="94"/>
      <c r="U550" s="39"/>
      <c r="V550" s="95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  <c r="AY550" s="39"/>
      <c r="AZ550" s="39"/>
      <c r="BA550" s="39"/>
      <c r="BB550" s="39"/>
      <c r="BC550" s="39"/>
      <c r="BD550" s="39"/>
      <c r="BE550" s="39"/>
      <c r="BF550" s="39"/>
      <c r="BG550" s="39"/>
      <c r="BH550" s="39"/>
      <c r="BI550" s="39"/>
      <c r="BJ550" s="39"/>
      <c r="BK550" s="39"/>
      <c r="BL550" s="39"/>
      <c r="BM550" s="39"/>
      <c r="BN550" s="39"/>
      <c r="BO550" s="39"/>
      <c r="BP550" s="39"/>
      <c r="BQ550" s="39"/>
      <c r="BR550" s="39"/>
      <c r="BS550" s="39"/>
    </row>
    <row r="551" spans="1:71" ht="15.75" customHeight="1" x14ac:dyDescent="0.25">
      <c r="A551" s="30"/>
      <c r="B551" s="31"/>
      <c r="C551" s="31"/>
      <c r="D551" s="37"/>
      <c r="E551" s="39"/>
      <c r="F551" s="31"/>
      <c r="G551" s="92"/>
      <c r="H551" s="39"/>
      <c r="I551" s="93"/>
      <c r="J551" s="39"/>
      <c r="K551" s="39"/>
      <c r="L551" s="41"/>
      <c r="M551" s="41"/>
      <c r="N551" s="41"/>
      <c r="O551" s="31"/>
      <c r="P551" s="39"/>
      <c r="Q551" s="39"/>
      <c r="R551" s="39"/>
      <c r="S551" s="39"/>
      <c r="T551" s="94"/>
      <c r="U551" s="39"/>
      <c r="V551" s="95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  <c r="AY551" s="39"/>
      <c r="AZ551" s="39"/>
      <c r="BA551" s="39"/>
      <c r="BB551" s="39"/>
      <c r="BC551" s="39"/>
      <c r="BD551" s="39"/>
      <c r="BE551" s="39"/>
      <c r="BF551" s="39"/>
      <c r="BG551" s="39"/>
      <c r="BH551" s="39"/>
      <c r="BI551" s="39"/>
      <c r="BJ551" s="39"/>
      <c r="BK551" s="39"/>
      <c r="BL551" s="39"/>
      <c r="BM551" s="39"/>
      <c r="BN551" s="39"/>
      <c r="BO551" s="39"/>
      <c r="BP551" s="39"/>
      <c r="BQ551" s="39"/>
      <c r="BR551" s="39"/>
      <c r="BS551" s="39"/>
    </row>
    <row r="552" spans="1:71" ht="15.75" customHeight="1" x14ac:dyDescent="0.25">
      <c r="A552" s="30"/>
      <c r="B552" s="31"/>
      <c r="C552" s="31"/>
      <c r="D552" s="37"/>
      <c r="E552" s="39"/>
      <c r="F552" s="31"/>
      <c r="G552" s="92"/>
      <c r="H552" s="39"/>
      <c r="I552" s="93"/>
      <c r="J552" s="39"/>
      <c r="K552" s="39"/>
      <c r="L552" s="41"/>
      <c r="M552" s="41"/>
      <c r="N552" s="41"/>
      <c r="O552" s="31"/>
      <c r="P552" s="39"/>
      <c r="Q552" s="39"/>
      <c r="R552" s="39"/>
      <c r="S552" s="39"/>
      <c r="T552" s="94"/>
      <c r="U552" s="39"/>
      <c r="V552" s="95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  <c r="AY552" s="39"/>
      <c r="AZ552" s="39"/>
      <c r="BA552" s="39"/>
      <c r="BB552" s="39"/>
      <c r="BC552" s="39"/>
      <c r="BD552" s="39"/>
      <c r="BE552" s="39"/>
      <c r="BF552" s="39"/>
      <c r="BG552" s="39"/>
      <c r="BH552" s="39"/>
      <c r="BI552" s="39"/>
      <c r="BJ552" s="39"/>
      <c r="BK552" s="39"/>
      <c r="BL552" s="39"/>
      <c r="BM552" s="39"/>
      <c r="BN552" s="39"/>
      <c r="BO552" s="39"/>
      <c r="BP552" s="39"/>
      <c r="BQ552" s="39"/>
      <c r="BR552" s="39"/>
      <c r="BS552" s="39"/>
    </row>
    <row r="553" spans="1:71" ht="15.75" customHeight="1" x14ac:dyDescent="0.25">
      <c r="A553" s="30"/>
      <c r="B553" s="31"/>
      <c r="C553" s="31"/>
      <c r="D553" s="37"/>
      <c r="E553" s="39"/>
      <c r="F553" s="31"/>
      <c r="G553" s="92"/>
      <c r="H553" s="39"/>
      <c r="I553" s="93"/>
      <c r="J553" s="39"/>
      <c r="K553" s="39"/>
      <c r="L553" s="41"/>
      <c r="M553" s="41"/>
      <c r="N553" s="41"/>
      <c r="O553" s="31"/>
      <c r="P553" s="39"/>
      <c r="Q553" s="39"/>
      <c r="R553" s="39"/>
      <c r="S553" s="39"/>
      <c r="T553" s="94"/>
      <c r="U553" s="39"/>
      <c r="V553" s="95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  <c r="AY553" s="39"/>
      <c r="AZ553" s="39"/>
      <c r="BA553" s="39"/>
      <c r="BB553" s="39"/>
      <c r="BC553" s="39"/>
      <c r="BD553" s="39"/>
      <c r="BE553" s="39"/>
      <c r="BF553" s="39"/>
      <c r="BG553" s="39"/>
      <c r="BH553" s="39"/>
      <c r="BI553" s="39"/>
      <c r="BJ553" s="39"/>
      <c r="BK553" s="39"/>
      <c r="BL553" s="39"/>
      <c r="BM553" s="39"/>
      <c r="BN553" s="39"/>
      <c r="BO553" s="39"/>
      <c r="BP553" s="39"/>
      <c r="BQ553" s="39"/>
      <c r="BR553" s="39"/>
      <c r="BS553" s="39"/>
    </row>
    <row r="554" spans="1:71" ht="15.75" customHeight="1" x14ac:dyDescent="0.25">
      <c r="A554" s="30"/>
      <c r="B554" s="31"/>
      <c r="C554" s="31"/>
      <c r="D554" s="37"/>
      <c r="E554" s="39"/>
      <c r="F554" s="31"/>
      <c r="G554" s="92"/>
      <c r="H554" s="39"/>
      <c r="I554" s="93"/>
      <c r="J554" s="39"/>
      <c r="K554" s="39"/>
      <c r="L554" s="41"/>
      <c r="M554" s="41"/>
      <c r="N554" s="41"/>
      <c r="O554" s="31"/>
      <c r="P554" s="39"/>
      <c r="Q554" s="39"/>
      <c r="R554" s="39"/>
      <c r="S554" s="39"/>
      <c r="T554" s="94"/>
      <c r="U554" s="39"/>
      <c r="V554" s="95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  <c r="AY554" s="39"/>
      <c r="AZ554" s="39"/>
      <c r="BA554" s="39"/>
      <c r="BB554" s="39"/>
      <c r="BC554" s="39"/>
      <c r="BD554" s="39"/>
      <c r="BE554" s="39"/>
      <c r="BF554" s="39"/>
      <c r="BG554" s="39"/>
      <c r="BH554" s="39"/>
      <c r="BI554" s="39"/>
      <c r="BJ554" s="39"/>
      <c r="BK554" s="39"/>
      <c r="BL554" s="39"/>
      <c r="BM554" s="39"/>
      <c r="BN554" s="39"/>
      <c r="BO554" s="39"/>
      <c r="BP554" s="39"/>
      <c r="BQ554" s="39"/>
      <c r="BR554" s="39"/>
      <c r="BS554" s="39"/>
    </row>
    <row r="555" spans="1:71" ht="15.75" customHeight="1" x14ac:dyDescent="0.25">
      <c r="A555" s="30"/>
      <c r="B555" s="31"/>
      <c r="C555" s="31"/>
      <c r="D555" s="37"/>
      <c r="E555" s="39"/>
      <c r="F555" s="31"/>
      <c r="G555" s="92"/>
      <c r="H555" s="39"/>
      <c r="I555" s="93"/>
      <c r="J555" s="39"/>
      <c r="K555" s="39"/>
      <c r="L555" s="41"/>
      <c r="M555" s="41"/>
      <c r="N555" s="41"/>
      <c r="O555" s="31"/>
      <c r="P555" s="39"/>
      <c r="Q555" s="39"/>
      <c r="R555" s="39"/>
      <c r="S555" s="39"/>
      <c r="T555" s="94"/>
      <c r="U555" s="39"/>
      <c r="V555" s="95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  <c r="AY555" s="39"/>
      <c r="AZ555" s="39"/>
      <c r="BA555" s="39"/>
      <c r="BB555" s="39"/>
      <c r="BC555" s="39"/>
      <c r="BD555" s="39"/>
      <c r="BE555" s="39"/>
      <c r="BF555" s="39"/>
      <c r="BG555" s="39"/>
      <c r="BH555" s="39"/>
      <c r="BI555" s="39"/>
      <c r="BJ555" s="39"/>
      <c r="BK555" s="39"/>
      <c r="BL555" s="39"/>
      <c r="BM555" s="39"/>
      <c r="BN555" s="39"/>
      <c r="BO555" s="39"/>
      <c r="BP555" s="39"/>
      <c r="BQ555" s="39"/>
      <c r="BR555" s="39"/>
      <c r="BS555" s="39"/>
    </row>
    <row r="556" spans="1:71" ht="15.75" customHeight="1" x14ac:dyDescent="0.25">
      <c r="A556" s="30"/>
      <c r="B556" s="31"/>
      <c r="C556" s="31"/>
      <c r="D556" s="37"/>
      <c r="E556" s="39"/>
      <c r="F556" s="31"/>
      <c r="G556" s="92"/>
      <c r="H556" s="39"/>
      <c r="I556" s="93"/>
      <c r="J556" s="39"/>
      <c r="K556" s="39"/>
      <c r="L556" s="41"/>
      <c r="M556" s="41"/>
      <c r="N556" s="41"/>
      <c r="O556" s="31"/>
      <c r="P556" s="39"/>
      <c r="Q556" s="39"/>
      <c r="R556" s="39"/>
      <c r="S556" s="39"/>
      <c r="T556" s="94"/>
      <c r="U556" s="39"/>
      <c r="V556" s="95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  <c r="AY556" s="39"/>
      <c r="AZ556" s="39"/>
      <c r="BA556" s="39"/>
      <c r="BB556" s="39"/>
      <c r="BC556" s="39"/>
      <c r="BD556" s="39"/>
      <c r="BE556" s="39"/>
      <c r="BF556" s="39"/>
      <c r="BG556" s="39"/>
      <c r="BH556" s="39"/>
      <c r="BI556" s="39"/>
      <c r="BJ556" s="39"/>
      <c r="BK556" s="39"/>
      <c r="BL556" s="39"/>
      <c r="BM556" s="39"/>
      <c r="BN556" s="39"/>
      <c r="BO556" s="39"/>
      <c r="BP556" s="39"/>
      <c r="BQ556" s="39"/>
      <c r="BR556" s="39"/>
      <c r="BS556" s="39"/>
    </row>
    <row r="557" spans="1:71" ht="15.75" customHeight="1" x14ac:dyDescent="0.25">
      <c r="A557" s="30"/>
      <c r="B557" s="31"/>
      <c r="C557" s="31"/>
      <c r="D557" s="37"/>
      <c r="E557" s="39"/>
      <c r="F557" s="31"/>
      <c r="G557" s="92"/>
      <c r="H557" s="39"/>
      <c r="I557" s="93"/>
      <c r="J557" s="39"/>
      <c r="K557" s="39"/>
      <c r="L557" s="41"/>
      <c r="M557" s="41"/>
      <c r="N557" s="41"/>
      <c r="O557" s="31"/>
      <c r="P557" s="39"/>
      <c r="Q557" s="39"/>
      <c r="R557" s="39"/>
      <c r="S557" s="39"/>
      <c r="T557" s="94"/>
      <c r="U557" s="39"/>
      <c r="V557" s="95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  <c r="AY557" s="39"/>
      <c r="AZ557" s="39"/>
      <c r="BA557" s="39"/>
      <c r="BB557" s="39"/>
      <c r="BC557" s="39"/>
      <c r="BD557" s="39"/>
      <c r="BE557" s="39"/>
      <c r="BF557" s="39"/>
      <c r="BG557" s="39"/>
      <c r="BH557" s="39"/>
      <c r="BI557" s="39"/>
      <c r="BJ557" s="39"/>
      <c r="BK557" s="39"/>
      <c r="BL557" s="39"/>
      <c r="BM557" s="39"/>
      <c r="BN557" s="39"/>
      <c r="BO557" s="39"/>
      <c r="BP557" s="39"/>
      <c r="BQ557" s="39"/>
      <c r="BR557" s="39"/>
      <c r="BS557" s="39"/>
    </row>
    <row r="558" spans="1:71" ht="15.75" customHeight="1" x14ac:dyDescent="0.25">
      <c r="A558" s="30"/>
      <c r="B558" s="31"/>
      <c r="C558" s="31"/>
      <c r="D558" s="37"/>
      <c r="E558" s="39"/>
      <c r="F558" s="31"/>
      <c r="G558" s="92"/>
      <c r="H558" s="39"/>
      <c r="I558" s="93"/>
      <c r="J558" s="39"/>
      <c r="K558" s="39"/>
      <c r="L558" s="41"/>
      <c r="M558" s="41"/>
      <c r="N558" s="41"/>
      <c r="O558" s="31"/>
      <c r="P558" s="39"/>
      <c r="Q558" s="39"/>
      <c r="R558" s="39"/>
      <c r="S558" s="39"/>
      <c r="T558" s="94"/>
      <c r="U558" s="39"/>
      <c r="V558" s="95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  <c r="AY558" s="39"/>
      <c r="AZ558" s="39"/>
      <c r="BA558" s="39"/>
      <c r="BB558" s="39"/>
      <c r="BC558" s="39"/>
      <c r="BD558" s="39"/>
      <c r="BE558" s="39"/>
      <c r="BF558" s="39"/>
      <c r="BG558" s="39"/>
      <c r="BH558" s="39"/>
      <c r="BI558" s="39"/>
      <c r="BJ558" s="39"/>
      <c r="BK558" s="39"/>
      <c r="BL558" s="39"/>
      <c r="BM558" s="39"/>
      <c r="BN558" s="39"/>
      <c r="BO558" s="39"/>
      <c r="BP558" s="39"/>
      <c r="BQ558" s="39"/>
      <c r="BR558" s="39"/>
      <c r="BS558" s="39"/>
    </row>
    <row r="559" spans="1:71" ht="15.75" customHeight="1" x14ac:dyDescent="0.25">
      <c r="A559" s="30"/>
      <c r="B559" s="31"/>
      <c r="C559" s="31"/>
      <c r="D559" s="37"/>
      <c r="E559" s="39"/>
      <c r="F559" s="31"/>
      <c r="G559" s="92"/>
      <c r="H559" s="39"/>
      <c r="I559" s="93"/>
      <c r="J559" s="39"/>
      <c r="K559" s="39"/>
      <c r="L559" s="41"/>
      <c r="M559" s="41"/>
      <c r="N559" s="41"/>
      <c r="O559" s="31"/>
      <c r="P559" s="39"/>
      <c r="Q559" s="39"/>
      <c r="R559" s="39"/>
      <c r="S559" s="39"/>
      <c r="T559" s="94"/>
      <c r="U559" s="39"/>
      <c r="V559" s="95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  <c r="AY559" s="39"/>
      <c r="AZ559" s="39"/>
      <c r="BA559" s="39"/>
      <c r="BB559" s="39"/>
      <c r="BC559" s="39"/>
      <c r="BD559" s="39"/>
      <c r="BE559" s="39"/>
      <c r="BF559" s="39"/>
      <c r="BG559" s="39"/>
      <c r="BH559" s="39"/>
      <c r="BI559" s="39"/>
      <c r="BJ559" s="39"/>
      <c r="BK559" s="39"/>
      <c r="BL559" s="39"/>
      <c r="BM559" s="39"/>
      <c r="BN559" s="39"/>
      <c r="BO559" s="39"/>
      <c r="BP559" s="39"/>
      <c r="BQ559" s="39"/>
      <c r="BR559" s="39"/>
      <c r="BS559" s="39"/>
    </row>
    <row r="560" spans="1:71" ht="15.75" customHeight="1" x14ac:dyDescent="0.25">
      <c r="A560" s="30"/>
      <c r="B560" s="31"/>
      <c r="C560" s="31"/>
      <c r="D560" s="37"/>
      <c r="E560" s="39"/>
      <c r="F560" s="31"/>
      <c r="G560" s="92"/>
      <c r="H560" s="39"/>
      <c r="I560" s="93"/>
      <c r="J560" s="39"/>
      <c r="K560" s="39"/>
      <c r="L560" s="41"/>
      <c r="M560" s="41"/>
      <c r="N560" s="41"/>
      <c r="O560" s="31"/>
      <c r="P560" s="39"/>
      <c r="Q560" s="39"/>
      <c r="R560" s="39"/>
      <c r="S560" s="39"/>
      <c r="T560" s="94"/>
      <c r="U560" s="39"/>
      <c r="V560" s="95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  <c r="AY560" s="39"/>
      <c r="AZ560" s="39"/>
      <c r="BA560" s="39"/>
      <c r="BB560" s="39"/>
      <c r="BC560" s="39"/>
      <c r="BD560" s="39"/>
      <c r="BE560" s="39"/>
      <c r="BF560" s="39"/>
      <c r="BG560" s="39"/>
      <c r="BH560" s="39"/>
      <c r="BI560" s="39"/>
      <c r="BJ560" s="39"/>
      <c r="BK560" s="39"/>
      <c r="BL560" s="39"/>
      <c r="BM560" s="39"/>
      <c r="BN560" s="39"/>
      <c r="BO560" s="39"/>
      <c r="BP560" s="39"/>
      <c r="BQ560" s="39"/>
      <c r="BR560" s="39"/>
      <c r="BS560" s="39"/>
    </row>
    <row r="561" spans="1:71" ht="15.75" customHeight="1" x14ac:dyDescent="0.25">
      <c r="A561" s="30"/>
      <c r="B561" s="31"/>
      <c r="C561" s="31"/>
      <c r="D561" s="37"/>
      <c r="E561" s="39"/>
      <c r="F561" s="31"/>
      <c r="G561" s="92"/>
      <c r="H561" s="39"/>
      <c r="I561" s="93"/>
      <c r="J561" s="39"/>
      <c r="K561" s="39"/>
      <c r="L561" s="41"/>
      <c r="M561" s="41"/>
      <c r="N561" s="41"/>
      <c r="O561" s="31"/>
      <c r="P561" s="39"/>
      <c r="Q561" s="39"/>
      <c r="R561" s="39"/>
      <c r="S561" s="39"/>
      <c r="T561" s="94"/>
      <c r="U561" s="39"/>
      <c r="V561" s="95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  <c r="AY561" s="39"/>
      <c r="AZ561" s="39"/>
      <c r="BA561" s="39"/>
      <c r="BB561" s="39"/>
      <c r="BC561" s="39"/>
      <c r="BD561" s="39"/>
      <c r="BE561" s="39"/>
      <c r="BF561" s="39"/>
      <c r="BG561" s="39"/>
      <c r="BH561" s="39"/>
      <c r="BI561" s="39"/>
      <c r="BJ561" s="39"/>
      <c r="BK561" s="39"/>
      <c r="BL561" s="39"/>
      <c r="BM561" s="39"/>
      <c r="BN561" s="39"/>
      <c r="BO561" s="39"/>
      <c r="BP561" s="39"/>
      <c r="BQ561" s="39"/>
      <c r="BR561" s="39"/>
      <c r="BS561" s="39"/>
    </row>
    <row r="562" spans="1:71" ht="15.75" customHeight="1" x14ac:dyDescent="0.25">
      <c r="A562" s="30"/>
      <c r="B562" s="31"/>
      <c r="C562" s="31"/>
      <c r="D562" s="37"/>
      <c r="E562" s="39"/>
      <c r="F562" s="31"/>
      <c r="G562" s="92"/>
      <c r="H562" s="39"/>
      <c r="I562" s="93"/>
      <c r="J562" s="39"/>
      <c r="K562" s="39"/>
      <c r="L562" s="41"/>
      <c r="M562" s="41"/>
      <c r="N562" s="41"/>
      <c r="O562" s="31"/>
      <c r="P562" s="39"/>
      <c r="Q562" s="39"/>
      <c r="R562" s="39"/>
      <c r="S562" s="39"/>
      <c r="T562" s="94"/>
      <c r="U562" s="39"/>
      <c r="V562" s="95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  <c r="AY562" s="39"/>
      <c r="AZ562" s="39"/>
      <c r="BA562" s="39"/>
      <c r="BB562" s="39"/>
      <c r="BC562" s="39"/>
      <c r="BD562" s="39"/>
      <c r="BE562" s="39"/>
      <c r="BF562" s="39"/>
      <c r="BG562" s="39"/>
      <c r="BH562" s="39"/>
      <c r="BI562" s="39"/>
      <c r="BJ562" s="39"/>
      <c r="BK562" s="39"/>
      <c r="BL562" s="39"/>
      <c r="BM562" s="39"/>
      <c r="BN562" s="39"/>
      <c r="BO562" s="39"/>
      <c r="BP562" s="39"/>
      <c r="BQ562" s="39"/>
      <c r="BR562" s="39"/>
      <c r="BS562" s="39"/>
    </row>
    <row r="563" spans="1:71" ht="15.75" customHeight="1" x14ac:dyDescent="0.25">
      <c r="A563" s="30"/>
      <c r="B563" s="31"/>
      <c r="C563" s="31"/>
      <c r="D563" s="37"/>
      <c r="E563" s="39"/>
      <c r="F563" s="31"/>
      <c r="G563" s="92"/>
      <c r="H563" s="39"/>
      <c r="I563" s="93"/>
      <c r="J563" s="39"/>
      <c r="K563" s="39"/>
      <c r="L563" s="41"/>
      <c r="M563" s="41"/>
      <c r="N563" s="41"/>
      <c r="O563" s="31"/>
      <c r="P563" s="39"/>
      <c r="Q563" s="39"/>
      <c r="R563" s="39"/>
      <c r="S563" s="39"/>
      <c r="T563" s="94"/>
      <c r="U563" s="39"/>
      <c r="V563" s="95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  <c r="AY563" s="39"/>
      <c r="AZ563" s="39"/>
      <c r="BA563" s="39"/>
      <c r="BB563" s="39"/>
      <c r="BC563" s="39"/>
      <c r="BD563" s="39"/>
      <c r="BE563" s="39"/>
      <c r="BF563" s="39"/>
      <c r="BG563" s="39"/>
      <c r="BH563" s="39"/>
      <c r="BI563" s="39"/>
      <c r="BJ563" s="39"/>
      <c r="BK563" s="39"/>
      <c r="BL563" s="39"/>
      <c r="BM563" s="39"/>
      <c r="BN563" s="39"/>
      <c r="BO563" s="39"/>
      <c r="BP563" s="39"/>
      <c r="BQ563" s="39"/>
      <c r="BR563" s="39"/>
      <c r="BS563" s="39"/>
    </row>
    <row r="564" spans="1:71" ht="15.75" customHeight="1" x14ac:dyDescent="0.25">
      <c r="A564" s="30"/>
      <c r="B564" s="31"/>
      <c r="C564" s="31"/>
      <c r="D564" s="37"/>
      <c r="E564" s="39"/>
      <c r="F564" s="31"/>
      <c r="G564" s="92"/>
      <c r="H564" s="39"/>
      <c r="I564" s="93"/>
      <c r="J564" s="39"/>
      <c r="K564" s="39"/>
      <c r="L564" s="41"/>
      <c r="M564" s="41"/>
      <c r="N564" s="41"/>
      <c r="O564" s="31"/>
      <c r="P564" s="39"/>
      <c r="Q564" s="39"/>
      <c r="R564" s="39"/>
      <c r="S564" s="39"/>
      <c r="T564" s="94"/>
      <c r="U564" s="39"/>
      <c r="V564" s="95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  <c r="AY564" s="39"/>
      <c r="AZ564" s="39"/>
      <c r="BA564" s="39"/>
      <c r="BB564" s="39"/>
      <c r="BC564" s="39"/>
      <c r="BD564" s="39"/>
      <c r="BE564" s="39"/>
      <c r="BF564" s="39"/>
      <c r="BG564" s="39"/>
      <c r="BH564" s="39"/>
      <c r="BI564" s="39"/>
      <c r="BJ564" s="39"/>
      <c r="BK564" s="39"/>
      <c r="BL564" s="39"/>
      <c r="BM564" s="39"/>
      <c r="BN564" s="39"/>
      <c r="BO564" s="39"/>
      <c r="BP564" s="39"/>
      <c r="BQ564" s="39"/>
      <c r="BR564" s="39"/>
      <c r="BS564" s="39"/>
    </row>
    <row r="565" spans="1:71" ht="15.75" customHeight="1" x14ac:dyDescent="0.25">
      <c r="A565" s="30"/>
      <c r="B565" s="31"/>
      <c r="C565" s="31"/>
      <c r="D565" s="37"/>
      <c r="E565" s="39"/>
      <c r="F565" s="31"/>
      <c r="G565" s="92"/>
      <c r="H565" s="39"/>
      <c r="I565" s="93"/>
      <c r="J565" s="39"/>
      <c r="K565" s="39"/>
      <c r="L565" s="41"/>
      <c r="M565" s="41"/>
      <c r="N565" s="41"/>
      <c r="O565" s="31"/>
      <c r="P565" s="39"/>
      <c r="Q565" s="39"/>
      <c r="R565" s="39"/>
      <c r="S565" s="39"/>
      <c r="T565" s="94"/>
      <c r="U565" s="39"/>
      <c r="V565" s="95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  <c r="AY565" s="39"/>
      <c r="AZ565" s="39"/>
      <c r="BA565" s="39"/>
      <c r="BB565" s="39"/>
      <c r="BC565" s="39"/>
      <c r="BD565" s="39"/>
      <c r="BE565" s="39"/>
      <c r="BF565" s="39"/>
      <c r="BG565" s="39"/>
      <c r="BH565" s="39"/>
      <c r="BI565" s="39"/>
      <c r="BJ565" s="39"/>
      <c r="BK565" s="39"/>
      <c r="BL565" s="39"/>
      <c r="BM565" s="39"/>
      <c r="BN565" s="39"/>
      <c r="BO565" s="39"/>
      <c r="BP565" s="39"/>
      <c r="BQ565" s="39"/>
      <c r="BR565" s="39"/>
      <c r="BS565" s="39"/>
    </row>
    <row r="566" spans="1:71" ht="15.75" customHeight="1" x14ac:dyDescent="0.25">
      <c r="A566" s="30"/>
      <c r="B566" s="31"/>
      <c r="C566" s="31"/>
      <c r="D566" s="37"/>
      <c r="E566" s="39"/>
      <c r="F566" s="31"/>
      <c r="G566" s="92"/>
      <c r="H566" s="39"/>
      <c r="I566" s="93"/>
      <c r="J566" s="39"/>
      <c r="K566" s="39"/>
      <c r="L566" s="41"/>
      <c r="M566" s="41"/>
      <c r="N566" s="41"/>
      <c r="O566" s="31"/>
      <c r="P566" s="39"/>
      <c r="Q566" s="39"/>
      <c r="R566" s="39"/>
      <c r="S566" s="39"/>
      <c r="T566" s="94"/>
      <c r="U566" s="39"/>
      <c r="V566" s="95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  <c r="AY566" s="39"/>
      <c r="AZ566" s="39"/>
      <c r="BA566" s="39"/>
      <c r="BB566" s="39"/>
      <c r="BC566" s="39"/>
      <c r="BD566" s="39"/>
      <c r="BE566" s="39"/>
      <c r="BF566" s="39"/>
      <c r="BG566" s="39"/>
      <c r="BH566" s="39"/>
      <c r="BI566" s="39"/>
      <c r="BJ566" s="39"/>
      <c r="BK566" s="39"/>
      <c r="BL566" s="39"/>
      <c r="BM566" s="39"/>
      <c r="BN566" s="39"/>
      <c r="BO566" s="39"/>
      <c r="BP566" s="39"/>
      <c r="BQ566" s="39"/>
      <c r="BR566" s="39"/>
      <c r="BS566" s="39"/>
    </row>
    <row r="567" spans="1:71" ht="15.75" customHeight="1" x14ac:dyDescent="0.25">
      <c r="A567" s="30"/>
      <c r="B567" s="31"/>
      <c r="C567" s="31"/>
      <c r="D567" s="37"/>
      <c r="E567" s="39"/>
      <c r="F567" s="31"/>
      <c r="G567" s="92"/>
      <c r="H567" s="39"/>
      <c r="I567" s="93"/>
      <c r="J567" s="39"/>
      <c r="K567" s="39"/>
      <c r="L567" s="41"/>
      <c r="M567" s="41"/>
      <c r="N567" s="41"/>
      <c r="O567" s="31"/>
      <c r="P567" s="39"/>
      <c r="Q567" s="39"/>
      <c r="R567" s="39"/>
      <c r="S567" s="39"/>
      <c r="T567" s="94"/>
      <c r="U567" s="39"/>
      <c r="V567" s="95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  <c r="AY567" s="39"/>
      <c r="AZ567" s="39"/>
      <c r="BA567" s="39"/>
      <c r="BB567" s="39"/>
      <c r="BC567" s="39"/>
      <c r="BD567" s="39"/>
      <c r="BE567" s="39"/>
      <c r="BF567" s="39"/>
      <c r="BG567" s="39"/>
      <c r="BH567" s="39"/>
      <c r="BI567" s="39"/>
      <c r="BJ567" s="39"/>
      <c r="BK567" s="39"/>
      <c r="BL567" s="39"/>
      <c r="BM567" s="39"/>
      <c r="BN567" s="39"/>
      <c r="BO567" s="39"/>
      <c r="BP567" s="39"/>
      <c r="BQ567" s="39"/>
      <c r="BR567" s="39"/>
      <c r="BS567" s="39"/>
    </row>
    <row r="568" spans="1:71" ht="15.75" customHeight="1" x14ac:dyDescent="0.25">
      <c r="A568" s="30"/>
      <c r="B568" s="31"/>
      <c r="C568" s="31"/>
      <c r="D568" s="37"/>
      <c r="E568" s="39"/>
      <c r="F568" s="31"/>
      <c r="G568" s="92"/>
      <c r="H568" s="39"/>
      <c r="I568" s="93"/>
      <c r="J568" s="39"/>
      <c r="K568" s="39"/>
      <c r="L568" s="41"/>
      <c r="M568" s="41"/>
      <c r="N568" s="41"/>
      <c r="O568" s="31"/>
      <c r="P568" s="39"/>
      <c r="Q568" s="39"/>
      <c r="R568" s="39"/>
      <c r="S568" s="39"/>
      <c r="T568" s="94"/>
      <c r="U568" s="39"/>
      <c r="V568" s="95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  <c r="AY568" s="39"/>
      <c r="AZ568" s="39"/>
      <c r="BA568" s="39"/>
      <c r="BB568" s="39"/>
      <c r="BC568" s="39"/>
      <c r="BD568" s="39"/>
      <c r="BE568" s="39"/>
      <c r="BF568" s="39"/>
      <c r="BG568" s="39"/>
      <c r="BH568" s="39"/>
      <c r="BI568" s="39"/>
      <c r="BJ568" s="39"/>
      <c r="BK568" s="39"/>
      <c r="BL568" s="39"/>
      <c r="BM568" s="39"/>
      <c r="BN568" s="39"/>
      <c r="BO568" s="39"/>
      <c r="BP568" s="39"/>
      <c r="BQ568" s="39"/>
      <c r="BR568" s="39"/>
      <c r="BS568" s="39"/>
    </row>
    <row r="569" spans="1:71" ht="15.75" customHeight="1" x14ac:dyDescent="0.25">
      <c r="A569" s="30"/>
      <c r="B569" s="31"/>
      <c r="C569" s="31"/>
      <c r="D569" s="37"/>
      <c r="E569" s="39"/>
      <c r="F569" s="31"/>
      <c r="G569" s="92"/>
      <c r="H569" s="39"/>
      <c r="I569" s="93"/>
      <c r="J569" s="39"/>
      <c r="K569" s="39"/>
      <c r="L569" s="41"/>
      <c r="M569" s="41"/>
      <c r="N569" s="41"/>
      <c r="O569" s="31"/>
      <c r="P569" s="39"/>
      <c r="Q569" s="39"/>
      <c r="R569" s="39"/>
      <c r="S569" s="39"/>
      <c r="T569" s="94"/>
      <c r="U569" s="39"/>
      <c r="V569" s="95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  <c r="AY569" s="39"/>
      <c r="AZ569" s="39"/>
      <c r="BA569" s="39"/>
      <c r="BB569" s="39"/>
      <c r="BC569" s="39"/>
      <c r="BD569" s="39"/>
      <c r="BE569" s="39"/>
      <c r="BF569" s="39"/>
      <c r="BG569" s="39"/>
      <c r="BH569" s="39"/>
      <c r="BI569" s="39"/>
      <c r="BJ569" s="39"/>
      <c r="BK569" s="39"/>
      <c r="BL569" s="39"/>
      <c r="BM569" s="39"/>
      <c r="BN569" s="39"/>
      <c r="BO569" s="39"/>
      <c r="BP569" s="39"/>
      <c r="BQ569" s="39"/>
      <c r="BR569" s="39"/>
      <c r="BS569" s="39"/>
    </row>
    <row r="570" spans="1:71" ht="15.75" customHeight="1" x14ac:dyDescent="0.25">
      <c r="A570" s="30"/>
      <c r="B570" s="31"/>
      <c r="C570" s="31"/>
      <c r="D570" s="37"/>
      <c r="E570" s="39"/>
      <c r="F570" s="31"/>
      <c r="G570" s="92"/>
      <c r="H570" s="39"/>
      <c r="I570" s="93"/>
      <c r="J570" s="39"/>
      <c r="K570" s="39"/>
      <c r="L570" s="41"/>
      <c r="M570" s="41"/>
      <c r="N570" s="41"/>
      <c r="O570" s="31"/>
      <c r="P570" s="39"/>
      <c r="Q570" s="39"/>
      <c r="R570" s="39"/>
      <c r="S570" s="39"/>
      <c r="T570" s="94"/>
      <c r="U570" s="39"/>
      <c r="V570" s="95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  <c r="AY570" s="39"/>
      <c r="AZ570" s="39"/>
      <c r="BA570" s="39"/>
      <c r="BB570" s="39"/>
      <c r="BC570" s="39"/>
      <c r="BD570" s="39"/>
      <c r="BE570" s="39"/>
      <c r="BF570" s="39"/>
      <c r="BG570" s="39"/>
      <c r="BH570" s="39"/>
      <c r="BI570" s="39"/>
      <c r="BJ570" s="39"/>
      <c r="BK570" s="39"/>
      <c r="BL570" s="39"/>
      <c r="BM570" s="39"/>
      <c r="BN570" s="39"/>
      <c r="BO570" s="39"/>
      <c r="BP570" s="39"/>
      <c r="BQ570" s="39"/>
      <c r="BR570" s="39"/>
      <c r="BS570" s="39"/>
    </row>
    <row r="571" spans="1:71" ht="15.75" customHeight="1" x14ac:dyDescent="0.25">
      <c r="A571" s="30"/>
      <c r="B571" s="31"/>
      <c r="C571" s="31"/>
      <c r="D571" s="37"/>
      <c r="E571" s="39"/>
      <c r="F571" s="31"/>
      <c r="G571" s="92"/>
      <c r="H571" s="39"/>
      <c r="I571" s="93"/>
      <c r="J571" s="39"/>
      <c r="K571" s="39"/>
      <c r="L571" s="41"/>
      <c r="M571" s="41"/>
      <c r="N571" s="41"/>
      <c r="O571" s="31"/>
      <c r="P571" s="39"/>
      <c r="Q571" s="39"/>
      <c r="R571" s="39"/>
      <c r="S571" s="39"/>
      <c r="T571" s="94"/>
      <c r="U571" s="39"/>
      <c r="V571" s="95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  <c r="AY571" s="39"/>
      <c r="AZ571" s="39"/>
      <c r="BA571" s="39"/>
      <c r="BB571" s="39"/>
      <c r="BC571" s="39"/>
      <c r="BD571" s="39"/>
      <c r="BE571" s="39"/>
      <c r="BF571" s="39"/>
      <c r="BG571" s="39"/>
      <c r="BH571" s="39"/>
      <c r="BI571" s="39"/>
      <c r="BJ571" s="39"/>
      <c r="BK571" s="39"/>
      <c r="BL571" s="39"/>
      <c r="BM571" s="39"/>
      <c r="BN571" s="39"/>
      <c r="BO571" s="39"/>
      <c r="BP571" s="39"/>
      <c r="BQ571" s="39"/>
      <c r="BR571" s="39"/>
      <c r="BS571" s="39"/>
    </row>
    <row r="572" spans="1:71" ht="15.75" customHeight="1" x14ac:dyDescent="0.25">
      <c r="A572" s="30"/>
      <c r="B572" s="31"/>
      <c r="C572" s="31"/>
      <c r="D572" s="37"/>
      <c r="E572" s="39"/>
      <c r="F572" s="31"/>
      <c r="G572" s="92"/>
      <c r="H572" s="39"/>
      <c r="I572" s="93"/>
      <c r="J572" s="39"/>
      <c r="K572" s="39"/>
      <c r="L572" s="41"/>
      <c r="M572" s="41"/>
      <c r="N572" s="41"/>
      <c r="O572" s="31"/>
      <c r="P572" s="39"/>
      <c r="Q572" s="39"/>
      <c r="R572" s="39"/>
      <c r="S572" s="39"/>
      <c r="T572" s="94"/>
      <c r="U572" s="39"/>
      <c r="V572" s="95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  <c r="AY572" s="39"/>
      <c r="AZ572" s="39"/>
      <c r="BA572" s="39"/>
      <c r="BB572" s="39"/>
      <c r="BC572" s="39"/>
      <c r="BD572" s="39"/>
      <c r="BE572" s="39"/>
      <c r="BF572" s="39"/>
      <c r="BG572" s="39"/>
      <c r="BH572" s="39"/>
      <c r="BI572" s="39"/>
      <c r="BJ572" s="39"/>
      <c r="BK572" s="39"/>
      <c r="BL572" s="39"/>
      <c r="BM572" s="39"/>
      <c r="BN572" s="39"/>
      <c r="BO572" s="39"/>
      <c r="BP572" s="39"/>
      <c r="BQ572" s="39"/>
      <c r="BR572" s="39"/>
      <c r="BS572" s="39"/>
    </row>
    <row r="573" spans="1:71" ht="15.75" customHeight="1" x14ac:dyDescent="0.25">
      <c r="A573" s="30"/>
      <c r="B573" s="31"/>
      <c r="C573" s="31"/>
      <c r="D573" s="37"/>
      <c r="E573" s="39"/>
      <c r="F573" s="31"/>
      <c r="G573" s="92"/>
      <c r="H573" s="39"/>
      <c r="I573" s="93"/>
      <c r="J573" s="39"/>
      <c r="K573" s="39"/>
      <c r="L573" s="41"/>
      <c r="M573" s="41"/>
      <c r="N573" s="41"/>
      <c r="O573" s="31"/>
      <c r="P573" s="39"/>
      <c r="Q573" s="39"/>
      <c r="R573" s="39"/>
      <c r="S573" s="39"/>
      <c r="T573" s="94"/>
      <c r="U573" s="39"/>
      <c r="V573" s="95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  <c r="AY573" s="39"/>
      <c r="AZ573" s="39"/>
      <c r="BA573" s="39"/>
      <c r="BB573" s="39"/>
      <c r="BC573" s="39"/>
      <c r="BD573" s="39"/>
      <c r="BE573" s="39"/>
      <c r="BF573" s="39"/>
      <c r="BG573" s="39"/>
      <c r="BH573" s="39"/>
      <c r="BI573" s="39"/>
      <c r="BJ573" s="39"/>
      <c r="BK573" s="39"/>
      <c r="BL573" s="39"/>
      <c r="BM573" s="39"/>
      <c r="BN573" s="39"/>
      <c r="BO573" s="39"/>
      <c r="BP573" s="39"/>
      <c r="BQ573" s="39"/>
      <c r="BR573" s="39"/>
      <c r="BS573" s="39"/>
    </row>
    <row r="574" spans="1:71" ht="15.75" customHeight="1" x14ac:dyDescent="0.25">
      <c r="A574" s="30"/>
      <c r="B574" s="31"/>
      <c r="C574" s="31"/>
      <c r="D574" s="37"/>
      <c r="E574" s="39"/>
      <c r="F574" s="31"/>
      <c r="G574" s="92"/>
      <c r="H574" s="39"/>
      <c r="I574" s="93"/>
      <c r="J574" s="39"/>
      <c r="K574" s="39"/>
      <c r="L574" s="41"/>
      <c r="M574" s="41"/>
      <c r="N574" s="41"/>
      <c r="O574" s="31"/>
      <c r="P574" s="39"/>
      <c r="Q574" s="39"/>
      <c r="R574" s="39"/>
      <c r="S574" s="39"/>
      <c r="T574" s="94"/>
      <c r="U574" s="39"/>
      <c r="V574" s="95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  <c r="AT574" s="39"/>
      <c r="AU574" s="39"/>
      <c r="AV574" s="39"/>
      <c r="AW574" s="39"/>
      <c r="AX574" s="39"/>
      <c r="AY574" s="39"/>
      <c r="AZ574" s="39"/>
      <c r="BA574" s="39"/>
      <c r="BB574" s="39"/>
      <c r="BC574" s="39"/>
      <c r="BD574" s="39"/>
      <c r="BE574" s="39"/>
      <c r="BF574" s="39"/>
      <c r="BG574" s="39"/>
      <c r="BH574" s="39"/>
      <c r="BI574" s="39"/>
      <c r="BJ574" s="39"/>
      <c r="BK574" s="39"/>
      <c r="BL574" s="39"/>
      <c r="BM574" s="39"/>
      <c r="BN574" s="39"/>
      <c r="BO574" s="39"/>
      <c r="BP574" s="39"/>
      <c r="BQ574" s="39"/>
      <c r="BR574" s="39"/>
      <c r="BS574" s="39"/>
    </row>
    <row r="575" spans="1:71" ht="15.75" customHeight="1" x14ac:dyDescent="0.25">
      <c r="A575" s="30"/>
      <c r="B575" s="31"/>
      <c r="C575" s="31"/>
      <c r="D575" s="37"/>
      <c r="E575" s="39"/>
      <c r="F575" s="31"/>
      <c r="G575" s="92"/>
      <c r="H575" s="39"/>
      <c r="I575" s="93"/>
      <c r="J575" s="39"/>
      <c r="K575" s="39"/>
      <c r="L575" s="41"/>
      <c r="M575" s="41"/>
      <c r="N575" s="41"/>
      <c r="O575" s="31"/>
      <c r="P575" s="39"/>
      <c r="Q575" s="39"/>
      <c r="R575" s="39"/>
      <c r="S575" s="39"/>
      <c r="T575" s="94"/>
      <c r="U575" s="39"/>
      <c r="V575" s="95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  <c r="AT575" s="39"/>
      <c r="AU575" s="39"/>
      <c r="AV575" s="39"/>
      <c r="AW575" s="39"/>
      <c r="AX575" s="39"/>
      <c r="AY575" s="39"/>
      <c r="AZ575" s="39"/>
      <c r="BA575" s="39"/>
      <c r="BB575" s="39"/>
      <c r="BC575" s="39"/>
      <c r="BD575" s="39"/>
      <c r="BE575" s="39"/>
      <c r="BF575" s="39"/>
      <c r="BG575" s="39"/>
      <c r="BH575" s="39"/>
      <c r="BI575" s="39"/>
      <c r="BJ575" s="39"/>
      <c r="BK575" s="39"/>
      <c r="BL575" s="39"/>
      <c r="BM575" s="39"/>
      <c r="BN575" s="39"/>
      <c r="BO575" s="39"/>
      <c r="BP575" s="39"/>
      <c r="BQ575" s="39"/>
      <c r="BR575" s="39"/>
      <c r="BS575" s="39"/>
    </row>
    <row r="576" spans="1:71" ht="15.75" customHeight="1" x14ac:dyDescent="0.25">
      <c r="A576" s="30"/>
      <c r="B576" s="31"/>
      <c r="C576" s="31"/>
      <c r="D576" s="37"/>
      <c r="E576" s="39"/>
      <c r="F576" s="31"/>
      <c r="G576" s="92"/>
      <c r="H576" s="39"/>
      <c r="I576" s="93"/>
      <c r="J576" s="39"/>
      <c r="K576" s="39"/>
      <c r="L576" s="41"/>
      <c r="M576" s="41"/>
      <c r="N576" s="41"/>
      <c r="O576" s="31"/>
      <c r="P576" s="39"/>
      <c r="Q576" s="39"/>
      <c r="R576" s="39"/>
      <c r="S576" s="39"/>
      <c r="T576" s="94"/>
      <c r="U576" s="39"/>
      <c r="V576" s="95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  <c r="AY576" s="39"/>
      <c r="AZ576" s="39"/>
      <c r="BA576" s="39"/>
      <c r="BB576" s="39"/>
      <c r="BC576" s="39"/>
      <c r="BD576" s="39"/>
      <c r="BE576" s="39"/>
      <c r="BF576" s="39"/>
      <c r="BG576" s="39"/>
      <c r="BH576" s="39"/>
      <c r="BI576" s="39"/>
      <c r="BJ576" s="39"/>
      <c r="BK576" s="39"/>
      <c r="BL576" s="39"/>
      <c r="BM576" s="39"/>
      <c r="BN576" s="39"/>
      <c r="BO576" s="39"/>
      <c r="BP576" s="39"/>
      <c r="BQ576" s="39"/>
      <c r="BR576" s="39"/>
      <c r="BS576" s="39"/>
    </row>
    <row r="577" spans="1:71" ht="15.75" customHeight="1" x14ac:dyDescent="0.25">
      <c r="A577" s="30"/>
      <c r="B577" s="31"/>
      <c r="C577" s="31"/>
      <c r="D577" s="37"/>
      <c r="E577" s="39"/>
      <c r="F577" s="31"/>
      <c r="G577" s="92"/>
      <c r="H577" s="39"/>
      <c r="I577" s="93"/>
      <c r="J577" s="39"/>
      <c r="K577" s="39"/>
      <c r="L577" s="41"/>
      <c r="M577" s="41"/>
      <c r="N577" s="41"/>
      <c r="O577" s="31"/>
      <c r="P577" s="39"/>
      <c r="Q577" s="39"/>
      <c r="R577" s="39"/>
      <c r="S577" s="39"/>
      <c r="T577" s="94"/>
      <c r="U577" s="39"/>
      <c r="V577" s="95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  <c r="AY577" s="39"/>
      <c r="AZ577" s="39"/>
      <c r="BA577" s="39"/>
      <c r="BB577" s="39"/>
      <c r="BC577" s="39"/>
      <c r="BD577" s="39"/>
      <c r="BE577" s="39"/>
      <c r="BF577" s="39"/>
      <c r="BG577" s="39"/>
      <c r="BH577" s="39"/>
      <c r="BI577" s="39"/>
      <c r="BJ577" s="39"/>
      <c r="BK577" s="39"/>
      <c r="BL577" s="39"/>
      <c r="BM577" s="39"/>
      <c r="BN577" s="39"/>
      <c r="BO577" s="39"/>
      <c r="BP577" s="39"/>
      <c r="BQ577" s="39"/>
      <c r="BR577" s="39"/>
      <c r="BS577" s="39"/>
    </row>
    <row r="578" spans="1:71" ht="15.75" customHeight="1" x14ac:dyDescent="0.25">
      <c r="A578" s="30"/>
      <c r="B578" s="31"/>
      <c r="C578" s="31"/>
      <c r="D578" s="37"/>
      <c r="E578" s="39"/>
      <c r="F578" s="31"/>
      <c r="G578" s="92"/>
      <c r="H578" s="39"/>
      <c r="I578" s="93"/>
      <c r="J578" s="39"/>
      <c r="K578" s="39"/>
      <c r="L578" s="41"/>
      <c r="M578" s="41"/>
      <c r="N578" s="41"/>
      <c r="O578" s="31"/>
      <c r="P578" s="39"/>
      <c r="Q578" s="39"/>
      <c r="R578" s="39"/>
      <c r="S578" s="39"/>
      <c r="T578" s="94"/>
      <c r="U578" s="39"/>
      <c r="V578" s="95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  <c r="AY578" s="39"/>
      <c r="AZ578" s="39"/>
      <c r="BA578" s="39"/>
      <c r="BB578" s="39"/>
      <c r="BC578" s="39"/>
      <c r="BD578" s="39"/>
      <c r="BE578" s="39"/>
      <c r="BF578" s="39"/>
      <c r="BG578" s="39"/>
      <c r="BH578" s="39"/>
      <c r="BI578" s="39"/>
      <c r="BJ578" s="39"/>
      <c r="BK578" s="39"/>
      <c r="BL578" s="39"/>
      <c r="BM578" s="39"/>
      <c r="BN578" s="39"/>
      <c r="BO578" s="39"/>
      <c r="BP578" s="39"/>
      <c r="BQ578" s="39"/>
      <c r="BR578" s="39"/>
      <c r="BS578" s="39"/>
    </row>
    <row r="579" spans="1:71" ht="15.75" customHeight="1" x14ac:dyDescent="0.25">
      <c r="A579" s="30"/>
      <c r="B579" s="31"/>
      <c r="C579" s="31"/>
      <c r="D579" s="37"/>
      <c r="E579" s="39"/>
      <c r="F579" s="31"/>
      <c r="G579" s="92"/>
      <c r="H579" s="39"/>
      <c r="I579" s="93"/>
      <c r="J579" s="39"/>
      <c r="K579" s="39"/>
      <c r="L579" s="41"/>
      <c r="M579" s="41"/>
      <c r="N579" s="41"/>
      <c r="O579" s="31"/>
      <c r="P579" s="39"/>
      <c r="Q579" s="39"/>
      <c r="R579" s="39"/>
      <c r="S579" s="39"/>
      <c r="T579" s="94"/>
      <c r="U579" s="39"/>
      <c r="V579" s="95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  <c r="AY579" s="39"/>
      <c r="AZ579" s="39"/>
      <c r="BA579" s="39"/>
      <c r="BB579" s="39"/>
      <c r="BC579" s="39"/>
      <c r="BD579" s="39"/>
      <c r="BE579" s="39"/>
      <c r="BF579" s="39"/>
      <c r="BG579" s="39"/>
      <c r="BH579" s="39"/>
      <c r="BI579" s="39"/>
      <c r="BJ579" s="39"/>
      <c r="BK579" s="39"/>
      <c r="BL579" s="39"/>
      <c r="BM579" s="39"/>
      <c r="BN579" s="39"/>
      <c r="BO579" s="39"/>
      <c r="BP579" s="39"/>
      <c r="BQ579" s="39"/>
      <c r="BR579" s="39"/>
      <c r="BS579" s="39"/>
    </row>
    <row r="580" spans="1:71" ht="15.75" customHeight="1" x14ac:dyDescent="0.25">
      <c r="A580" s="30"/>
      <c r="B580" s="31"/>
      <c r="C580" s="31"/>
      <c r="D580" s="37"/>
      <c r="E580" s="39"/>
      <c r="F580" s="31"/>
      <c r="G580" s="92"/>
      <c r="H580" s="39"/>
      <c r="I580" s="93"/>
      <c r="J580" s="39"/>
      <c r="K580" s="39"/>
      <c r="L580" s="41"/>
      <c r="M580" s="41"/>
      <c r="N580" s="41"/>
      <c r="O580" s="31"/>
      <c r="P580" s="39"/>
      <c r="Q580" s="39"/>
      <c r="R580" s="39"/>
      <c r="S580" s="39"/>
      <c r="T580" s="94"/>
      <c r="U580" s="39"/>
      <c r="V580" s="95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  <c r="AY580" s="39"/>
      <c r="AZ580" s="39"/>
      <c r="BA580" s="39"/>
      <c r="BB580" s="39"/>
      <c r="BC580" s="39"/>
      <c r="BD580" s="39"/>
      <c r="BE580" s="39"/>
      <c r="BF580" s="39"/>
      <c r="BG580" s="39"/>
      <c r="BH580" s="39"/>
      <c r="BI580" s="39"/>
      <c r="BJ580" s="39"/>
      <c r="BK580" s="39"/>
      <c r="BL580" s="39"/>
      <c r="BM580" s="39"/>
      <c r="BN580" s="39"/>
      <c r="BO580" s="39"/>
      <c r="BP580" s="39"/>
      <c r="BQ580" s="39"/>
      <c r="BR580" s="39"/>
      <c r="BS580" s="39"/>
    </row>
    <row r="581" spans="1:71" ht="15.75" customHeight="1" x14ac:dyDescent="0.25">
      <c r="A581" s="30"/>
      <c r="B581" s="31"/>
      <c r="C581" s="31"/>
      <c r="D581" s="37"/>
      <c r="E581" s="39"/>
      <c r="F581" s="31"/>
      <c r="G581" s="92"/>
      <c r="H581" s="39"/>
      <c r="I581" s="93"/>
      <c r="J581" s="39"/>
      <c r="K581" s="39"/>
      <c r="L581" s="41"/>
      <c r="M581" s="41"/>
      <c r="N581" s="41"/>
      <c r="O581" s="31"/>
      <c r="P581" s="39"/>
      <c r="Q581" s="39"/>
      <c r="R581" s="39"/>
      <c r="S581" s="39"/>
      <c r="T581" s="94"/>
      <c r="U581" s="39"/>
      <c r="V581" s="95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  <c r="AY581" s="39"/>
      <c r="AZ581" s="39"/>
      <c r="BA581" s="39"/>
      <c r="BB581" s="39"/>
      <c r="BC581" s="39"/>
      <c r="BD581" s="39"/>
      <c r="BE581" s="39"/>
      <c r="BF581" s="39"/>
      <c r="BG581" s="39"/>
      <c r="BH581" s="39"/>
      <c r="BI581" s="39"/>
      <c r="BJ581" s="39"/>
      <c r="BK581" s="39"/>
      <c r="BL581" s="39"/>
      <c r="BM581" s="39"/>
      <c r="BN581" s="39"/>
      <c r="BO581" s="39"/>
      <c r="BP581" s="39"/>
      <c r="BQ581" s="39"/>
      <c r="BR581" s="39"/>
      <c r="BS581" s="39"/>
    </row>
    <row r="582" spans="1:71" ht="15.75" customHeight="1" x14ac:dyDescent="0.25">
      <c r="A582" s="30"/>
      <c r="B582" s="31"/>
      <c r="C582" s="31"/>
      <c r="D582" s="37"/>
      <c r="E582" s="39"/>
      <c r="F582" s="31"/>
      <c r="G582" s="92"/>
      <c r="H582" s="39"/>
      <c r="I582" s="93"/>
      <c r="J582" s="39"/>
      <c r="K582" s="39"/>
      <c r="L582" s="41"/>
      <c r="M582" s="41"/>
      <c r="N582" s="41"/>
      <c r="O582" s="31"/>
      <c r="P582" s="39"/>
      <c r="Q582" s="39"/>
      <c r="R582" s="39"/>
      <c r="S582" s="39"/>
      <c r="T582" s="94"/>
      <c r="U582" s="39"/>
      <c r="V582" s="95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  <c r="AY582" s="39"/>
      <c r="AZ582" s="39"/>
      <c r="BA582" s="39"/>
      <c r="BB582" s="39"/>
      <c r="BC582" s="39"/>
      <c r="BD582" s="39"/>
      <c r="BE582" s="39"/>
      <c r="BF582" s="39"/>
      <c r="BG582" s="39"/>
      <c r="BH582" s="39"/>
      <c r="BI582" s="39"/>
      <c r="BJ582" s="39"/>
      <c r="BK582" s="39"/>
      <c r="BL582" s="39"/>
      <c r="BM582" s="39"/>
      <c r="BN582" s="39"/>
      <c r="BO582" s="39"/>
      <c r="BP582" s="39"/>
      <c r="BQ582" s="39"/>
      <c r="BR582" s="39"/>
      <c r="BS582" s="39"/>
    </row>
    <row r="583" spans="1:71" ht="15.75" customHeight="1" x14ac:dyDescent="0.25">
      <c r="A583" s="30"/>
      <c r="B583" s="31"/>
      <c r="C583" s="31"/>
      <c r="D583" s="37"/>
      <c r="E583" s="39"/>
      <c r="F583" s="31"/>
      <c r="G583" s="92"/>
      <c r="H583" s="39"/>
      <c r="I583" s="93"/>
      <c r="J583" s="39"/>
      <c r="K583" s="39"/>
      <c r="L583" s="41"/>
      <c r="M583" s="41"/>
      <c r="N583" s="41"/>
      <c r="O583" s="31"/>
      <c r="P583" s="39"/>
      <c r="Q583" s="39"/>
      <c r="R583" s="39"/>
      <c r="S583" s="39"/>
      <c r="T583" s="94"/>
      <c r="U583" s="39"/>
      <c r="V583" s="95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  <c r="AY583" s="39"/>
      <c r="AZ583" s="39"/>
      <c r="BA583" s="39"/>
      <c r="BB583" s="39"/>
      <c r="BC583" s="39"/>
      <c r="BD583" s="39"/>
      <c r="BE583" s="39"/>
      <c r="BF583" s="39"/>
      <c r="BG583" s="39"/>
      <c r="BH583" s="39"/>
      <c r="BI583" s="39"/>
      <c r="BJ583" s="39"/>
      <c r="BK583" s="39"/>
      <c r="BL583" s="39"/>
      <c r="BM583" s="39"/>
      <c r="BN583" s="39"/>
      <c r="BO583" s="39"/>
      <c r="BP583" s="39"/>
      <c r="BQ583" s="39"/>
      <c r="BR583" s="39"/>
      <c r="BS583" s="39"/>
    </row>
    <row r="584" spans="1:71" ht="15.75" customHeight="1" x14ac:dyDescent="0.25">
      <c r="A584" s="30"/>
      <c r="B584" s="31"/>
      <c r="C584" s="31"/>
      <c r="D584" s="37"/>
      <c r="E584" s="39"/>
      <c r="F584" s="31"/>
      <c r="G584" s="92"/>
      <c r="H584" s="39"/>
      <c r="I584" s="93"/>
      <c r="J584" s="39"/>
      <c r="K584" s="39"/>
      <c r="L584" s="41"/>
      <c r="M584" s="41"/>
      <c r="N584" s="41"/>
      <c r="O584" s="31"/>
      <c r="P584" s="39"/>
      <c r="Q584" s="39"/>
      <c r="R584" s="39"/>
      <c r="S584" s="39"/>
      <c r="T584" s="94"/>
      <c r="U584" s="39"/>
      <c r="V584" s="95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  <c r="AY584" s="39"/>
      <c r="AZ584" s="39"/>
      <c r="BA584" s="39"/>
      <c r="BB584" s="39"/>
      <c r="BC584" s="39"/>
      <c r="BD584" s="39"/>
      <c r="BE584" s="39"/>
      <c r="BF584" s="39"/>
      <c r="BG584" s="39"/>
      <c r="BH584" s="39"/>
      <c r="BI584" s="39"/>
      <c r="BJ584" s="39"/>
      <c r="BK584" s="39"/>
      <c r="BL584" s="39"/>
      <c r="BM584" s="39"/>
      <c r="BN584" s="39"/>
      <c r="BO584" s="39"/>
      <c r="BP584" s="39"/>
      <c r="BQ584" s="39"/>
      <c r="BR584" s="39"/>
      <c r="BS584" s="39"/>
    </row>
    <row r="585" spans="1:71" ht="15.75" customHeight="1" x14ac:dyDescent="0.25">
      <c r="A585" s="30"/>
      <c r="B585" s="31"/>
      <c r="C585" s="31"/>
      <c r="D585" s="37"/>
      <c r="E585" s="39"/>
      <c r="F585" s="31"/>
      <c r="G585" s="92"/>
      <c r="H585" s="39"/>
      <c r="I585" s="93"/>
      <c r="J585" s="39"/>
      <c r="K585" s="39"/>
      <c r="L585" s="41"/>
      <c r="M585" s="41"/>
      <c r="N585" s="41"/>
      <c r="O585" s="31"/>
      <c r="P585" s="39"/>
      <c r="Q585" s="39"/>
      <c r="R585" s="39"/>
      <c r="S585" s="39"/>
      <c r="T585" s="94"/>
      <c r="U585" s="39"/>
      <c r="V585" s="95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  <c r="AY585" s="39"/>
      <c r="AZ585" s="39"/>
      <c r="BA585" s="39"/>
      <c r="BB585" s="39"/>
      <c r="BC585" s="39"/>
      <c r="BD585" s="39"/>
      <c r="BE585" s="39"/>
      <c r="BF585" s="39"/>
      <c r="BG585" s="39"/>
      <c r="BH585" s="39"/>
      <c r="BI585" s="39"/>
      <c r="BJ585" s="39"/>
      <c r="BK585" s="39"/>
      <c r="BL585" s="39"/>
      <c r="BM585" s="39"/>
      <c r="BN585" s="39"/>
      <c r="BO585" s="39"/>
      <c r="BP585" s="39"/>
      <c r="BQ585" s="39"/>
      <c r="BR585" s="39"/>
      <c r="BS585" s="39"/>
    </row>
    <row r="586" spans="1:71" ht="15.75" customHeight="1" x14ac:dyDescent="0.25">
      <c r="A586" s="30"/>
      <c r="B586" s="31"/>
      <c r="C586" s="31"/>
      <c r="D586" s="37"/>
      <c r="E586" s="39"/>
      <c r="F586" s="31"/>
      <c r="G586" s="92"/>
      <c r="H586" s="39"/>
      <c r="I586" s="93"/>
      <c r="J586" s="39"/>
      <c r="K586" s="39"/>
      <c r="L586" s="41"/>
      <c r="M586" s="41"/>
      <c r="N586" s="41"/>
      <c r="O586" s="31"/>
      <c r="P586" s="39"/>
      <c r="Q586" s="39"/>
      <c r="R586" s="39"/>
      <c r="S586" s="39"/>
      <c r="T586" s="94"/>
      <c r="U586" s="39"/>
      <c r="V586" s="95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  <c r="AY586" s="39"/>
      <c r="AZ586" s="39"/>
      <c r="BA586" s="39"/>
      <c r="BB586" s="39"/>
      <c r="BC586" s="39"/>
      <c r="BD586" s="39"/>
      <c r="BE586" s="39"/>
      <c r="BF586" s="39"/>
      <c r="BG586" s="39"/>
      <c r="BH586" s="39"/>
      <c r="BI586" s="39"/>
      <c r="BJ586" s="39"/>
      <c r="BK586" s="39"/>
      <c r="BL586" s="39"/>
      <c r="BM586" s="39"/>
      <c r="BN586" s="39"/>
      <c r="BO586" s="39"/>
      <c r="BP586" s="39"/>
      <c r="BQ586" s="39"/>
      <c r="BR586" s="39"/>
      <c r="BS586" s="39"/>
    </row>
    <row r="587" spans="1:71" ht="15.75" customHeight="1" x14ac:dyDescent="0.25">
      <c r="A587" s="30"/>
      <c r="B587" s="31"/>
      <c r="C587" s="31"/>
      <c r="D587" s="37"/>
      <c r="E587" s="39"/>
      <c r="F587" s="31"/>
      <c r="G587" s="92"/>
      <c r="H587" s="39"/>
      <c r="I587" s="93"/>
      <c r="J587" s="39"/>
      <c r="K587" s="39"/>
      <c r="L587" s="41"/>
      <c r="M587" s="41"/>
      <c r="N587" s="41"/>
      <c r="O587" s="31"/>
      <c r="P587" s="39"/>
      <c r="Q587" s="39"/>
      <c r="R587" s="39"/>
      <c r="S587" s="39"/>
      <c r="T587" s="94"/>
      <c r="U587" s="39"/>
      <c r="V587" s="95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  <c r="AY587" s="39"/>
      <c r="AZ587" s="39"/>
      <c r="BA587" s="39"/>
      <c r="BB587" s="39"/>
      <c r="BC587" s="39"/>
      <c r="BD587" s="39"/>
      <c r="BE587" s="39"/>
      <c r="BF587" s="39"/>
      <c r="BG587" s="39"/>
      <c r="BH587" s="39"/>
      <c r="BI587" s="39"/>
      <c r="BJ587" s="39"/>
      <c r="BK587" s="39"/>
      <c r="BL587" s="39"/>
      <c r="BM587" s="39"/>
      <c r="BN587" s="39"/>
      <c r="BO587" s="39"/>
      <c r="BP587" s="39"/>
      <c r="BQ587" s="39"/>
      <c r="BR587" s="39"/>
      <c r="BS587" s="39"/>
    </row>
    <row r="588" spans="1:71" ht="15.75" customHeight="1" x14ac:dyDescent="0.25">
      <c r="A588" s="30"/>
      <c r="B588" s="31"/>
      <c r="C588" s="31"/>
      <c r="D588" s="37"/>
      <c r="E588" s="39"/>
      <c r="F588" s="31"/>
      <c r="G588" s="92"/>
      <c r="H588" s="39"/>
      <c r="I588" s="93"/>
      <c r="J588" s="39"/>
      <c r="K588" s="39"/>
      <c r="L588" s="41"/>
      <c r="M588" s="41"/>
      <c r="N588" s="41"/>
      <c r="O588" s="31"/>
      <c r="P588" s="39"/>
      <c r="Q588" s="39"/>
      <c r="R588" s="39"/>
      <c r="S588" s="39"/>
      <c r="T588" s="94"/>
      <c r="U588" s="39"/>
      <c r="V588" s="95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  <c r="AY588" s="39"/>
      <c r="AZ588" s="39"/>
      <c r="BA588" s="39"/>
      <c r="BB588" s="39"/>
      <c r="BC588" s="39"/>
      <c r="BD588" s="39"/>
      <c r="BE588" s="39"/>
      <c r="BF588" s="39"/>
      <c r="BG588" s="39"/>
      <c r="BH588" s="39"/>
      <c r="BI588" s="39"/>
      <c r="BJ588" s="39"/>
      <c r="BK588" s="39"/>
      <c r="BL588" s="39"/>
      <c r="BM588" s="39"/>
      <c r="BN588" s="39"/>
      <c r="BO588" s="39"/>
      <c r="BP588" s="39"/>
      <c r="BQ588" s="39"/>
      <c r="BR588" s="39"/>
      <c r="BS588" s="39"/>
    </row>
    <row r="589" spans="1:71" ht="15.75" customHeight="1" x14ac:dyDescent="0.25">
      <c r="A589" s="30"/>
      <c r="B589" s="31"/>
      <c r="C589" s="31"/>
      <c r="D589" s="37"/>
      <c r="E589" s="39"/>
      <c r="F589" s="31"/>
      <c r="G589" s="92"/>
      <c r="H589" s="39"/>
      <c r="I589" s="93"/>
      <c r="J589" s="39"/>
      <c r="K589" s="39"/>
      <c r="L589" s="41"/>
      <c r="M589" s="41"/>
      <c r="N589" s="41"/>
      <c r="O589" s="31"/>
      <c r="P589" s="39"/>
      <c r="Q589" s="39"/>
      <c r="R589" s="39"/>
      <c r="S589" s="39"/>
      <c r="T589" s="94"/>
      <c r="U589" s="39"/>
      <c r="V589" s="95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  <c r="AY589" s="39"/>
      <c r="AZ589" s="39"/>
      <c r="BA589" s="39"/>
      <c r="BB589" s="39"/>
      <c r="BC589" s="39"/>
      <c r="BD589" s="39"/>
      <c r="BE589" s="39"/>
      <c r="BF589" s="39"/>
      <c r="BG589" s="39"/>
      <c r="BH589" s="39"/>
      <c r="BI589" s="39"/>
      <c r="BJ589" s="39"/>
      <c r="BK589" s="39"/>
      <c r="BL589" s="39"/>
      <c r="BM589" s="39"/>
      <c r="BN589" s="39"/>
      <c r="BO589" s="39"/>
      <c r="BP589" s="39"/>
      <c r="BQ589" s="39"/>
      <c r="BR589" s="39"/>
      <c r="BS589" s="39"/>
    </row>
    <row r="590" spans="1:71" ht="15.75" customHeight="1" x14ac:dyDescent="0.25">
      <c r="A590" s="30"/>
      <c r="B590" s="31"/>
      <c r="C590" s="31"/>
      <c r="D590" s="37"/>
      <c r="E590" s="39"/>
      <c r="F590" s="31"/>
      <c r="G590" s="92"/>
      <c r="H590" s="39"/>
      <c r="I590" s="93"/>
      <c r="J590" s="39"/>
      <c r="K590" s="39"/>
      <c r="L590" s="41"/>
      <c r="M590" s="41"/>
      <c r="N590" s="41"/>
      <c r="O590" s="31"/>
      <c r="P590" s="39"/>
      <c r="Q590" s="39"/>
      <c r="R590" s="39"/>
      <c r="S590" s="39"/>
      <c r="T590" s="94"/>
      <c r="U590" s="39"/>
      <c r="V590" s="95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  <c r="AW590" s="39"/>
      <c r="AX590" s="39"/>
      <c r="AY590" s="39"/>
      <c r="AZ590" s="39"/>
      <c r="BA590" s="39"/>
      <c r="BB590" s="39"/>
      <c r="BC590" s="39"/>
      <c r="BD590" s="39"/>
      <c r="BE590" s="39"/>
      <c r="BF590" s="39"/>
      <c r="BG590" s="39"/>
      <c r="BH590" s="39"/>
      <c r="BI590" s="39"/>
      <c r="BJ590" s="39"/>
      <c r="BK590" s="39"/>
      <c r="BL590" s="39"/>
      <c r="BM590" s="39"/>
      <c r="BN590" s="39"/>
      <c r="BO590" s="39"/>
      <c r="BP590" s="39"/>
      <c r="BQ590" s="39"/>
      <c r="BR590" s="39"/>
      <c r="BS590" s="39"/>
    </row>
    <row r="591" spans="1:71" ht="15.75" customHeight="1" x14ac:dyDescent="0.25">
      <c r="A591" s="30"/>
      <c r="B591" s="31"/>
      <c r="C591" s="31"/>
      <c r="D591" s="37"/>
      <c r="E591" s="39"/>
      <c r="F591" s="31"/>
      <c r="G591" s="92"/>
      <c r="H591" s="39"/>
      <c r="I591" s="93"/>
      <c r="J591" s="39"/>
      <c r="K591" s="39"/>
      <c r="L591" s="41"/>
      <c r="M591" s="41"/>
      <c r="N591" s="41"/>
      <c r="O591" s="31"/>
      <c r="P591" s="39"/>
      <c r="Q591" s="39"/>
      <c r="R591" s="39"/>
      <c r="S591" s="39"/>
      <c r="T591" s="94"/>
      <c r="U591" s="39"/>
      <c r="V591" s="95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  <c r="AY591" s="39"/>
      <c r="AZ591" s="39"/>
      <c r="BA591" s="39"/>
      <c r="BB591" s="39"/>
      <c r="BC591" s="39"/>
      <c r="BD591" s="39"/>
      <c r="BE591" s="39"/>
      <c r="BF591" s="39"/>
      <c r="BG591" s="39"/>
      <c r="BH591" s="39"/>
      <c r="BI591" s="39"/>
      <c r="BJ591" s="39"/>
      <c r="BK591" s="39"/>
      <c r="BL591" s="39"/>
      <c r="BM591" s="39"/>
      <c r="BN591" s="39"/>
      <c r="BO591" s="39"/>
      <c r="BP591" s="39"/>
      <c r="BQ591" s="39"/>
      <c r="BR591" s="39"/>
      <c r="BS591" s="39"/>
    </row>
    <row r="592" spans="1:71" ht="15.75" customHeight="1" x14ac:dyDescent="0.25">
      <c r="A592" s="30"/>
      <c r="B592" s="31"/>
      <c r="C592" s="31"/>
      <c r="D592" s="37"/>
      <c r="E592" s="39"/>
      <c r="F592" s="31"/>
      <c r="G592" s="92"/>
      <c r="H592" s="39"/>
      <c r="I592" s="93"/>
      <c r="J592" s="39"/>
      <c r="K592" s="39"/>
      <c r="L592" s="41"/>
      <c r="M592" s="41"/>
      <c r="N592" s="41"/>
      <c r="O592" s="31"/>
      <c r="P592" s="39"/>
      <c r="Q592" s="39"/>
      <c r="R592" s="39"/>
      <c r="S592" s="39"/>
      <c r="T592" s="94"/>
      <c r="U592" s="39"/>
      <c r="V592" s="95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  <c r="AY592" s="39"/>
      <c r="AZ592" s="39"/>
      <c r="BA592" s="39"/>
      <c r="BB592" s="39"/>
      <c r="BC592" s="39"/>
      <c r="BD592" s="39"/>
      <c r="BE592" s="39"/>
      <c r="BF592" s="39"/>
      <c r="BG592" s="39"/>
      <c r="BH592" s="39"/>
      <c r="BI592" s="39"/>
      <c r="BJ592" s="39"/>
      <c r="BK592" s="39"/>
      <c r="BL592" s="39"/>
      <c r="BM592" s="39"/>
      <c r="BN592" s="39"/>
      <c r="BO592" s="39"/>
      <c r="BP592" s="39"/>
      <c r="BQ592" s="39"/>
      <c r="BR592" s="39"/>
      <c r="BS592" s="39"/>
    </row>
    <row r="593" spans="1:71" ht="15.75" customHeight="1" x14ac:dyDescent="0.25">
      <c r="A593" s="30"/>
      <c r="B593" s="31"/>
      <c r="C593" s="31"/>
      <c r="D593" s="37"/>
      <c r="E593" s="39"/>
      <c r="F593" s="31"/>
      <c r="G593" s="92"/>
      <c r="H593" s="39"/>
      <c r="I593" s="93"/>
      <c r="J593" s="39"/>
      <c r="K593" s="39"/>
      <c r="L593" s="41"/>
      <c r="M593" s="41"/>
      <c r="N593" s="41"/>
      <c r="O593" s="31"/>
      <c r="P593" s="39"/>
      <c r="Q593" s="39"/>
      <c r="R593" s="39"/>
      <c r="S593" s="39"/>
      <c r="T593" s="94"/>
      <c r="U593" s="39"/>
      <c r="V593" s="95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  <c r="AY593" s="39"/>
      <c r="AZ593" s="39"/>
      <c r="BA593" s="39"/>
      <c r="BB593" s="39"/>
      <c r="BC593" s="39"/>
      <c r="BD593" s="39"/>
      <c r="BE593" s="39"/>
      <c r="BF593" s="39"/>
      <c r="BG593" s="39"/>
      <c r="BH593" s="39"/>
      <c r="BI593" s="39"/>
      <c r="BJ593" s="39"/>
      <c r="BK593" s="39"/>
      <c r="BL593" s="39"/>
      <c r="BM593" s="39"/>
      <c r="BN593" s="39"/>
      <c r="BO593" s="39"/>
      <c r="BP593" s="39"/>
      <c r="BQ593" s="39"/>
      <c r="BR593" s="39"/>
      <c r="BS593" s="39"/>
    </row>
    <row r="594" spans="1:71" ht="15.75" customHeight="1" x14ac:dyDescent="0.25">
      <c r="A594" s="30"/>
      <c r="B594" s="31"/>
      <c r="C594" s="31"/>
      <c r="D594" s="37"/>
      <c r="E594" s="39"/>
      <c r="F594" s="31"/>
      <c r="G594" s="92"/>
      <c r="H594" s="39"/>
      <c r="I594" s="93"/>
      <c r="J594" s="39"/>
      <c r="K594" s="39"/>
      <c r="L594" s="41"/>
      <c r="M594" s="41"/>
      <c r="N594" s="41"/>
      <c r="O594" s="31"/>
      <c r="P594" s="39"/>
      <c r="Q594" s="39"/>
      <c r="R594" s="39"/>
      <c r="S594" s="39"/>
      <c r="T594" s="94"/>
      <c r="U594" s="39"/>
      <c r="V594" s="95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  <c r="AY594" s="39"/>
      <c r="AZ594" s="39"/>
      <c r="BA594" s="39"/>
      <c r="BB594" s="39"/>
      <c r="BC594" s="39"/>
      <c r="BD594" s="39"/>
      <c r="BE594" s="39"/>
      <c r="BF594" s="39"/>
      <c r="BG594" s="39"/>
      <c r="BH594" s="39"/>
      <c r="BI594" s="39"/>
      <c r="BJ594" s="39"/>
      <c r="BK594" s="39"/>
      <c r="BL594" s="39"/>
      <c r="BM594" s="39"/>
      <c r="BN594" s="39"/>
      <c r="BO594" s="39"/>
      <c r="BP594" s="39"/>
      <c r="BQ594" s="39"/>
      <c r="BR594" s="39"/>
      <c r="BS594" s="39"/>
    </row>
    <row r="595" spans="1:71" ht="15.75" customHeight="1" x14ac:dyDescent="0.25">
      <c r="A595" s="30"/>
      <c r="B595" s="31"/>
      <c r="C595" s="31"/>
      <c r="D595" s="37"/>
      <c r="E595" s="39"/>
      <c r="F595" s="31"/>
      <c r="G595" s="92"/>
      <c r="H595" s="39"/>
      <c r="I595" s="93"/>
      <c r="J595" s="39"/>
      <c r="K595" s="39"/>
      <c r="L595" s="41"/>
      <c r="M595" s="41"/>
      <c r="N595" s="41"/>
      <c r="O595" s="31"/>
      <c r="P595" s="39"/>
      <c r="Q595" s="39"/>
      <c r="R595" s="39"/>
      <c r="S595" s="39"/>
      <c r="T595" s="94"/>
      <c r="U595" s="39"/>
      <c r="V595" s="95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39"/>
      <c r="AX595" s="39"/>
      <c r="AY595" s="39"/>
      <c r="AZ595" s="39"/>
      <c r="BA595" s="39"/>
      <c r="BB595" s="39"/>
      <c r="BC595" s="39"/>
      <c r="BD595" s="39"/>
      <c r="BE595" s="39"/>
      <c r="BF595" s="39"/>
      <c r="BG595" s="39"/>
      <c r="BH595" s="39"/>
      <c r="BI595" s="39"/>
      <c r="BJ595" s="39"/>
      <c r="BK595" s="39"/>
      <c r="BL595" s="39"/>
      <c r="BM595" s="39"/>
      <c r="BN595" s="39"/>
      <c r="BO595" s="39"/>
      <c r="BP595" s="39"/>
      <c r="BQ595" s="39"/>
      <c r="BR595" s="39"/>
      <c r="BS595" s="39"/>
    </row>
    <row r="596" spans="1:71" ht="15.75" customHeight="1" x14ac:dyDescent="0.25">
      <c r="A596" s="30"/>
      <c r="B596" s="31"/>
      <c r="C596" s="31"/>
      <c r="D596" s="37"/>
      <c r="E596" s="39"/>
      <c r="F596" s="31"/>
      <c r="G596" s="92"/>
      <c r="H596" s="39"/>
      <c r="I596" s="93"/>
      <c r="J596" s="39"/>
      <c r="K596" s="39"/>
      <c r="L596" s="41"/>
      <c r="M596" s="41"/>
      <c r="N596" s="41"/>
      <c r="O596" s="31"/>
      <c r="P596" s="39"/>
      <c r="Q596" s="39"/>
      <c r="R596" s="39"/>
      <c r="S596" s="39"/>
      <c r="T596" s="94"/>
      <c r="U596" s="39"/>
      <c r="V596" s="95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  <c r="AT596" s="39"/>
      <c r="AU596" s="39"/>
      <c r="AV596" s="39"/>
      <c r="AW596" s="39"/>
      <c r="AX596" s="39"/>
      <c r="AY596" s="39"/>
      <c r="AZ596" s="39"/>
      <c r="BA596" s="39"/>
      <c r="BB596" s="39"/>
      <c r="BC596" s="39"/>
      <c r="BD596" s="39"/>
      <c r="BE596" s="39"/>
      <c r="BF596" s="39"/>
      <c r="BG596" s="39"/>
      <c r="BH596" s="39"/>
      <c r="BI596" s="39"/>
      <c r="BJ596" s="39"/>
      <c r="BK596" s="39"/>
      <c r="BL596" s="39"/>
      <c r="BM596" s="39"/>
      <c r="BN596" s="39"/>
      <c r="BO596" s="39"/>
      <c r="BP596" s="39"/>
      <c r="BQ596" s="39"/>
      <c r="BR596" s="39"/>
      <c r="BS596" s="39"/>
    </row>
    <row r="597" spans="1:71" ht="15.75" customHeight="1" x14ac:dyDescent="0.25">
      <c r="A597" s="30"/>
      <c r="B597" s="31"/>
      <c r="C597" s="31"/>
      <c r="D597" s="37"/>
      <c r="E597" s="39"/>
      <c r="F597" s="31"/>
      <c r="G597" s="92"/>
      <c r="H597" s="39"/>
      <c r="I597" s="93"/>
      <c r="J597" s="39"/>
      <c r="K597" s="39"/>
      <c r="L597" s="41"/>
      <c r="M597" s="41"/>
      <c r="N597" s="41"/>
      <c r="O597" s="31"/>
      <c r="P597" s="39"/>
      <c r="Q597" s="39"/>
      <c r="R597" s="39"/>
      <c r="S597" s="39"/>
      <c r="T597" s="94"/>
      <c r="U597" s="39"/>
      <c r="V597" s="95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  <c r="AT597" s="39"/>
      <c r="AU597" s="39"/>
      <c r="AV597" s="39"/>
      <c r="AW597" s="39"/>
      <c r="AX597" s="39"/>
      <c r="AY597" s="39"/>
      <c r="AZ597" s="39"/>
      <c r="BA597" s="39"/>
      <c r="BB597" s="39"/>
      <c r="BC597" s="39"/>
      <c r="BD597" s="39"/>
      <c r="BE597" s="39"/>
      <c r="BF597" s="39"/>
      <c r="BG597" s="39"/>
      <c r="BH597" s="39"/>
      <c r="BI597" s="39"/>
      <c r="BJ597" s="39"/>
      <c r="BK597" s="39"/>
      <c r="BL597" s="39"/>
      <c r="BM597" s="39"/>
      <c r="BN597" s="39"/>
      <c r="BO597" s="39"/>
      <c r="BP597" s="39"/>
      <c r="BQ597" s="39"/>
      <c r="BR597" s="39"/>
      <c r="BS597" s="39"/>
    </row>
    <row r="598" spans="1:71" ht="15.75" customHeight="1" x14ac:dyDescent="0.25">
      <c r="A598" s="30"/>
      <c r="B598" s="31"/>
      <c r="C598" s="31"/>
      <c r="D598" s="37"/>
      <c r="E598" s="39"/>
      <c r="F598" s="31"/>
      <c r="G598" s="92"/>
      <c r="H598" s="39"/>
      <c r="I598" s="93"/>
      <c r="J598" s="39"/>
      <c r="K598" s="39"/>
      <c r="L598" s="41"/>
      <c r="M598" s="41"/>
      <c r="N598" s="41"/>
      <c r="O598" s="31"/>
      <c r="P598" s="39"/>
      <c r="Q598" s="39"/>
      <c r="R598" s="39"/>
      <c r="S598" s="39"/>
      <c r="T598" s="94"/>
      <c r="U598" s="39"/>
      <c r="V598" s="95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  <c r="AM598" s="39"/>
      <c r="AN598" s="39"/>
      <c r="AO598" s="39"/>
      <c r="AP598" s="39"/>
      <c r="AQ598" s="39"/>
      <c r="AR598" s="39"/>
      <c r="AS598" s="39"/>
      <c r="AT598" s="39"/>
      <c r="AU598" s="39"/>
      <c r="AV598" s="39"/>
      <c r="AW598" s="39"/>
      <c r="AX598" s="39"/>
      <c r="AY598" s="39"/>
      <c r="AZ598" s="39"/>
      <c r="BA598" s="39"/>
      <c r="BB598" s="39"/>
      <c r="BC598" s="39"/>
      <c r="BD598" s="39"/>
      <c r="BE598" s="39"/>
      <c r="BF598" s="39"/>
      <c r="BG598" s="39"/>
      <c r="BH598" s="39"/>
      <c r="BI598" s="39"/>
      <c r="BJ598" s="39"/>
      <c r="BK598" s="39"/>
      <c r="BL598" s="39"/>
      <c r="BM598" s="39"/>
      <c r="BN598" s="39"/>
      <c r="BO598" s="39"/>
      <c r="BP598" s="39"/>
      <c r="BQ598" s="39"/>
      <c r="BR598" s="39"/>
      <c r="BS598" s="39"/>
    </row>
    <row r="599" spans="1:71" ht="15.75" customHeight="1" x14ac:dyDescent="0.25">
      <c r="A599" s="30"/>
      <c r="B599" s="31"/>
      <c r="C599" s="31"/>
      <c r="D599" s="37"/>
      <c r="E599" s="39"/>
      <c r="F599" s="31"/>
      <c r="G599" s="92"/>
      <c r="H599" s="39"/>
      <c r="I599" s="93"/>
      <c r="J599" s="39"/>
      <c r="K599" s="39"/>
      <c r="L599" s="41"/>
      <c r="M599" s="41"/>
      <c r="N599" s="41"/>
      <c r="O599" s="31"/>
      <c r="P599" s="39"/>
      <c r="Q599" s="39"/>
      <c r="R599" s="39"/>
      <c r="S599" s="39"/>
      <c r="T599" s="94"/>
      <c r="U599" s="39"/>
      <c r="V599" s="95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39"/>
      <c r="AM599" s="39"/>
      <c r="AN599" s="39"/>
      <c r="AO599" s="39"/>
      <c r="AP599" s="39"/>
      <c r="AQ599" s="39"/>
      <c r="AR599" s="39"/>
      <c r="AS599" s="39"/>
      <c r="AT599" s="39"/>
      <c r="AU599" s="39"/>
      <c r="AV599" s="39"/>
      <c r="AW599" s="39"/>
      <c r="AX599" s="39"/>
      <c r="AY599" s="39"/>
      <c r="AZ599" s="39"/>
      <c r="BA599" s="39"/>
      <c r="BB599" s="39"/>
      <c r="BC599" s="39"/>
      <c r="BD599" s="39"/>
      <c r="BE599" s="39"/>
      <c r="BF599" s="39"/>
      <c r="BG599" s="39"/>
      <c r="BH599" s="39"/>
      <c r="BI599" s="39"/>
      <c r="BJ599" s="39"/>
      <c r="BK599" s="39"/>
      <c r="BL599" s="39"/>
      <c r="BM599" s="39"/>
      <c r="BN599" s="39"/>
      <c r="BO599" s="39"/>
      <c r="BP599" s="39"/>
      <c r="BQ599" s="39"/>
      <c r="BR599" s="39"/>
      <c r="BS599" s="39"/>
    </row>
    <row r="600" spans="1:71" ht="15.75" customHeight="1" x14ac:dyDescent="0.25">
      <c r="A600" s="30"/>
      <c r="B600" s="31"/>
      <c r="C600" s="31"/>
      <c r="D600" s="37"/>
      <c r="E600" s="39"/>
      <c r="F600" s="31"/>
      <c r="G600" s="92"/>
      <c r="H600" s="39"/>
      <c r="I600" s="93"/>
      <c r="J600" s="39"/>
      <c r="K600" s="39"/>
      <c r="L600" s="41"/>
      <c r="M600" s="41"/>
      <c r="N600" s="41"/>
      <c r="O600" s="31"/>
      <c r="P600" s="39"/>
      <c r="Q600" s="39"/>
      <c r="R600" s="39"/>
      <c r="S600" s="39"/>
      <c r="T600" s="94"/>
      <c r="U600" s="39"/>
      <c r="V600" s="95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  <c r="AY600" s="39"/>
      <c r="AZ600" s="39"/>
      <c r="BA600" s="39"/>
      <c r="BB600" s="39"/>
      <c r="BC600" s="39"/>
      <c r="BD600" s="39"/>
      <c r="BE600" s="39"/>
      <c r="BF600" s="39"/>
      <c r="BG600" s="39"/>
      <c r="BH600" s="39"/>
      <c r="BI600" s="39"/>
      <c r="BJ600" s="39"/>
      <c r="BK600" s="39"/>
      <c r="BL600" s="39"/>
      <c r="BM600" s="39"/>
      <c r="BN600" s="39"/>
      <c r="BO600" s="39"/>
      <c r="BP600" s="39"/>
      <c r="BQ600" s="39"/>
      <c r="BR600" s="39"/>
      <c r="BS600" s="39"/>
    </row>
    <row r="601" spans="1:71" ht="15.75" customHeight="1" x14ac:dyDescent="0.25">
      <c r="A601" s="30"/>
      <c r="B601" s="31"/>
      <c r="C601" s="31"/>
      <c r="D601" s="37"/>
      <c r="E601" s="39"/>
      <c r="F601" s="31"/>
      <c r="G601" s="92"/>
      <c r="H601" s="39"/>
      <c r="I601" s="93"/>
      <c r="J601" s="39"/>
      <c r="K601" s="39"/>
      <c r="L601" s="41"/>
      <c r="M601" s="41"/>
      <c r="N601" s="41"/>
      <c r="O601" s="31"/>
      <c r="P601" s="39"/>
      <c r="Q601" s="39"/>
      <c r="R601" s="39"/>
      <c r="S601" s="39"/>
      <c r="T601" s="94"/>
      <c r="U601" s="39"/>
      <c r="V601" s="95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39"/>
      <c r="AM601" s="39"/>
      <c r="AN601" s="39"/>
      <c r="AO601" s="39"/>
      <c r="AP601" s="39"/>
      <c r="AQ601" s="39"/>
      <c r="AR601" s="39"/>
      <c r="AS601" s="39"/>
      <c r="AT601" s="39"/>
      <c r="AU601" s="39"/>
      <c r="AV601" s="39"/>
      <c r="AW601" s="39"/>
      <c r="AX601" s="39"/>
      <c r="AY601" s="39"/>
      <c r="AZ601" s="39"/>
      <c r="BA601" s="39"/>
      <c r="BB601" s="39"/>
      <c r="BC601" s="39"/>
      <c r="BD601" s="39"/>
      <c r="BE601" s="39"/>
      <c r="BF601" s="39"/>
      <c r="BG601" s="39"/>
      <c r="BH601" s="39"/>
      <c r="BI601" s="39"/>
      <c r="BJ601" s="39"/>
      <c r="BK601" s="39"/>
      <c r="BL601" s="39"/>
      <c r="BM601" s="39"/>
      <c r="BN601" s="39"/>
      <c r="BO601" s="39"/>
      <c r="BP601" s="39"/>
      <c r="BQ601" s="39"/>
      <c r="BR601" s="39"/>
      <c r="BS601" s="39"/>
    </row>
    <row r="602" spans="1:71" ht="15.75" customHeight="1" x14ac:dyDescent="0.25">
      <c r="A602" s="30"/>
      <c r="B602" s="31"/>
      <c r="C602" s="31"/>
      <c r="D602" s="37"/>
      <c r="E602" s="39"/>
      <c r="F602" s="31"/>
      <c r="G602" s="92"/>
      <c r="H602" s="39"/>
      <c r="I602" s="93"/>
      <c r="J602" s="39"/>
      <c r="K602" s="39"/>
      <c r="L602" s="41"/>
      <c r="M602" s="41"/>
      <c r="N602" s="41"/>
      <c r="O602" s="31"/>
      <c r="P602" s="39"/>
      <c r="Q602" s="39"/>
      <c r="R602" s="39"/>
      <c r="S602" s="39"/>
      <c r="T602" s="94"/>
      <c r="U602" s="39"/>
      <c r="V602" s="95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  <c r="AT602" s="39"/>
      <c r="AU602" s="39"/>
      <c r="AV602" s="39"/>
      <c r="AW602" s="39"/>
      <c r="AX602" s="39"/>
      <c r="AY602" s="39"/>
      <c r="AZ602" s="39"/>
      <c r="BA602" s="39"/>
      <c r="BB602" s="39"/>
      <c r="BC602" s="39"/>
      <c r="BD602" s="39"/>
      <c r="BE602" s="39"/>
      <c r="BF602" s="39"/>
      <c r="BG602" s="39"/>
      <c r="BH602" s="39"/>
      <c r="BI602" s="39"/>
      <c r="BJ602" s="39"/>
      <c r="BK602" s="39"/>
      <c r="BL602" s="39"/>
      <c r="BM602" s="39"/>
      <c r="BN602" s="39"/>
      <c r="BO602" s="39"/>
      <c r="BP602" s="39"/>
      <c r="BQ602" s="39"/>
      <c r="BR602" s="39"/>
      <c r="BS602" s="39"/>
    </row>
    <row r="603" spans="1:71" ht="15.75" customHeight="1" x14ac:dyDescent="0.25">
      <c r="A603" s="30"/>
      <c r="B603" s="31"/>
      <c r="C603" s="31"/>
      <c r="D603" s="37"/>
      <c r="E603" s="39"/>
      <c r="F603" s="31"/>
      <c r="G603" s="92"/>
      <c r="H603" s="39"/>
      <c r="I603" s="93"/>
      <c r="J603" s="39"/>
      <c r="K603" s="39"/>
      <c r="L603" s="41"/>
      <c r="M603" s="41"/>
      <c r="N603" s="41"/>
      <c r="O603" s="31"/>
      <c r="P603" s="39"/>
      <c r="Q603" s="39"/>
      <c r="R603" s="39"/>
      <c r="S603" s="39"/>
      <c r="T603" s="94"/>
      <c r="U603" s="39"/>
      <c r="V603" s="95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  <c r="AK603" s="39"/>
      <c r="AL603" s="39"/>
      <c r="AM603" s="39"/>
      <c r="AN603" s="39"/>
      <c r="AO603" s="39"/>
      <c r="AP603" s="39"/>
      <c r="AQ603" s="39"/>
      <c r="AR603" s="39"/>
      <c r="AS603" s="39"/>
      <c r="AT603" s="39"/>
      <c r="AU603" s="39"/>
      <c r="AV603" s="39"/>
      <c r="AW603" s="39"/>
      <c r="AX603" s="39"/>
      <c r="AY603" s="39"/>
      <c r="AZ603" s="39"/>
      <c r="BA603" s="39"/>
      <c r="BB603" s="39"/>
      <c r="BC603" s="39"/>
      <c r="BD603" s="39"/>
      <c r="BE603" s="39"/>
      <c r="BF603" s="39"/>
      <c r="BG603" s="39"/>
      <c r="BH603" s="39"/>
      <c r="BI603" s="39"/>
      <c r="BJ603" s="39"/>
      <c r="BK603" s="39"/>
      <c r="BL603" s="39"/>
      <c r="BM603" s="39"/>
      <c r="BN603" s="39"/>
      <c r="BO603" s="39"/>
      <c r="BP603" s="39"/>
      <c r="BQ603" s="39"/>
      <c r="BR603" s="39"/>
      <c r="BS603" s="39"/>
    </row>
    <row r="604" spans="1:71" ht="15.75" customHeight="1" x14ac:dyDescent="0.25">
      <c r="A604" s="30"/>
      <c r="B604" s="31"/>
      <c r="C604" s="31"/>
      <c r="D604" s="37"/>
      <c r="E604" s="39"/>
      <c r="F604" s="31"/>
      <c r="G604" s="92"/>
      <c r="H604" s="39"/>
      <c r="I604" s="93"/>
      <c r="J604" s="39"/>
      <c r="K604" s="39"/>
      <c r="L604" s="41"/>
      <c r="M604" s="41"/>
      <c r="N604" s="41"/>
      <c r="O604" s="31"/>
      <c r="P604" s="39"/>
      <c r="Q604" s="39"/>
      <c r="R604" s="39"/>
      <c r="S604" s="39"/>
      <c r="T604" s="94"/>
      <c r="U604" s="39"/>
      <c r="V604" s="95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  <c r="AW604" s="39"/>
      <c r="AX604" s="39"/>
      <c r="AY604" s="39"/>
      <c r="AZ604" s="39"/>
      <c r="BA604" s="39"/>
      <c r="BB604" s="39"/>
      <c r="BC604" s="39"/>
      <c r="BD604" s="39"/>
      <c r="BE604" s="39"/>
      <c r="BF604" s="39"/>
      <c r="BG604" s="39"/>
      <c r="BH604" s="39"/>
      <c r="BI604" s="39"/>
      <c r="BJ604" s="39"/>
      <c r="BK604" s="39"/>
      <c r="BL604" s="39"/>
      <c r="BM604" s="39"/>
      <c r="BN604" s="39"/>
      <c r="BO604" s="39"/>
      <c r="BP604" s="39"/>
      <c r="BQ604" s="39"/>
      <c r="BR604" s="39"/>
      <c r="BS604" s="39"/>
    </row>
    <row r="605" spans="1:71" ht="15.75" customHeight="1" x14ac:dyDescent="0.25">
      <c r="A605" s="30"/>
      <c r="B605" s="31"/>
      <c r="C605" s="31"/>
      <c r="D605" s="37"/>
      <c r="E605" s="39"/>
      <c r="F605" s="31"/>
      <c r="G605" s="92"/>
      <c r="H605" s="39"/>
      <c r="I605" s="93"/>
      <c r="J605" s="39"/>
      <c r="K605" s="39"/>
      <c r="L605" s="41"/>
      <c r="M605" s="41"/>
      <c r="N605" s="41"/>
      <c r="O605" s="31"/>
      <c r="P605" s="39"/>
      <c r="Q605" s="39"/>
      <c r="R605" s="39"/>
      <c r="S605" s="39"/>
      <c r="T605" s="94"/>
      <c r="U605" s="39"/>
      <c r="V605" s="95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  <c r="AT605" s="39"/>
      <c r="AU605" s="39"/>
      <c r="AV605" s="39"/>
      <c r="AW605" s="39"/>
      <c r="AX605" s="39"/>
      <c r="AY605" s="39"/>
      <c r="AZ605" s="39"/>
      <c r="BA605" s="39"/>
      <c r="BB605" s="39"/>
      <c r="BC605" s="39"/>
      <c r="BD605" s="39"/>
      <c r="BE605" s="39"/>
      <c r="BF605" s="39"/>
      <c r="BG605" s="39"/>
      <c r="BH605" s="39"/>
      <c r="BI605" s="39"/>
      <c r="BJ605" s="39"/>
      <c r="BK605" s="39"/>
      <c r="BL605" s="39"/>
      <c r="BM605" s="39"/>
      <c r="BN605" s="39"/>
      <c r="BO605" s="39"/>
      <c r="BP605" s="39"/>
      <c r="BQ605" s="39"/>
      <c r="BR605" s="39"/>
      <c r="BS605" s="39"/>
    </row>
    <row r="606" spans="1:71" ht="15.75" customHeight="1" x14ac:dyDescent="0.25">
      <c r="A606" s="30"/>
      <c r="B606" s="31"/>
      <c r="C606" s="31"/>
      <c r="D606" s="37"/>
      <c r="E606" s="39"/>
      <c r="F606" s="31"/>
      <c r="G606" s="92"/>
      <c r="H606" s="39"/>
      <c r="I606" s="93"/>
      <c r="J606" s="39"/>
      <c r="K606" s="39"/>
      <c r="L606" s="41"/>
      <c r="M606" s="41"/>
      <c r="N606" s="41"/>
      <c r="O606" s="31"/>
      <c r="P606" s="39"/>
      <c r="Q606" s="39"/>
      <c r="R606" s="39"/>
      <c r="S606" s="39"/>
      <c r="T606" s="94"/>
      <c r="U606" s="39"/>
      <c r="V606" s="95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/>
      <c r="AL606" s="39"/>
      <c r="AM606" s="39"/>
      <c r="AN606" s="39"/>
      <c r="AO606" s="39"/>
      <c r="AP606" s="39"/>
      <c r="AQ606" s="39"/>
      <c r="AR606" s="39"/>
      <c r="AS606" s="39"/>
      <c r="AT606" s="39"/>
      <c r="AU606" s="39"/>
      <c r="AV606" s="39"/>
      <c r="AW606" s="39"/>
      <c r="AX606" s="39"/>
      <c r="AY606" s="39"/>
      <c r="AZ606" s="39"/>
      <c r="BA606" s="39"/>
      <c r="BB606" s="39"/>
      <c r="BC606" s="39"/>
      <c r="BD606" s="39"/>
      <c r="BE606" s="39"/>
      <c r="BF606" s="39"/>
      <c r="BG606" s="39"/>
      <c r="BH606" s="39"/>
      <c r="BI606" s="39"/>
      <c r="BJ606" s="39"/>
      <c r="BK606" s="39"/>
      <c r="BL606" s="39"/>
      <c r="BM606" s="39"/>
      <c r="BN606" s="39"/>
      <c r="BO606" s="39"/>
      <c r="BP606" s="39"/>
      <c r="BQ606" s="39"/>
      <c r="BR606" s="39"/>
      <c r="BS606" s="39"/>
    </row>
    <row r="607" spans="1:71" ht="15.75" customHeight="1" x14ac:dyDescent="0.25">
      <c r="A607" s="30"/>
      <c r="B607" s="31"/>
      <c r="C607" s="31"/>
      <c r="D607" s="37"/>
      <c r="E607" s="39"/>
      <c r="F607" s="31"/>
      <c r="G607" s="92"/>
      <c r="H607" s="39"/>
      <c r="I607" s="93"/>
      <c r="J607" s="39"/>
      <c r="K607" s="39"/>
      <c r="L607" s="41"/>
      <c r="M607" s="41"/>
      <c r="N607" s="41"/>
      <c r="O607" s="31"/>
      <c r="P607" s="39"/>
      <c r="Q607" s="39"/>
      <c r="R607" s="39"/>
      <c r="S607" s="39"/>
      <c r="T607" s="94"/>
      <c r="U607" s="39"/>
      <c r="V607" s="95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  <c r="AK607" s="39"/>
      <c r="AL607" s="39"/>
      <c r="AM607" s="39"/>
      <c r="AN607" s="39"/>
      <c r="AO607" s="39"/>
      <c r="AP607" s="39"/>
      <c r="AQ607" s="39"/>
      <c r="AR607" s="39"/>
      <c r="AS607" s="39"/>
      <c r="AT607" s="39"/>
      <c r="AU607" s="39"/>
      <c r="AV607" s="39"/>
      <c r="AW607" s="39"/>
      <c r="AX607" s="39"/>
      <c r="AY607" s="39"/>
      <c r="AZ607" s="39"/>
      <c r="BA607" s="39"/>
      <c r="BB607" s="39"/>
      <c r="BC607" s="39"/>
      <c r="BD607" s="39"/>
      <c r="BE607" s="39"/>
      <c r="BF607" s="39"/>
      <c r="BG607" s="39"/>
      <c r="BH607" s="39"/>
      <c r="BI607" s="39"/>
      <c r="BJ607" s="39"/>
      <c r="BK607" s="39"/>
      <c r="BL607" s="39"/>
      <c r="BM607" s="39"/>
      <c r="BN607" s="39"/>
      <c r="BO607" s="39"/>
      <c r="BP607" s="39"/>
      <c r="BQ607" s="39"/>
      <c r="BR607" s="39"/>
      <c r="BS607" s="39"/>
    </row>
    <row r="608" spans="1:71" ht="15.75" customHeight="1" x14ac:dyDescent="0.25">
      <c r="A608" s="30"/>
      <c r="B608" s="31"/>
      <c r="C608" s="31"/>
      <c r="D608" s="37"/>
      <c r="E608" s="39"/>
      <c r="F608" s="31"/>
      <c r="G608" s="92"/>
      <c r="H608" s="39"/>
      <c r="I608" s="93"/>
      <c r="J608" s="39"/>
      <c r="K608" s="39"/>
      <c r="L608" s="41"/>
      <c r="M608" s="41"/>
      <c r="N608" s="41"/>
      <c r="O608" s="31"/>
      <c r="P608" s="39"/>
      <c r="Q608" s="39"/>
      <c r="R608" s="39"/>
      <c r="S608" s="39"/>
      <c r="T608" s="94"/>
      <c r="U608" s="39"/>
      <c r="V608" s="95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  <c r="AW608" s="39"/>
      <c r="AX608" s="39"/>
      <c r="AY608" s="39"/>
      <c r="AZ608" s="39"/>
      <c r="BA608" s="39"/>
      <c r="BB608" s="39"/>
      <c r="BC608" s="39"/>
      <c r="BD608" s="39"/>
      <c r="BE608" s="39"/>
      <c r="BF608" s="39"/>
      <c r="BG608" s="39"/>
      <c r="BH608" s="39"/>
      <c r="BI608" s="39"/>
      <c r="BJ608" s="39"/>
      <c r="BK608" s="39"/>
      <c r="BL608" s="39"/>
      <c r="BM608" s="39"/>
      <c r="BN608" s="39"/>
      <c r="BO608" s="39"/>
      <c r="BP608" s="39"/>
      <c r="BQ608" s="39"/>
      <c r="BR608" s="39"/>
      <c r="BS608" s="39"/>
    </row>
    <row r="609" spans="1:71" ht="15.75" customHeight="1" x14ac:dyDescent="0.25">
      <c r="A609" s="30"/>
      <c r="B609" s="31"/>
      <c r="C609" s="31"/>
      <c r="D609" s="37"/>
      <c r="E609" s="39"/>
      <c r="F609" s="31"/>
      <c r="G609" s="92"/>
      <c r="H609" s="39"/>
      <c r="I609" s="93"/>
      <c r="J609" s="39"/>
      <c r="K609" s="39"/>
      <c r="L609" s="41"/>
      <c r="M609" s="41"/>
      <c r="N609" s="41"/>
      <c r="O609" s="31"/>
      <c r="P609" s="39"/>
      <c r="Q609" s="39"/>
      <c r="R609" s="39"/>
      <c r="S609" s="39"/>
      <c r="T609" s="94"/>
      <c r="U609" s="39"/>
      <c r="V609" s="95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39"/>
      <c r="AM609" s="39"/>
      <c r="AN609" s="39"/>
      <c r="AO609" s="39"/>
      <c r="AP609" s="39"/>
      <c r="AQ609" s="39"/>
      <c r="AR609" s="39"/>
      <c r="AS609" s="39"/>
      <c r="AT609" s="39"/>
      <c r="AU609" s="39"/>
      <c r="AV609" s="39"/>
      <c r="AW609" s="39"/>
      <c r="AX609" s="39"/>
      <c r="AY609" s="39"/>
      <c r="AZ609" s="39"/>
      <c r="BA609" s="39"/>
      <c r="BB609" s="39"/>
      <c r="BC609" s="39"/>
      <c r="BD609" s="39"/>
      <c r="BE609" s="39"/>
      <c r="BF609" s="39"/>
      <c r="BG609" s="39"/>
      <c r="BH609" s="39"/>
      <c r="BI609" s="39"/>
      <c r="BJ609" s="39"/>
      <c r="BK609" s="39"/>
      <c r="BL609" s="39"/>
      <c r="BM609" s="39"/>
      <c r="BN609" s="39"/>
      <c r="BO609" s="39"/>
      <c r="BP609" s="39"/>
      <c r="BQ609" s="39"/>
      <c r="BR609" s="39"/>
      <c r="BS609" s="39"/>
    </row>
    <row r="610" spans="1:71" ht="15.75" customHeight="1" x14ac:dyDescent="0.25">
      <c r="A610" s="30"/>
      <c r="B610" s="31"/>
      <c r="C610" s="31"/>
      <c r="D610" s="37"/>
      <c r="E610" s="39"/>
      <c r="F610" s="31"/>
      <c r="G610" s="92"/>
      <c r="H610" s="39"/>
      <c r="I610" s="93"/>
      <c r="J610" s="39"/>
      <c r="K610" s="39"/>
      <c r="L610" s="41"/>
      <c r="M610" s="41"/>
      <c r="N610" s="41"/>
      <c r="O610" s="31"/>
      <c r="P610" s="39"/>
      <c r="Q610" s="39"/>
      <c r="R610" s="39"/>
      <c r="S610" s="39"/>
      <c r="T610" s="94"/>
      <c r="U610" s="39"/>
      <c r="V610" s="95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  <c r="AK610" s="39"/>
      <c r="AL610" s="39"/>
      <c r="AM610" s="39"/>
      <c r="AN610" s="39"/>
      <c r="AO610" s="39"/>
      <c r="AP610" s="39"/>
      <c r="AQ610" s="39"/>
      <c r="AR610" s="39"/>
      <c r="AS610" s="39"/>
      <c r="AT610" s="39"/>
      <c r="AU610" s="39"/>
      <c r="AV610" s="39"/>
      <c r="AW610" s="39"/>
      <c r="AX610" s="39"/>
      <c r="AY610" s="39"/>
      <c r="AZ610" s="39"/>
      <c r="BA610" s="39"/>
      <c r="BB610" s="39"/>
      <c r="BC610" s="39"/>
      <c r="BD610" s="39"/>
      <c r="BE610" s="39"/>
      <c r="BF610" s="39"/>
      <c r="BG610" s="39"/>
      <c r="BH610" s="39"/>
      <c r="BI610" s="39"/>
      <c r="BJ610" s="39"/>
      <c r="BK610" s="39"/>
      <c r="BL610" s="39"/>
      <c r="BM610" s="39"/>
      <c r="BN610" s="39"/>
      <c r="BO610" s="39"/>
      <c r="BP610" s="39"/>
      <c r="BQ610" s="39"/>
      <c r="BR610" s="39"/>
      <c r="BS610" s="39"/>
    </row>
    <row r="611" spans="1:71" ht="15.75" customHeight="1" x14ac:dyDescent="0.25">
      <c r="A611" s="30"/>
      <c r="B611" s="31"/>
      <c r="C611" s="31"/>
      <c r="D611" s="37"/>
      <c r="E611" s="39"/>
      <c r="F611" s="31"/>
      <c r="G611" s="92"/>
      <c r="H611" s="39"/>
      <c r="I611" s="93"/>
      <c r="J611" s="39"/>
      <c r="K611" s="39"/>
      <c r="L611" s="41"/>
      <c r="M611" s="41"/>
      <c r="N611" s="41"/>
      <c r="O611" s="31"/>
      <c r="P611" s="39"/>
      <c r="Q611" s="39"/>
      <c r="R611" s="39"/>
      <c r="S611" s="39"/>
      <c r="T611" s="94"/>
      <c r="U611" s="39"/>
      <c r="V611" s="95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39"/>
      <c r="AM611" s="39"/>
      <c r="AN611" s="39"/>
      <c r="AO611" s="39"/>
      <c r="AP611" s="39"/>
      <c r="AQ611" s="39"/>
      <c r="AR611" s="39"/>
      <c r="AS611" s="39"/>
      <c r="AT611" s="39"/>
      <c r="AU611" s="39"/>
      <c r="AV611" s="39"/>
      <c r="AW611" s="39"/>
      <c r="AX611" s="39"/>
      <c r="AY611" s="39"/>
      <c r="AZ611" s="39"/>
      <c r="BA611" s="39"/>
      <c r="BB611" s="39"/>
      <c r="BC611" s="39"/>
      <c r="BD611" s="39"/>
      <c r="BE611" s="39"/>
      <c r="BF611" s="39"/>
      <c r="BG611" s="39"/>
      <c r="BH611" s="39"/>
      <c r="BI611" s="39"/>
      <c r="BJ611" s="39"/>
      <c r="BK611" s="39"/>
      <c r="BL611" s="39"/>
      <c r="BM611" s="39"/>
      <c r="BN611" s="39"/>
      <c r="BO611" s="39"/>
      <c r="BP611" s="39"/>
      <c r="BQ611" s="39"/>
      <c r="BR611" s="39"/>
      <c r="BS611" s="39"/>
    </row>
    <row r="612" spans="1:71" ht="15.75" customHeight="1" x14ac:dyDescent="0.25">
      <c r="A612" s="30"/>
      <c r="B612" s="31"/>
      <c r="C612" s="31"/>
      <c r="D612" s="37"/>
      <c r="E612" s="39"/>
      <c r="F612" s="31"/>
      <c r="G612" s="92"/>
      <c r="H612" s="39"/>
      <c r="I612" s="93"/>
      <c r="J612" s="39"/>
      <c r="K612" s="39"/>
      <c r="L612" s="41"/>
      <c r="M612" s="41"/>
      <c r="N612" s="41"/>
      <c r="O612" s="31"/>
      <c r="P612" s="39"/>
      <c r="Q612" s="39"/>
      <c r="R612" s="39"/>
      <c r="S612" s="39"/>
      <c r="T612" s="94"/>
      <c r="U612" s="39"/>
      <c r="V612" s="95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  <c r="AY612" s="39"/>
      <c r="AZ612" s="39"/>
      <c r="BA612" s="39"/>
      <c r="BB612" s="39"/>
      <c r="BC612" s="39"/>
      <c r="BD612" s="39"/>
      <c r="BE612" s="39"/>
      <c r="BF612" s="39"/>
      <c r="BG612" s="39"/>
      <c r="BH612" s="39"/>
      <c r="BI612" s="39"/>
      <c r="BJ612" s="39"/>
      <c r="BK612" s="39"/>
      <c r="BL612" s="39"/>
      <c r="BM612" s="39"/>
      <c r="BN612" s="39"/>
      <c r="BO612" s="39"/>
      <c r="BP612" s="39"/>
      <c r="BQ612" s="39"/>
      <c r="BR612" s="39"/>
      <c r="BS612" s="39"/>
    </row>
    <row r="613" spans="1:71" ht="15.75" customHeight="1" x14ac:dyDescent="0.25">
      <c r="A613" s="30"/>
      <c r="B613" s="31"/>
      <c r="C613" s="31"/>
      <c r="D613" s="37"/>
      <c r="E613" s="39"/>
      <c r="F613" s="31"/>
      <c r="G613" s="92"/>
      <c r="H613" s="39"/>
      <c r="I613" s="93"/>
      <c r="J613" s="39"/>
      <c r="K613" s="39"/>
      <c r="L613" s="41"/>
      <c r="M613" s="41"/>
      <c r="N613" s="41"/>
      <c r="O613" s="31"/>
      <c r="P613" s="39"/>
      <c r="Q613" s="39"/>
      <c r="R613" s="39"/>
      <c r="S613" s="39"/>
      <c r="T613" s="94"/>
      <c r="U613" s="39"/>
      <c r="V613" s="95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  <c r="AY613" s="39"/>
      <c r="AZ613" s="39"/>
      <c r="BA613" s="39"/>
      <c r="BB613" s="39"/>
      <c r="BC613" s="39"/>
      <c r="BD613" s="39"/>
      <c r="BE613" s="39"/>
      <c r="BF613" s="39"/>
      <c r="BG613" s="39"/>
      <c r="BH613" s="39"/>
      <c r="BI613" s="39"/>
      <c r="BJ613" s="39"/>
      <c r="BK613" s="39"/>
      <c r="BL613" s="39"/>
      <c r="BM613" s="39"/>
      <c r="BN613" s="39"/>
      <c r="BO613" s="39"/>
      <c r="BP613" s="39"/>
      <c r="BQ613" s="39"/>
      <c r="BR613" s="39"/>
      <c r="BS613" s="39"/>
    </row>
    <row r="614" spans="1:71" ht="15.75" customHeight="1" x14ac:dyDescent="0.25">
      <c r="A614" s="30"/>
      <c r="B614" s="31"/>
      <c r="C614" s="31"/>
      <c r="D614" s="37"/>
      <c r="E614" s="39"/>
      <c r="F614" s="31"/>
      <c r="G614" s="92"/>
      <c r="H614" s="39"/>
      <c r="I614" s="93"/>
      <c r="J614" s="39"/>
      <c r="K614" s="39"/>
      <c r="L614" s="41"/>
      <c r="M614" s="41"/>
      <c r="N614" s="41"/>
      <c r="O614" s="31"/>
      <c r="P614" s="39"/>
      <c r="Q614" s="39"/>
      <c r="R614" s="39"/>
      <c r="S614" s="39"/>
      <c r="T614" s="94"/>
      <c r="U614" s="39"/>
      <c r="V614" s="95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  <c r="AK614" s="39"/>
      <c r="AL614" s="39"/>
      <c r="AM614" s="39"/>
      <c r="AN614" s="39"/>
      <c r="AO614" s="39"/>
      <c r="AP614" s="39"/>
      <c r="AQ614" s="39"/>
      <c r="AR614" s="39"/>
      <c r="AS614" s="39"/>
      <c r="AT614" s="39"/>
      <c r="AU614" s="39"/>
      <c r="AV614" s="39"/>
      <c r="AW614" s="39"/>
      <c r="AX614" s="39"/>
      <c r="AY614" s="39"/>
      <c r="AZ614" s="39"/>
      <c r="BA614" s="39"/>
      <c r="BB614" s="39"/>
      <c r="BC614" s="39"/>
      <c r="BD614" s="39"/>
      <c r="BE614" s="39"/>
      <c r="BF614" s="39"/>
      <c r="BG614" s="39"/>
      <c r="BH614" s="39"/>
      <c r="BI614" s="39"/>
      <c r="BJ614" s="39"/>
      <c r="BK614" s="39"/>
      <c r="BL614" s="39"/>
      <c r="BM614" s="39"/>
      <c r="BN614" s="39"/>
      <c r="BO614" s="39"/>
      <c r="BP614" s="39"/>
      <c r="BQ614" s="39"/>
      <c r="BR614" s="39"/>
      <c r="BS614" s="39"/>
    </row>
    <row r="615" spans="1:71" ht="15.75" customHeight="1" x14ac:dyDescent="0.25">
      <c r="A615" s="30"/>
      <c r="B615" s="31"/>
      <c r="C615" s="31"/>
      <c r="D615" s="37"/>
      <c r="E615" s="39"/>
      <c r="F615" s="31"/>
      <c r="G615" s="92"/>
      <c r="H615" s="39"/>
      <c r="I615" s="93"/>
      <c r="J615" s="39"/>
      <c r="K615" s="39"/>
      <c r="L615" s="41"/>
      <c r="M615" s="41"/>
      <c r="N615" s="41"/>
      <c r="O615" s="31"/>
      <c r="P615" s="39"/>
      <c r="Q615" s="39"/>
      <c r="R615" s="39"/>
      <c r="S615" s="39"/>
      <c r="T615" s="94"/>
      <c r="U615" s="39"/>
      <c r="V615" s="95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  <c r="AY615" s="39"/>
      <c r="AZ615" s="39"/>
      <c r="BA615" s="39"/>
      <c r="BB615" s="39"/>
      <c r="BC615" s="39"/>
      <c r="BD615" s="39"/>
      <c r="BE615" s="39"/>
      <c r="BF615" s="39"/>
      <c r="BG615" s="39"/>
      <c r="BH615" s="39"/>
      <c r="BI615" s="39"/>
      <c r="BJ615" s="39"/>
      <c r="BK615" s="39"/>
      <c r="BL615" s="39"/>
      <c r="BM615" s="39"/>
      <c r="BN615" s="39"/>
      <c r="BO615" s="39"/>
      <c r="BP615" s="39"/>
      <c r="BQ615" s="39"/>
      <c r="BR615" s="39"/>
      <c r="BS615" s="39"/>
    </row>
    <row r="616" spans="1:71" ht="15.75" customHeight="1" x14ac:dyDescent="0.25">
      <c r="A616" s="30"/>
      <c r="B616" s="31"/>
      <c r="C616" s="31"/>
      <c r="D616" s="37"/>
      <c r="E616" s="39"/>
      <c r="F616" s="31"/>
      <c r="G616" s="92"/>
      <c r="H616" s="39"/>
      <c r="I616" s="93"/>
      <c r="J616" s="39"/>
      <c r="K616" s="39"/>
      <c r="L616" s="41"/>
      <c r="M616" s="41"/>
      <c r="N616" s="41"/>
      <c r="O616" s="31"/>
      <c r="P616" s="39"/>
      <c r="Q616" s="39"/>
      <c r="R616" s="39"/>
      <c r="S616" s="39"/>
      <c r="T616" s="94"/>
      <c r="U616" s="39"/>
      <c r="V616" s="95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39"/>
      <c r="AM616" s="39"/>
      <c r="AN616" s="39"/>
      <c r="AO616" s="39"/>
      <c r="AP616" s="39"/>
      <c r="AQ616" s="39"/>
      <c r="AR616" s="39"/>
      <c r="AS616" s="39"/>
      <c r="AT616" s="39"/>
      <c r="AU616" s="39"/>
      <c r="AV616" s="39"/>
      <c r="AW616" s="39"/>
      <c r="AX616" s="39"/>
      <c r="AY616" s="39"/>
      <c r="AZ616" s="39"/>
      <c r="BA616" s="39"/>
      <c r="BB616" s="39"/>
      <c r="BC616" s="39"/>
      <c r="BD616" s="39"/>
      <c r="BE616" s="39"/>
      <c r="BF616" s="39"/>
      <c r="BG616" s="39"/>
      <c r="BH616" s="39"/>
      <c r="BI616" s="39"/>
      <c r="BJ616" s="39"/>
      <c r="BK616" s="39"/>
      <c r="BL616" s="39"/>
      <c r="BM616" s="39"/>
      <c r="BN616" s="39"/>
      <c r="BO616" s="39"/>
      <c r="BP616" s="39"/>
      <c r="BQ616" s="39"/>
      <c r="BR616" s="39"/>
      <c r="BS616" s="39"/>
    </row>
    <row r="617" spans="1:71" ht="15.75" customHeight="1" x14ac:dyDescent="0.25">
      <c r="A617" s="30"/>
      <c r="B617" s="31"/>
      <c r="C617" s="31"/>
      <c r="D617" s="37"/>
      <c r="E617" s="39"/>
      <c r="F617" s="31"/>
      <c r="G617" s="92"/>
      <c r="H617" s="39"/>
      <c r="I617" s="93"/>
      <c r="J617" s="39"/>
      <c r="K617" s="39"/>
      <c r="L617" s="41"/>
      <c r="M617" s="41"/>
      <c r="N617" s="41"/>
      <c r="O617" s="31"/>
      <c r="P617" s="39"/>
      <c r="Q617" s="39"/>
      <c r="R617" s="39"/>
      <c r="S617" s="39"/>
      <c r="T617" s="94"/>
      <c r="U617" s="39"/>
      <c r="V617" s="95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  <c r="AK617" s="39"/>
      <c r="AL617" s="39"/>
      <c r="AM617" s="39"/>
      <c r="AN617" s="39"/>
      <c r="AO617" s="39"/>
      <c r="AP617" s="39"/>
      <c r="AQ617" s="39"/>
      <c r="AR617" s="39"/>
      <c r="AS617" s="39"/>
      <c r="AT617" s="39"/>
      <c r="AU617" s="39"/>
      <c r="AV617" s="39"/>
      <c r="AW617" s="39"/>
      <c r="AX617" s="39"/>
      <c r="AY617" s="39"/>
      <c r="AZ617" s="39"/>
      <c r="BA617" s="39"/>
      <c r="BB617" s="39"/>
      <c r="BC617" s="39"/>
      <c r="BD617" s="39"/>
      <c r="BE617" s="39"/>
      <c r="BF617" s="39"/>
      <c r="BG617" s="39"/>
      <c r="BH617" s="39"/>
      <c r="BI617" s="39"/>
      <c r="BJ617" s="39"/>
      <c r="BK617" s="39"/>
      <c r="BL617" s="39"/>
      <c r="BM617" s="39"/>
      <c r="BN617" s="39"/>
      <c r="BO617" s="39"/>
      <c r="BP617" s="39"/>
      <c r="BQ617" s="39"/>
      <c r="BR617" s="39"/>
      <c r="BS617" s="39"/>
    </row>
    <row r="618" spans="1:71" ht="15.75" customHeight="1" x14ac:dyDescent="0.25">
      <c r="A618" s="30"/>
      <c r="B618" s="31"/>
      <c r="C618" s="31"/>
      <c r="D618" s="37"/>
      <c r="E618" s="39"/>
      <c r="F618" s="31"/>
      <c r="G618" s="92"/>
      <c r="H618" s="39"/>
      <c r="I618" s="93"/>
      <c r="J618" s="39"/>
      <c r="K618" s="39"/>
      <c r="L618" s="41"/>
      <c r="M618" s="41"/>
      <c r="N618" s="41"/>
      <c r="O618" s="31"/>
      <c r="P618" s="39"/>
      <c r="Q618" s="39"/>
      <c r="R618" s="39"/>
      <c r="S618" s="39"/>
      <c r="T618" s="94"/>
      <c r="U618" s="39"/>
      <c r="V618" s="95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39"/>
      <c r="AX618" s="39"/>
      <c r="AY618" s="39"/>
      <c r="AZ618" s="39"/>
      <c r="BA618" s="39"/>
      <c r="BB618" s="39"/>
      <c r="BC618" s="39"/>
      <c r="BD618" s="39"/>
      <c r="BE618" s="39"/>
      <c r="BF618" s="39"/>
      <c r="BG618" s="39"/>
      <c r="BH618" s="39"/>
      <c r="BI618" s="39"/>
      <c r="BJ618" s="39"/>
      <c r="BK618" s="39"/>
      <c r="BL618" s="39"/>
      <c r="BM618" s="39"/>
      <c r="BN618" s="39"/>
      <c r="BO618" s="39"/>
      <c r="BP618" s="39"/>
      <c r="BQ618" s="39"/>
      <c r="BR618" s="39"/>
      <c r="BS618" s="39"/>
    </row>
    <row r="619" spans="1:71" ht="15.75" customHeight="1" x14ac:dyDescent="0.25">
      <c r="A619" s="30"/>
      <c r="B619" s="31"/>
      <c r="C619" s="31"/>
      <c r="D619" s="37"/>
      <c r="E619" s="39"/>
      <c r="F619" s="31"/>
      <c r="G619" s="92"/>
      <c r="H619" s="39"/>
      <c r="I619" s="93"/>
      <c r="J619" s="39"/>
      <c r="K619" s="39"/>
      <c r="L619" s="41"/>
      <c r="M619" s="41"/>
      <c r="N619" s="41"/>
      <c r="O619" s="31"/>
      <c r="P619" s="39"/>
      <c r="Q619" s="39"/>
      <c r="R619" s="39"/>
      <c r="S619" s="39"/>
      <c r="T619" s="94"/>
      <c r="U619" s="39"/>
      <c r="V619" s="95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  <c r="AY619" s="39"/>
      <c r="AZ619" s="39"/>
      <c r="BA619" s="39"/>
      <c r="BB619" s="39"/>
      <c r="BC619" s="39"/>
      <c r="BD619" s="39"/>
      <c r="BE619" s="39"/>
      <c r="BF619" s="39"/>
      <c r="BG619" s="39"/>
      <c r="BH619" s="39"/>
      <c r="BI619" s="39"/>
      <c r="BJ619" s="39"/>
      <c r="BK619" s="39"/>
      <c r="BL619" s="39"/>
      <c r="BM619" s="39"/>
      <c r="BN619" s="39"/>
      <c r="BO619" s="39"/>
      <c r="BP619" s="39"/>
      <c r="BQ619" s="39"/>
      <c r="BR619" s="39"/>
      <c r="BS619" s="39"/>
    </row>
    <row r="620" spans="1:71" ht="15.75" customHeight="1" x14ac:dyDescent="0.25">
      <c r="A620" s="30"/>
      <c r="B620" s="31"/>
      <c r="C620" s="31"/>
      <c r="D620" s="37"/>
      <c r="E620" s="39"/>
      <c r="F620" s="31"/>
      <c r="G620" s="92"/>
      <c r="H620" s="39"/>
      <c r="I620" s="93"/>
      <c r="J620" s="39"/>
      <c r="K620" s="39"/>
      <c r="L620" s="41"/>
      <c r="M620" s="41"/>
      <c r="N620" s="41"/>
      <c r="O620" s="31"/>
      <c r="P620" s="39"/>
      <c r="Q620" s="39"/>
      <c r="R620" s="39"/>
      <c r="S620" s="39"/>
      <c r="T620" s="94"/>
      <c r="U620" s="39"/>
      <c r="V620" s="95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39"/>
      <c r="AX620" s="39"/>
      <c r="AY620" s="39"/>
      <c r="AZ620" s="39"/>
      <c r="BA620" s="39"/>
      <c r="BB620" s="39"/>
      <c r="BC620" s="39"/>
      <c r="BD620" s="39"/>
      <c r="BE620" s="39"/>
      <c r="BF620" s="39"/>
      <c r="BG620" s="39"/>
      <c r="BH620" s="39"/>
      <c r="BI620" s="39"/>
      <c r="BJ620" s="39"/>
      <c r="BK620" s="39"/>
      <c r="BL620" s="39"/>
      <c r="BM620" s="39"/>
      <c r="BN620" s="39"/>
      <c r="BO620" s="39"/>
      <c r="BP620" s="39"/>
      <c r="BQ620" s="39"/>
      <c r="BR620" s="39"/>
      <c r="BS620" s="39"/>
    </row>
    <row r="621" spans="1:71" ht="15.75" customHeight="1" x14ac:dyDescent="0.25">
      <c r="A621" s="30"/>
      <c r="B621" s="31"/>
      <c r="C621" s="31"/>
      <c r="D621" s="37"/>
      <c r="E621" s="39"/>
      <c r="F621" s="31"/>
      <c r="G621" s="92"/>
      <c r="H621" s="39"/>
      <c r="I621" s="93"/>
      <c r="J621" s="39"/>
      <c r="K621" s="39"/>
      <c r="L621" s="41"/>
      <c r="M621" s="41"/>
      <c r="N621" s="41"/>
      <c r="O621" s="31"/>
      <c r="P621" s="39"/>
      <c r="Q621" s="39"/>
      <c r="R621" s="39"/>
      <c r="S621" s="39"/>
      <c r="T621" s="94"/>
      <c r="U621" s="39"/>
      <c r="V621" s="95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39"/>
      <c r="AX621" s="39"/>
      <c r="AY621" s="39"/>
      <c r="AZ621" s="39"/>
      <c r="BA621" s="39"/>
      <c r="BB621" s="39"/>
      <c r="BC621" s="39"/>
      <c r="BD621" s="39"/>
      <c r="BE621" s="39"/>
      <c r="BF621" s="39"/>
      <c r="BG621" s="39"/>
      <c r="BH621" s="39"/>
      <c r="BI621" s="39"/>
      <c r="BJ621" s="39"/>
      <c r="BK621" s="39"/>
      <c r="BL621" s="39"/>
      <c r="BM621" s="39"/>
      <c r="BN621" s="39"/>
      <c r="BO621" s="39"/>
      <c r="BP621" s="39"/>
      <c r="BQ621" s="39"/>
      <c r="BR621" s="39"/>
      <c r="BS621" s="39"/>
    </row>
    <row r="622" spans="1:71" ht="15.75" customHeight="1" x14ac:dyDescent="0.25">
      <c r="A622" s="30"/>
      <c r="B622" s="31"/>
      <c r="C622" s="31"/>
      <c r="D622" s="37"/>
      <c r="E622" s="39"/>
      <c r="F622" s="31"/>
      <c r="G622" s="92"/>
      <c r="H622" s="39"/>
      <c r="I622" s="93"/>
      <c r="J622" s="39"/>
      <c r="K622" s="39"/>
      <c r="L622" s="41"/>
      <c r="M622" s="41"/>
      <c r="N622" s="41"/>
      <c r="O622" s="31"/>
      <c r="P622" s="39"/>
      <c r="Q622" s="39"/>
      <c r="R622" s="39"/>
      <c r="S622" s="39"/>
      <c r="T622" s="94"/>
      <c r="U622" s="39"/>
      <c r="V622" s="95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  <c r="AW622" s="39"/>
      <c r="AX622" s="39"/>
      <c r="AY622" s="39"/>
      <c r="AZ622" s="39"/>
      <c r="BA622" s="39"/>
      <c r="BB622" s="39"/>
      <c r="BC622" s="39"/>
      <c r="BD622" s="39"/>
      <c r="BE622" s="39"/>
      <c r="BF622" s="39"/>
      <c r="BG622" s="39"/>
      <c r="BH622" s="39"/>
      <c r="BI622" s="39"/>
      <c r="BJ622" s="39"/>
      <c r="BK622" s="39"/>
      <c r="BL622" s="39"/>
      <c r="BM622" s="39"/>
      <c r="BN622" s="39"/>
      <c r="BO622" s="39"/>
      <c r="BP622" s="39"/>
      <c r="BQ622" s="39"/>
      <c r="BR622" s="39"/>
      <c r="BS622" s="39"/>
    </row>
    <row r="623" spans="1:71" ht="15.75" customHeight="1" x14ac:dyDescent="0.25">
      <c r="A623" s="30"/>
      <c r="B623" s="31"/>
      <c r="C623" s="31"/>
      <c r="D623" s="37"/>
      <c r="E623" s="39"/>
      <c r="F623" s="31"/>
      <c r="G623" s="92"/>
      <c r="H623" s="39"/>
      <c r="I623" s="93"/>
      <c r="J623" s="39"/>
      <c r="K623" s="39"/>
      <c r="L623" s="41"/>
      <c r="M623" s="41"/>
      <c r="N623" s="41"/>
      <c r="O623" s="31"/>
      <c r="P623" s="39"/>
      <c r="Q623" s="39"/>
      <c r="R623" s="39"/>
      <c r="S623" s="39"/>
      <c r="T623" s="94"/>
      <c r="U623" s="39"/>
      <c r="V623" s="95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  <c r="AM623" s="39"/>
      <c r="AN623" s="39"/>
      <c r="AO623" s="39"/>
      <c r="AP623" s="39"/>
      <c r="AQ623" s="39"/>
      <c r="AR623" s="39"/>
      <c r="AS623" s="39"/>
      <c r="AT623" s="39"/>
      <c r="AU623" s="39"/>
      <c r="AV623" s="39"/>
      <c r="AW623" s="39"/>
      <c r="AX623" s="39"/>
      <c r="AY623" s="39"/>
      <c r="AZ623" s="39"/>
      <c r="BA623" s="39"/>
      <c r="BB623" s="39"/>
      <c r="BC623" s="39"/>
      <c r="BD623" s="39"/>
      <c r="BE623" s="39"/>
      <c r="BF623" s="39"/>
      <c r="BG623" s="39"/>
      <c r="BH623" s="39"/>
      <c r="BI623" s="39"/>
      <c r="BJ623" s="39"/>
      <c r="BK623" s="39"/>
      <c r="BL623" s="39"/>
      <c r="BM623" s="39"/>
      <c r="BN623" s="39"/>
      <c r="BO623" s="39"/>
      <c r="BP623" s="39"/>
      <c r="BQ623" s="39"/>
      <c r="BR623" s="39"/>
      <c r="BS623" s="39"/>
    </row>
    <row r="624" spans="1:71" ht="15.75" customHeight="1" x14ac:dyDescent="0.25">
      <c r="A624" s="30"/>
      <c r="B624" s="31"/>
      <c r="C624" s="31"/>
      <c r="D624" s="37"/>
      <c r="E624" s="39"/>
      <c r="F624" s="31"/>
      <c r="G624" s="92"/>
      <c r="H624" s="39"/>
      <c r="I624" s="93"/>
      <c r="J624" s="39"/>
      <c r="K624" s="39"/>
      <c r="L624" s="41"/>
      <c r="M624" s="41"/>
      <c r="N624" s="41"/>
      <c r="O624" s="31"/>
      <c r="P624" s="39"/>
      <c r="Q624" s="39"/>
      <c r="R624" s="39"/>
      <c r="S624" s="39"/>
      <c r="T624" s="94"/>
      <c r="U624" s="39"/>
      <c r="V624" s="95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  <c r="AM624" s="39"/>
      <c r="AN624" s="39"/>
      <c r="AO624" s="39"/>
      <c r="AP624" s="39"/>
      <c r="AQ624" s="39"/>
      <c r="AR624" s="39"/>
      <c r="AS624" s="39"/>
      <c r="AT624" s="39"/>
      <c r="AU624" s="39"/>
      <c r="AV624" s="39"/>
      <c r="AW624" s="39"/>
      <c r="AX624" s="39"/>
      <c r="AY624" s="39"/>
      <c r="AZ624" s="39"/>
      <c r="BA624" s="39"/>
      <c r="BB624" s="39"/>
      <c r="BC624" s="39"/>
      <c r="BD624" s="39"/>
      <c r="BE624" s="39"/>
      <c r="BF624" s="39"/>
      <c r="BG624" s="39"/>
      <c r="BH624" s="39"/>
      <c r="BI624" s="39"/>
      <c r="BJ624" s="39"/>
      <c r="BK624" s="39"/>
      <c r="BL624" s="39"/>
      <c r="BM624" s="39"/>
      <c r="BN624" s="39"/>
      <c r="BO624" s="39"/>
      <c r="BP624" s="39"/>
      <c r="BQ624" s="39"/>
      <c r="BR624" s="39"/>
      <c r="BS624" s="39"/>
    </row>
    <row r="625" spans="1:71" ht="15.75" customHeight="1" x14ac:dyDescent="0.25">
      <c r="A625" s="30"/>
      <c r="B625" s="31"/>
      <c r="C625" s="31"/>
      <c r="D625" s="37"/>
      <c r="E625" s="39"/>
      <c r="F625" s="31"/>
      <c r="G625" s="92"/>
      <c r="H625" s="39"/>
      <c r="I625" s="93"/>
      <c r="J625" s="39"/>
      <c r="K625" s="39"/>
      <c r="L625" s="41"/>
      <c r="M625" s="41"/>
      <c r="N625" s="41"/>
      <c r="O625" s="31"/>
      <c r="P625" s="39"/>
      <c r="Q625" s="39"/>
      <c r="R625" s="39"/>
      <c r="S625" s="39"/>
      <c r="T625" s="94"/>
      <c r="U625" s="39"/>
      <c r="V625" s="95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  <c r="AM625" s="39"/>
      <c r="AN625" s="39"/>
      <c r="AO625" s="39"/>
      <c r="AP625" s="39"/>
      <c r="AQ625" s="39"/>
      <c r="AR625" s="39"/>
      <c r="AS625" s="39"/>
      <c r="AT625" s="39"/>
      <c r="AU625" s="39"/>
      <c r="AV625" s="39"/>
      <c r="AW625" s="39"/>
      <c r="AX625" s="39"/>
      <c r="AY625" s="39"/>
      <c r="AZ625" s="39"/>
      <c r="BA625" s="39"/>
      <c r="BB625" s="39"/>
      <c r="BC625" s="39"/>
      <c r="BD625" s="39"/>
      <c r="BE625" s="39"/>
      <c r="BF625" s="39"/>
      <c r="BG625" s="39"/>
      <c r="BH625" s="39"/>
      <c r="BI625" s="39"/>
      <c r="BJ625" s="39"/>
      <c r="BK625" s="39"/>
      <c r="BL625" s="39"/>
      <c r="BM625" s="39"/>
      <c r="BN625" s="39"/>
      <c r="BO625" s="39"/>
      <c r="BP625" s="39"/>
      <c r="BQ625" s="39"/>
      <c r="BR625" s="39"/>
      <c r="BS625" s="39"/>
    </row>
    <row r="626" spans="1:71" ht="15.75" customHeight="1" x14ac:dyDescent="0.25">
      <c r="A626" s="30"/>
      <c r="B626" s="31"/>
      <c r="C626" s="31"/>
      <c r="D626" s="37"/>
      <c r="E626" s="39"/>
      <c r="F626" s="31"/>
      <c r="G626" s="92"/>
      <c r="H626" s="39"/>
      <c r="I626" s="93"/>
      <c r="J626" s="39"/>
      <c r="K626" s="39"/>
      <c r="L626" s="41"/>
      <c r="M626" s="41"/>
      <c r="N626" s="41"/>
      <c r="O626" s="31"/>
      <c r="P626" s="39"/>
      <c r="Q626" s="39"/>
      <c r="R626" s="39"/>
      <c r="S626" s="39"/>
      <c r="T626" s="94"/>
      <c r="U626" s="39"/>
      <c r="V626" s="95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39"/>
      <c r="AM626" s="39"/>
      <c r="AN626" s="39"/>
      <c r="AO626" s="39"/>
      <c r="AP626" s="39"/>
      <c r="AQ626" s="39"/>
      <c r="AR626" s="39"/>
      <c r="AS626" s="39"/>
      <c r="AT626" s="39"/>
      <c r="AU626" s="39"/>
      <c r="AV626" s="39"/>
      <c r="AW626" s="39"/>
      <c r="AX626" s="39"/>
      <c r="AY626" s="39"/>
      <c r="AZ626" s="39"/>
      <c r="BA626" s="39"/>
      <c r="BB626" s="39"/>
      <c r="BC626" s="39"/>
      <c r="BD626" s="39"/>
      <c r="BE626" s="39"/>
      <c r="BF626" s="39"/>
      <c r="BG626" s="39"/>
      <c r="BH626" s="39"/>
      <c r="BI626" s="39"/>
      <c r="BJ626" s="39"/>
      <c r="BK626" s="39"/>
      <c r="BL626" s="39"/>
      <c r="BM626" s="39"/>
      <c r="BN626" s="39"/>
      <c r="BO626" s="39"/>
      <c r="BP626" s="39"/>
      <c r="BQ626" s="39"/>
      <c r="BR626" s="39"/>
      <c r="BS626" s="39"/>
    </row>
    <row r="627" spans="1:71" ht="15.75" customHeight="1" x14ac:dyDescent="0.25">
      <c r="A627" s="30"/>
      <c r="B627" s="31"/>
      <c r="C627" s="31"/>
      <c r="D627" s="37"/>
      <c r="E627" s="39"/>
      <c r="F627" s="31"/>
      <c r="G627" s="92"/>
      <c r="H627" s="39"/>
      <c r="I627" s="93"/>
      <c r="J627" s="39"/>
      <c r="K627" s="39"/>
      <c r="L627" s="41"/>
      <c r="M627" s="41"/>
      <c r="N627" s="41"/>
      <c r="O627" s="31"/>
      <c r="P627" s="39"/>
      <c r="Q627" s="39"/>
      <c r="R627" s="39"/>
      <c r="S627" s="39"/>
      <c r="T627" s="94"/>
      <c r="U627" s="39"/>
      <c r="V627" s="95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  <c r="AK627" s="39"/>
      <c r="AL627" s="39"/>
      <c r="AM627" s="39"/>
      <c r="AN627" s="39"/>
      <c r="AO627" s="39"/>
      <c r="AP627" s="39"/>
      <c r="AQ627" s="39"/>
      <c r="AR627" s="39"/>
      <c r="AS627" s="39"/>
      <c r="AT627" s="39"/>
      <c r="AU627" s="39"/>
      <c r="AV627" s="39"/>
      <c r="AW627" s="39"/>
      <c r="AX627" s="39"/>
      <c r="AY627" s="39"/>
      <c r="AZ627" s="39"/>
      <c r="BA627" s="39"/>
      <c r="BB627" s="39"/>
      <c r="BC627" s="39"/>
      <c r="BD627" s="39"/>
      <c r="BE627" s="39"/>
      <c r="BF627" s="39"/>
      <c r="BG627" s="39"/>
      <c r="BH627" s="39"/>
      <c r="BI627" s="39"/>
      <c r="BJ627" s="39"/>
      <c r="BK627" s="39"/>
      <c r="BL627" s="39"/>
      <c r="BM627" s="39"/>
      <c r="BN627" s="39"/>
      <c r="BO627" s="39"/>
      <c r="BP627" s="39"/>
      <c r="BQ627" s="39"/>
      <c r="BR627" s="39"/>
      <c r="BS627" s="39"/>
    </row>
    <row r="628" spans="1:71" ht="15.75" customHeight="1" x14ac:dyDescent="0.25">
      <c r="A628" s="30"/>
      <c r="B628" s="31"/>
      <c r="C628" s="31"/>
      <c r="D628" s="37"/>
      <c r="E628" s="39"/>
      <c r="F628" s="31"/>
      <c r="G628" s="92"/>
      <c r="H628" s="39"/>
      <c r="I628" s="93"/>
      <c r="J628" s="39"/>
      <c r="K628" s="39"/>
      <c r="L628" s="41"/>
      <c r="M628" s="41"/>
      <c r="N628" s="41"/>
      <c r="O628" s="31"/>
      <c r="P628" s="39"/>
      <c r="Q628" s="39"/>
      <c r="R628" s="39"/>
      <c r="S628" s="39"/>
      <c r="T628" s="94"/>
      <c r="U628" s="39"/>
      <c r="V628" s="95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  <c r="AT628" s="39"/>
      <c r="AU628" s="39"/>
      <c r="AV628" s="39"/>
      <c r="AW628" s="39"/>
      <c r="AX628" s="39"/>
      <c r="AY628" s="39"/>
      <c r="AZ628" s="39"/>
      <c r="BA628" s="39"/>
      <c r="BB628" s="39"/>
      <c r="BC628" s="39"/>
      <c r="BD628" s="39"/>
      <c r="BE628" s="39"/>
      <c r="BF628" s="39"/>
      <c r="BG628" s="39"/>
      <c r="BH628" s="39"/>
      <c r="BI628" s="39"/>
      <c r="BJ628" s="39"/>
      <c r="BK628" s="39"/>
      <c r="BL628" s="39"/>
      <c r="BM628" s="39"/>
      <c r="BN628" s="39"/>
      <c r="BO628" s="39"/>
      <c r="BP628" s="39"/>
      <c r="BQ628" s="39"/>
      <c r="BR628" s="39"/>
      <c r="BS628" s="39"/>
    </row>
    <row r="629" spans="1:71" ht="15.75" customHeight="1" x14ac:dyDescent="0.25">
      <c r="A629" s="30"/>
      <c r="B629" s="31"/>
      <c r="C629" s="31"/>
      <c r="D629" s="37"/>
      <c r="E629" s="39"/>
      <c r="F629" s="31"/>
      <c r="G629" s="92"/>
      <c r="H629" s="39"/>
      <c r="I629" s="93"/>
      <c r="J629" s="39"/>
      <c r="K629" s="39"/>
      <c r="L629" s="41"/>
      <c r="M629" s="41"/>
      <c r="N629" s="41"/>
      <c r="O629" s="31"/>
      <c r="P629" s="39"/>
      <c r="Q629" s="39"/>
      <c r="R629" s="39"/>
      <c r="S629" s="39"/>
      <c r="T629" s="94"/>
      <c r="U629" s="39"/>
      <c r="V629" s="95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  <c r="AK629" s="39"/>
      <c r="AL629" s="39"/>
      <c r="AM629" s="39"/>
      <c r="AN629" s="39"/>
      <c r="AO629" s="39"/>
      <c r="AP629" s="39"/>
      <c r="AQ629" s="39"/>
      <c r="AR629" s="39"/>
      <c r="AS629" s="39"/>
      <c r="AT629" s="39"/>
      <c r="AU629" s="39"/>
      <c r="AV629" s="39"/>
      <c r="AW629" s="39"/>
      <c r="AX629" s="39"/>
      <c r="AY629" s="39"/>
      <c r="AZ629" s="39"/>
      <c r="BA629" s="39"/>
      <c r="BB629" s="39"/>
      <c r="BC629" s="39"/>
      <c r="BD629" s="39"/>
      <c r="BE629" s="39"/>
      <c r="BF629" s="39"/>
      <c r="BG629" s="39"/>
      <c r="BH629" s="39"/>
      <c r="BI629" s="39"/>
      <c r="BJ629" s="39"/>
      <c r="BK629" s="39"/>
      <c r="BL629" s="39"/>
      <c r="BM629" s="39"/>
      <c r="BN629" s="39"/>
      <c r="BO629" s="39"/>
      <c r="BP629" s="39"/>
      <c r="BQ629" s="39"/>
      <c r="BR629" s="39"/>
      <c r="BS629" s="39"/>
    </row>
    <row r="630" spans="1:71" ht="15.75" customHeight="1" x14ac:dyDescent="0.25">
      <c r="A630" s="30"/>
      <c r="B630" s="31"/>
      <c r="C630" s="31"/>
      <c r="D630" s="37"/>
      <c r="E630" s="39"/>
      <c r="F630" s="31"/>
      <c r="G630" s="92"/>
      <c r="H630" s="39"/>
      <c r="I630" s="93"/>
      <c r="J630" s="39"/>
      <c r="K630" s="39"/>
      <c r="L630" s="41"/>
      <c r="M630" s="41"/>
      <c r="N630" s="41"/>
      <c r="O630" s="31"/>
      <c r="P630" s="39"/>
      <c r="Q630" s="39"/>
      <c r="R630" s="39"/>
      <c r="S630" s="39"/>
      <c r="T630" s="94"/>
      <c r="U630" s="39"/>
      <c r="V630" s="95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39"/>
      <c r="AM630" s="39"/>
      <c r="AN630" s="39"/>
      <c r="AO630" s="39"/>
      <c r="AP630" s="39"/>
      <c r="AQ630" s="39"/>
      <c r="AR630" s="39"/>
      <c r="AS630" s="39"/>
      <c r="AT630" s="39"/>
      <c r="AU630" s="39"/>
      <c r="AV630" s="39"/>
      <c r="AW630" s="39"/>
      <c r="AX630" s="39"/>
      <c r="AY630" s="39"/>
      <c r="AZ630" s="39"/>
      <c r="BA630" s="39"/>
      <c r="BB630" s="39"/>
      <c r="BC630" s="39"/>
      <c r="BD630" s="39"/>
      <c r="BE630" s="39"/>
      <c r="BF630" s="39"/>
      <c r="BG630" s="39"/>
      <c r="BH630" s="39"/>
      <c r="BI630" s="39"/>
      <c r="BJ630" s="39"/>
      <c r="BK630" s="39"/>
      <c r="BL630" s="39"/>
      <c r="BM630" s="39"/>
      <c r="BN630" s="39"/>
      <c r="BO630" s="39"/>
      <c r="BP630" s="39"/>
      <c r="BQ630" s="39"/>
      <c r="BR630" s="39"/>
      <c r="BS630" s="39"/>
    </row>
    <row r="631" spans="1:71" ht="15.75" customHeight="1" x14ac:dyDescent="0.25">
      <c r="A631" s="30"/>
      <c r="B631" s="31"/>
      <c r="C631" s="31"/>
      <c r="D631" s="37"/>
      <c r="E631" s="39"/>
      <c r="F631" s="31"/>
      <c r="G631" s="92"/>
      <c r="H631" s="39"/>
      <c r="I631" s="93"/>
      <c r="J631" s="39"/>
      <c r="K631" s="39"/>
      <c r="L631" s="41"/>
      <c r="M631" s="41"/>
      <c r="N631" s="41"/>
      <c r="O631" s="31"/>
      <c r="P631" s="39"/>
      <c r="Q631" s="39"/>
      <c r="R631" s="39"/>
      <c r="S631" s="39"/>
      <c r="T631" s="94"/>
      <c r="U631" s="39"/>
      <c r="V631" s="95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  <c r="AK631" s="39"/>
      <c r="AL631" s="39"/>
      <c r="AM631" s="39"/>
      <c r="AN631" s="39"/>
      <c r="AO631" s="39"/>
      <c r="AP631" s="39"/>
      <c r="AQ631" s="39"/>
      <c r="AR631" s="39"/>
      <c r="AS631" s="39"/>
      <c r="AT631" s="39"/>
      <c r="AU631" s="39"/>
      <c r="AV631" s="39"/>
      <c r="AW631" s="39"/>
      <c r="AX631" s="39"/>
      <c r="AY631" s="39"/>
      <c r="AZ631" s="39"/>
      <c r="BA631" s="39"/>
      <c r="BB631" s="39"/>
      <c r="BC631" s="39"/>
      <c r="BD631" s="39"/>
      <c r="BE631" s="39"/>
      <c r="BF631" s="39"/>
      <c r="BG631" s="39"/>
      <c r="BH631" s="39"/>
      <c r="BI631" s="39"/>
      <c r="BJ631" s="39"/>
      <c r="BK631" s="39"/>
      <c r="BL631" s="39"/>
      <c r="BM631" s="39"/>
      <c r="BN631" s="39"/>
      <c r="BO631" s="39"/>
      <c r="BP631" s="39"/>
      <c r="BQ631" s="39"/>
      <c r="BR631" s="39"/>
      <c r="BS631" s="39"/>
    </row>
    <row r="632" spans="1:71" ht="15.75" customHeight="1" x14ac:dyDescent="0.25">
      <c r="A632" s="30"/>
      <c r="B632" s="31"/>
      <c r="C632" s="31"/>
      <c r="D632" s="37"/>
      <c r="E632" s="39"/>
      <c r="F632" s="31"/>
      <c r="G632" s="92"/>
      <c r="H632" s="39"/>
      <c r="I632" s="93"/>
      <c r="J632" s="39"/>
      <c r="K632" s="39"/>
      <c r="L632" s="41"/>
      <c r="M632" s="41"/>
      <c r="N632" s="41"/>
      <c r="O632" s="31"/>
      <c r="P632" s="39"/>
      <c r="Q632" s="39"/>
      <c r="R632" s="39"/>
      <c r="S632" s="39"/>
      <c r="T632" s="94"/>
      <c r="U632" s="39"/>
      <c r="V632" s="95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  <c r="AT632" s="39"/>
      <c r="AU632" s="39"/>
      <c r="AV632" s="39"/>
      <c r="AW632" s="39"/>
      <c r="AX632" s="39"/>
      <c r="AY632" s="39"/>
      <c r="AZ632" s="39"/>
      <c r="BA632" s="39"/>
      <c r="BB632" s="39"/>
      <c r="BC632" s="39"/>
      <c r="BD632" s="39"/>
      <c r="BE632" s="39"/>
      <c r="BF632" s="39"/>
      <c r="BG632" s="39"/>
      <c r="BH632" s="39"/>
      <c r="BI632" s="39"/>
      <c r="BJ632" s="39"/>
      <c r="BK632" s="39"/>
      <c r="BL632" s="39"/>
      <c r="BM632" s="39"/>
      <c r="BN632" s="39"/>
      <c r="BO632" s="39"/>
      <c r="BP632" s="39"/>
      <c r="BQ632" s="39"/>
      <c r="BR632" s="39"/>
      <c r="BS632" s="39"/>
    </row>
    <row r="633" spans="1:71" ht="15.75" customHeight="1" x14ac:dyDescent="0.25">
      <c r="A633" s="30"/>
      <c r="B633" s="31"/>
      <c r="C633" s="31"/>
      <c r="D633" s="37"/>
      <c r="E633" s="39"/>
      <c r="F633" s="31"/>
      <c r="G633" s="92"/>
      <c r="H633" s="39"/>
      <c r="I633" s="93"/>
      <c r="J633" s="39"/>
      <c r="K633" s="39"/>
      <c r="L633" s="41"/>
      <c r="M633" s="41"/>
      <c r="N633" s="41"/>
      <c r="O633" s="31"/>
      <c r="P633" s="39"/>
      <c r="Q633" s="39"/>
      <c r="R633" s="39"/>
      <c r="S633" s="39"/>
      <c r="T633" s="94"/>
      <c r="U633" s="39"/>
      <c r="V633" s="95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  <c r="AY633" s="39"/>
      <c r="AZ633" s="39"/>
      <c r="BA633" s="39"/>
      <c r="BB633" s="39"/>
      <c r="BC633" s="39"/>
      <c r="BD633" s="39"/>
      <c r="BE633" s="39"/>
      <c r="BF633" s="39"/>
      <c r="BG633" s="39"/>
      <c r="BH633" s="39"/>
      <c r="BI633" s="39"/>
      <c r="BJ633" s="39"/>
      <c r="BK633" s="39"/>
      <c r="BL633" s="39"/>
      <c r="BM633" s="39"/>
      <c r="BN633" s="39"/>
      <c r="BO633" s="39"/>
      <c r="BP633" s="39"/>
      <c r="BQ633" s="39"/>
      <c r="BR633" s="39"/>
      <c r="BS633" s="39"/>
    </row>
    <row r="634" spans="1:71" ht="15.75" customHeight="1" x14ac:dyDescent="0.25">
      <c r="A634" s="30"/>
      <c r="B634" s="31"/>
      <c r="C634" s="31"/>
      <c r="D634" s="37"/>
      <c r="E634" s="39"/>
      <c r="F634" s="31"/>
      <c r="G634" s="92"/>
      <c r="H634" s="39"/>
      <c r="I634" s="93"/>
      <c r="J634" s="39"/>
      <c r="K634" s="39"/>
      <c r="L634" s="41"/>
      <c r="M634" s="41"/>
      <c r="N634" s="41"/>
      <c r="O634" s="31"/>
      <c r="P634" s="39"/>
      <c r="Q634" s="39"/>
      <c r="R634" s="39"/>
      <c r="S634" s="39"/>
      <c r="T634" s="94"/>
      <c r="U634" s="39"/>
      <c r="V634" s="95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  <c r="AK634" s="39"/>
      <c r="AL634" s="39"/>
      <c r="AM634" s="39"/>
      <c r="AN634" s="39"/>
      <c r="AO634" s="39"/>
      <c r="AP634" s="39"/>
      <c r="AQ634" s="39"/>
      <c r="AR634" s="39"/>
      <c r="AS634" s="39"/>
      <c r="AT634" s="39"/>
      <c r="AU634" s="39"/>
      <c r="AV634" s="39"/>
      <c r="AW634" s="39"/>
      <c r="AX634" s="39"/>
      <c r="AY634" s="39"/>
      <c r="AZ634" s="39"/>
      <c r="BA634" s="39"/>
      <c r="BB634" s="39"/>
      <c r="BC634" s="39"/>
      <c r="BD634" s="39"/>
      <c r="BE634" s="39"/>
      <c r="BF634" s="39"/>
      <c r="BG634" s="39"/>
      <c r="BH634" s="39"/>
      <c r="BI634" s="39"/>
      <c r="BJ634" s="39"/>
      <c r="BK634" s="39"/>
      <c r="BL634" s="39"/>
      <c r="BM634" s="39"/>
      <c r="BN634" s="39"/>
      <c r="BO634" s="39"/>
      <c r="BP634" s="39"/>
      <c r="BQ634" s="39"/>
      <c r="BR634" s="39"/>
      <c r="BS634" s="39"/>
    </row>
    <row r="635" spans="1:71" ht="15.75" customHeight="1" x14ac:dyDescent="0.25">
      <c r="A635" s="30"/>
      <c r="B635" s="31"/>
      <c r="C635" s="31"/>
      <c r="D635" s="37"/>
      <c r="E635" s="39"/>
      <c r="F635" s="31"/>
      <c r="G635" s="92"/>
      <c r="H635" s="39"/>
      <c r="I635" s="93"/>
      <c r="J635" s="39"/>
      <c r="K635" s="39"/>
      <c r="L635" s="41"/>
      <c r="M635" s="41"/>
      <c r="N635" s="41"/>
      <c r="O635" s="31"/>
      <c r="P635" s="39"/>
      <c r="Q635" s="39"/>
      <c r="R635" s="39"/>
      <c r="S635" s="39"/>
      <c r="T635" s="94"/>
      <c r="U635" s="39"/>
      <c r="V635" s="95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  <c r="AK635" s="39"/>
      <c r="AL635" s="39"/>
      <c r="AM635" s="39"/>
      <c r="AN635" s="39"/>
      <c r="AO635" s="39"/>
      <c r="AP635" s="39"/>
      <c r="AQ635" s="39"/>
      <c r="AR635" s="39"/>
      <c r="AS635" s="39"/>
      <c r="AT635" s="39"/>
      <c r="AU635" s="39"/>
      <c r="AV635" s="39"/>
      <c r="AW635" s="39"/>
      <c r="AX635" s="39"/>
      <c r="AY635" s="39"/>
      <c r="AZ635" s="39"/>
      <c r="BA635" s="39"/>
      <c r="BB635" s="39"/>
      <c r="BC635" s="39"/>
      <c r="BD635" s="39"/>
      <c r="BE635" s="39"/>
      <c r="BF635" s="39"/>
      <c r="BG635" s="39"/>
      <c r="BH635" s="39"/>
      <c r="BI635" s="39"/>
      <c r="BJ635" s="39"/>
      <c r="BK635" s="39"/>
      <c r="BL635" s="39"/>
      <c r="BM635" s="39"/>
      <c r="BN635" s="39"/>
      <c r="BO635" s="39"/>
      <c r="BP635" s="39"/>
      <c r="BQ635" s="39"/>
      <c r="BR635" s="39"/>
      <c r="BS635" s="39"/>
    </row>
    <row r="636" spans="1:71" ht="15.75" customHeight="1" x14ac:dyDescent="0.25">
      <c r="A636" s="30"/>
      <c r="B636" s="31"/>
      <c r="C636" s="31"/>
      <c r="D636" s="37"/>
      <c r="E636" s="39"/>
      <c r="F636" s="31"/>
      <c r="G636" s="92"/>
      <c r="H636" s="39"/>
      <c r="I636" s="93"/>
      <c r="J636" s="39"/>
      <c r="K636" s="39"/>
      <c r="L636" s="41"/>
      <c r="M636" s="41"/>
      <c r="N636" s="41"/>
      <c r="O636" s="31"/>
      <c r="P636" s="39"/>
      <c r="Q636" s="39"/>
      <c r="R636" s="39"/>
      <c r="S636" s="39"/>
      <c r="T636" s="94"/>
      <c r="U636" s="39"/>
      <c r="V636" s="95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  <c r="AK636" s="39"/>
      <c r="AL636" s="39"/>
      <c r="AM636" s="39"/>
      <c r="AN636" s="39"/>
      <c r="AO636" s="39"/>
      <c r="AP636" s="39"/>
      <c r="AQ636" s="39"/>
      <c r="AR636" s="39"/>
      <c r="AS636" s="39"/>
      <c r="AT636" s="39"/>
      <c r="AU636" s="39"/>
      <c r="AV636" s="39"/>
      <c r="AW636" s="39"/>
      <c r="AX636" s="39"/>
      <c r="AY636" s="39"/>
      <c r="AZ636" s="39"/>
      <c r="BA636" s="39"/>
      <c r="BB636" s="39"/>
      <c r="BC636" s="39"/>
      <c r="BD636" s="39"/>
      <c r="BE636" s="39"/>
      <c r="BF636" s="39"/>
      <c r="BG636" s="39"/>
      <c r="BH636" s="39"/>
      <c r="BI636" s="39"/>
      <c r="BJ636" s="39"/>
      <c r="BK636" s="39"/>
      <c r="BL636" s="39"/>
      <c r="BM636" s="39"/>
      <c r="BN636" s="39"/>
      <c r="BO636" s="39"/>
      <c r="BP636" s="39"/>
      <c r="BQ636" s="39"/>
      <c r="BR636" s="39"/>
      <c r="BS636" s="39"/>
    </row>
    <row r="637" spans="1:71" ht="15.75" customHeight="1" x14ac:dyDescent="0.25">
      <c r="A637" s="30"/>
      <c r="B637" s="31"/>
      <c r="C637" s="31"/>
      <c r="D637" s="37"/>
      <c r="E637" s="39"/>
      <c r="F637" s="31"/>
      <c r="G637" s="92"/>
      <c r="H637" s="39"/>
      <c r="I637" s="93"/>
      <c r="J637" s="39"/>
      <c r="K637" s="39"/>
      <c r="L637" s="41"/>
      <c r="M637" s="41"/>
      <c r="N637" s="41"/>
      <c r="O637" s="31"/>
      <c r="P637" s="39"/>
      <c r="Q637" s="39"/>
      <c r="R637" s="39"/>
      <c r="S637" s="39"/>
      <c r="T637" s="94"/>
      <c r="U637" s="39"/>
      <c r="V637" s="95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  <c r="AK637" s="39"/>
      <c r="AL637" s="39"/>
      <c r="AM637" s="39"/>
      <c r="AN637" s="39"/>
      <c r="AO637" s="39"/>
      <c r="AP637" s="39"/>
      <c r="AQ637" s="39"/>
      <c r="AR637" s="39"/>
      <c r="AS637" s="39"/>
      <c r="AT637" s="39"/>
      <c r="AU637" s="39"/>
      <c r="AV637" s="39"/>
      <c r="AW637" s="39"/>
      <c r="AX637" s="39"/>
      <c r="AY637" s="39"/>
      <c r="AZ637" s="39"/>
      <c r="BA637" s="39"/>
      <c r="BB637" s="39"/>
      <c r="BC637" s="39"/>
      <c r="BD637" s="39"/>
      <c r="BE637" s="39"/>
      <c r="BF637" s="39"/>
      <c r="BG637" s="39"/>
      <c r="BH637" s="39"/>
      <c r="BI637" s="39"/>
      <c r="BJ637" s="39"/>
      <c r="BK637" s="39"/>
      <c r="BL637" s="39"/>
      <c r="BM637" s="39"/>
      <c r="BN637" s="39"/>
      <c r="BO637" s="39"/>
      <c r="BP637" s="39"/>
      <c r="BQ637" s="39"/>
      <c r="BR637" s="39"/>
      <c r="BS637" s="39"/>
    </row>
    <row r="638" spans="1:71" ht="15.75" customHeight="1" x14ac:dyDescent="0.25">
      <c r="A638" s="30"/>
      <c r="B638" s="31"/>
      <c r="C638" s="31"/>
      <c r="D638" s="37"/>
      <c r="E638" s="39"/>
      <c r="F638" s="31"/>
      <c r="G638" s="92"/>
      <c r="H638" s="39"/>
      <c r="I638" s="93"/>
      <c r="J638" s="39"/>
      <c r="K638" s="39"/>
      <c r="L638" s="41"/>
      <c r="M638" s="41"/>
      <c r="N638" s="41"/>
      <c r="O638" s="31"/>
      <c r="P638" s="39"/>
      <c r="Q638" s="39"/>
      <c r="R638" s="39"/>
      <c r="S638" s="39"/>
      <c r="T638" s="94"/>
      <c r="U638" s="39"/>
      <c r="V638" s="95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  <c r="AK638" s="39"/>
      <c r="AL638" s="39"/>
      <c r="AM638" s="39"/>
      <c r="AN638" s="39"/>
      <c r="AO638" s="39"/>
      <c r="AP638" s="39"/>
      <c r="AQ638" s="39"/>
      <c r="AR638" s="39"/>
      <c r="AS638" s="39"/>
      <c r="AT638" s="39"/>
      <c r="AU638" s="39"/>
      <c r="AV638" s="39"/>
      <c r="AW638" s="39"/>
      <c r="AX638" s="39"/>
      <c r="AY638" s="39"/>
      <c r="AZ638" s="39"/>
      <c r="BA638" s="39"/>
      <c r="BB638" s="39"/>
      <c r="BC638" s="39"/>
      <c r="BD638" s="39"/>
      <c r="BE638" s="39"/>
      <c r="BF638" s="39"/>
      <c r="BG638" s="39"/>
      <c r="BH638" s="39"/>
      <c r="BI638" s="39"/>
      <c r="BJ638" s="39"/>
      <c r="BK638" s="39"/>
      <c r="BL638" s="39"/>
      <c r="BM638" s="39"/>
      <c r="BN638" s="39"/>
      <c r="BO638" s="39"/>
      <c r="BP638" s="39"/>
      <c r="BQ638" s="39"/>
      <c r="BR638" s="39"/>
      <c r="BS638" s="39"/>
    </row>
    <row r="639" spans="1:71" ht="15.75" customHeight="1" x14ac:dyDescent="0.25">
      <c r="A639" s="30"/>
      <c r="B639" s="31"/>
      <c r="C639" s="31"/>
      <c r="D639" s="37"/>
      <c r="E639" s="39"/>
      <c r="F639" s="31"/>
      <c r="G639" s="92"/>
      <c r="H639" s="39"/>
      <c r="I639" s="93"/>
      <c r="J639" s="39"/>
      <c r="K639" s="39"/>
      <c r="L639" s="41"/>
      <c r="M639" s="41"/>
      <c r="N639" s="41"/>
      <c r="O639" s="31"/>
      <c r="P639" s="39"/>
      <c r="Q639" s="39"/>
      <c r="R639" s="39"/>
      <c r="S639" s="39"/>
      <c r="T639" s="94"/>
      <c r="U639" s="39"/>
      <c r="V639" s="95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  <c r="AY639" s="39"/>
      <c r="AZ639" s="39"/>
      <c r="BA639" s="39"/>
      <c r="BB639" s="39"/>
      <c r="BC639" s="39"/>
      <c r="BD639" s="39"/>
      <c r="BE639" s="39"/>
      <c r="BF639" s="39"/>
      <c r="BG639" s="39"/>
      <c r="BH639" s="39"/>
      <c r="BI639" s="39"/>
      <c r="BJ639" s="39"/>
      <c r="BK639" s="39"/>
      <c r="BL639" s="39"/>
      <c r="BM639" s="39"/>
      <c r="BN639" s="39"/>
      <c r="BO639" s="39"/>
      <c r="BP639" s="39"/>
      <c r="BQ639" s="39"/>
      <c r="BR639" s="39"/>
      <c r="BS639" s="39"/>
    </row>
    <row r="640" spans="1:71" ht="15.75" customHeight="1" x14ac:dyDescent="0.25">
      <c r="A640" s="30"/>
      <c r="B640" s="31"/>
      <c r="C640" s="31"/>
      <c r="D640" s="37"/>
      <c r="E640" s="39"/>
      <c r="F640" s="31"/>
      <c r="G640" s="92"/>
      <c r="H640" s="39"/>
      <c r="I640" s="93"/>
      <c r="J640" s="39"/>
      <c r="K640" s="39"/>
      <c r="L640" s="41"/>
      <c r="M640" s="41"/>
      <c r="N640" s="41"/>
      <c r="O640" s="31"/>
      <c r="P640" s="39"/>
      <c r="Q640" s="39"/>
      <c r="R640" s="39"/>
      <c r="S640" s="39"/>
      <c r="T640" s="94"/>
      <c r="U640" s="39"/>
      <c r="V640" s="95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  <c r="AK640" s="39"/>
      <c r="AL640" s="39"/>
      <c r="AM640" s="39"/>
      <c r="AN640" s="39"/>
      <c r="AO640" s="39"/>
      <c r="AP640" s="39"/>
      <c r="AQ640" s="39"/>
      <c r="AR640" s="39"/>
      <c r="AS640" s="39"/>
      <c r="AT640" s="39"/>
      <c r="AU640" s="39"/>
      <c r="AV640" s="39"/>
      <c r="AW640" s="39"/>
      <c r="AX640" s="39"/>
      <c r="AY640" s="39"/>
      <c r="AZ640" s="39"/>
      <c r="BA640" s="39"/>
      <c r="BB640" s="39"/>
      <c r="BC640" s="39"/>
      <c r="BD640" s="39"/>
      <c r="BE640" s="39"/>
      <c r="BF640" s="39"/>
      <c r="BG640" s="39"/>
      <c r="BH640" s="39"/>
      <c r="BI640" s="39"/>
      <c r="BJ640" s="39"/>
      <c r="BK640" s="39"/>
      <c r="BL640" s="39"/>
      <c r="BM640" s="39"/>
      <c r="BN640" s="39"/>
      <c r="BO640" s="39"/>
      <c r="BP640" s="39"/>
      <c r="BQ640" s="39"/>
      <c r="BR640" s="39"/>
      <c r="BS640" s="39"/>
    </row>
    <row r="641" spans="1:71" ht="15.75" customHeight="1" x14ac:dyDescent="0.25">
      <c r="A641" s="30"/>
      <c r="B641" s="31"/>
      <c r="C641" s="31"/>
      <c r="D641" s="37"/>
      <c r="E641" s="39"/>
      <c r="F641" s="31"/>
      <c r="G641" s="92"/>
      <c r="H641" s="39"/>
      <c r="I641" s="93"/>
      <c r="J641" s="39"/>
      <c r="K641" s="39"/>
      <c r="L641" s="41"/>
      <c r="M641" s="41"/>
      <c r="N641" s="41"/>
      <c r="O641" s="31"/>
      <c r="P641" s="39"/>
      <c r="Q641" s="39"/>
      <c r="R641" s="39"/>
      <c r="S641" s="39"/>
      <c r="T641" s="94"/>
      <c r="U641" s="39"/>
      <c r="V641" s="95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  <c r="AM641" s="39"/>
      <c r="AN641" s="39"/>
      <c r="AO641" s="39"/>
      <c r="AP641" s="39"/>
      <c r="AQ641" s="39"/>
      <c r="AR641" s="39"/>
      <c r="AS641" s="39"/>
      <c r="AT641" s="39"/>
      <c r="AU641" s="39"/>
      <c r="AV641" s="39"/>
      <c r="AW641" s="39"/>
      <c r="AX641" s="39"/>
      <c r="AY641" s="39"/>
      <c r="AZ641" s="39"/>
      <c r="BA641" s="39"/>
      <c r="BB641" s="39"/>
      <c r="BC641" s="39"/>
      <c r="BD641" s="39"/>
      <c r="BE641" s="39"/>
      <c r="BF641" s="39"/>
      <c r="BG641" s="39"/>
      <c r="BH641" s="39"/>
      <c r="BI641" s="39"/>
      <c r="BJ641" s="39"/>
      <c r="BK641" s="39"/>
      <c r="BL641" s="39"/>
      <c r="BM641" s="39"/>
      <c r="BN641" s="39"/>
      <c r="BO641" s="39"/>
      <c r="BP641" s="39"/>
      <c r="BQ641" s="39"/>
      <c r="BR641" s="39"/>
      <c r="BS641" s="39"/>
    </row>
    <row r="642" spans="1:71" ht="15.75" customHeight="1" x14ac:dyDescent="0.25">
      <c r="A642" s="30"/>
      <c r="B642" s="31"/>
      <c r="C642" s="31"/>
      <c r="D642" s="37"/>
      <c r="E642" s="39"/>
      <c r="F642" s="31"/>
      <c r="G642" s="92"/>
      <c r="H642" s="39"/>
      <c r="I642" s="93"/>
      <c r="J642" s="39"/>
      <c r="K642" s="39"/>
      <c r="L642" s="41"/>
      <c r="M642" s="41"/>
      <c r="N642" s="41"/>
      <c r="O642" s="31"/>
      <c r="P642" s="39"/>
      <c r="Q642" s="39"/>
      <c r="R642" s="39"/>
      <c r="S642" s="39"/>
      <c r="T642" s="94"/>
      <c r="U642" s="39"/>
      <c r="V642" s="95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  <c r="AY642" s="39"/>
      <c r="AZ642" s="39"/>
      <c r="BA642" s="39"/>
      <c r="BB642" s="39"/>
      <c r="BC642" s="39"/>
      <c r="BD642" s="39"/>
      <c r="BE642" s="39"/>
      <c r="BF642" s="39"/>
      <c r="BG642" s="39"/>
      <c r="BH642" s="39"/>
      <c r="BI642" s="39"/>
      <c r="BJ642" s="39"/>
      <c r="BK642" s="39"/>
      <c r="BL642" s="39"/>
      <c r="BM642" s="39"/>
      <c r="BN642" s="39"/>
      <c r="BO642" s="39"/>
      <c r="BP642" s="39"/>
      <c r="BQ642" s="39"/>
      <c r="BR642" s="39"/>
      <c r="BS642" s="39"/>
    </row>
    <row r="643" spans="1:71" ht="15.75" customHeight="1" x14ac:dyDescent="0.25">
      <c r="A643" s="30"/>
      <c r="B643" s="31"/>
      <c r="C643" s="31"/>
      <c r="D643" s="37"/>
      <c r="E643" s="39"/>
      <c r="F643" s="31"/>
      <c r="G643" s="92"/>
      <c r="H643" s="39"/>
      <c r="I643" s="93"/>
      <c r="J643" s="39"/>
      <c r="K643" s="39"/>
      <c r="L643" s="41"/>
      <c r="M643" s="41"/>
      <c r="N643" s="41"/>
      <c r="O643" s="31"/>
      <c r="P643" s="39"/>
      <c r="Q643" s="39"/>
      <c r="R643" s="39"/>
      <c r="S643" s="39"/>
      <c r="T643" s="94"/>
      <c r="U643" s="39"/>
      <c r="V643" s="95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  <c r="AW643" s="39"/>
      <c r="AX643" s="39"/>
      <c r="AY643" s="39"/>
      <c r="AZ643" s="39"/>
      <c r="BA643" s="39"/>
      <c r="BB643" s="39"/>
      <c r="BC643" s="39"/>
      <c r="BD643" s="39"/>
      <c r="BE643" s="39"/>
      <c r="BF643" s="39"/>
      <c r="BG643" s="39"/>
      <c r="BH643" s="39"/>
      <c r="BI643" s="39"/>
      <c r="BJ643" s="39"/>
      <c r="BK643" s="39"/>
      <c r="BL643" s="39"/>
      <c r="BM643" s="39"/>
      <c r="BN643" s="39"/>
      <c r="BO643" s="39"/>
      <c r="BP643" s="39"/>
      <c r="BQ643" s="39"/>
      <c r="BR643" s="39"/>
      <c r="BS643" s="39"/>
    </row>
    <row r="644" spans="1:71" ht="15.75" customHeight="1" x14ac:dyDescent="0.25">
      <c r="A644" s="30"/>
      <c r="B644" s="31"/>
      <c r="C644" s="31"/>
      <c r="D644" s="37"/>
      <c r="E644" s="39"/>
      <c r="F644" s="31"/>
      <c r="G644" s="92"/>
      <c r="H644" s="39"/>
      <c r="I644" s="93"/>
      <c r="J644" s="39"/>
      <c r="K644" s="39"/>
      <c r="L644" s="41"/>
      <c r="M644" s="41"/>
      <c r="N644" s="41"/>
      <c r="O644" s="31"/>
      <c r="P644" s="39"/>
      <c r="Q644" s="39"/>
      <c r="R644" s="39"/>
      <c r="S644" s="39"/>
      <c r="T644" s="94"/>
      <c r="U644" s="39"/>
      <c r="V644" s="95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  <c r="AY644" s="39"/>
      <c r="AZ644" s="39"/>
      <c r="BA644" s="39"/>
      <c r="BB644" s="39"/>
      <c r="BC644" s="39"/>
      <c r="BD644" s="39"/>
      <c r="BE644" s="39"/>
      <c r="BF644" s="39"/>
      <c r="BG644" s="39"/>
      <c r="BH644" s="39"/>
      <c r="BI644" s="39"/>
      <c r="BJ644" s="39"/>
      <c r="BK644" s="39"/>
      <c r="BL644" s="39"/>
      <c r="BM644" s="39"/>
      <c r="BN644" s="39"/>
      <c r="BO644" s="39"/>
      <c r="BP644" s="39"/>
      <c r="BQ644" s="39"/>
      <c r="BR644" s="39"/>
      <c r="BS644" s="39"/>
    </row>
    <row r="645" spans="1:71" ht="15.75" customHeight="1" x14ac:dyDescent="0.25">
      <c r="A645" s="30"/>
      <c r="B645" s="31"/>
      <c r="C645" s="31"/>
      <c r="D645" s="37"/>
      <c r="E645" s="39"/>
      <c r="F645" s="31"/>
      <c r="G645" s="92"/>
      <c r="H645" s="39"/>
      <c r="I645" s="93"/>
      <c r="J645" s="39"/>
      <c r="K645" s="39"/>
      <c r="L645" s="41"/>
      <c r="M645" s="41"/>
      <c r="N645" s="41"/>
      <c r="O645" s="31"/>
      <c r="P645" s="39"/>
      <c r="Q645" s="39"/>
      <c r="R645" s="39"/>
      <c r="S645" s="39"/>
      <c r="T645" s="94"/>
      <c r="U645" s="39"/>
      <c r="V645" s="95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  <c r="AY645" s="39"/>
      <c r="AZ645" s="39"/>
      <c r="BA645" s="39"/>
      <c r="BB645" s="39"/>
      <c r="BC645" s="39"/>
      <c r="BD645" s="39"/>
      <c r="BE645" s="39"/>
      <c r="BF645" s="39"/>
      <c r="BG645" s="39"/>
      <c r="BH645" s="39"/>
      <c r="BI645" s="39"/>
      <c r="BJ645" s="39"/>
      <c r="BK645" s="39"/>
      <c r="BL645" s="39"/>
      <c r="BM645" s="39"/>
      <c r="BN645" s="39"/>
      <c r="BO645" s="39"/>
      <c r="BP645" s="39"/>
      <c r="BQ645" s="39"/>
      <c r="BR645" s="39"/>
      <c r="BS645" s="39"/>
    </row>
    <row r="646" spans="1:71" ht="15.75" customHeight="1" x14ac:dyDescent="0.25">
      <c r="A646" s="30"/>
      <c r="B646" s="31"/>
      <c r="C646" s="31"/>
      <c r="D646" s="37"/>
      <c r="E646" s="39"/>
      <c r="F646" s="31"/>
      <c r="G646" s="92"/>
      <c r="H646" s="39"/>
      <c r="I646" s="93"/>
      <c r="J646" s="39"/>
      <c r="K646" s="39"/>
      <c r="L646" s="41"/>
      <c r="M646" s="41"/>
      <c r="N646" s="41"/>
      <c r="O646" s="31"/>
      <c r="P646" s="39"/>
      <c r="Q646" s="39"/>
      <c r="R646" s="39"/>
      <c r="S646" s="39"/>
      <c r="T646" s="94"/>
      <c r="U646" s="39"/>
      <c r="V646" s="95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39"/>
      <c r="AX646" s="39"/>
      <c r="AY646" s="39"/>
      <c r="AZ646" s="39"/>
      <c r="BA646" s="39"/>
      <c r="BB646" s="39"/>
      <c r="BC646" s="39"/>
      <c r="BD646" s="39"/>
      <c r="BE646" s="39"/>
      <c r="BF646" s="39"/>
      <c r="BG646" s="39"/>
      <c r="BH646" s="39"/>
      <c r="BI646" s="39"/>
      <c r="BJ646" s="39"/>
      <c r="BK646" s="39"/>
      <c r="BL646" s="39"/>
      <c r="BM646" s="39"/>
      <c r="BN646" s="39"/>
      <c r="BO646" s="39"/>
      <c r="BP646" s="39"/>
      <c r="BQ646" s="39"/>
      <c r="BR646" s="39"/>
      <c r="BS646" s="39"/>
    </row>
    <row r="647" spans="1:71" ht="15.75" customHeight="1" x14ac:dyDescent="0.25">
      <c r="A647" s="30"/>
      <c r="B647" s="31"/>
      <c r="C647" s="31"/>
      <c r="D647" s="37"/>
      <c r="E647" s="39"/>
      <c r="F647" s="31"/>
      <c r="G647" s="92"/>
      <c r="H647" s="39"/>
      <c r="I647" s="93"/>
      <c r="J647" s="39"/>
      <c r="K647" s="39"/>
      <c r="L647" s="41"/>
      <c r="M647" s="41"/>
      <c r="N647" s="41"/>
      <c r="O647" s="31"/>
      <c r="P647" s="39"/>
      <c r="Q647" s="39"/>
      <c r="R647" s="39"/>
      <c r="S647" s="39"/>
      <c r="T647" s="94"/>
      <c r="U647" s="39"/>
      <c r="V647" s="95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39"/>
      <c r="AX647" s="39"/>
      <c r="AY647" s="39"/>
      <c r="AZ647" s="39"/>
      <c r="BA647" s="39"/>
      <c r="BB647" s="39"/>
      <c r="BC647" s="39"/>
      <c r="BD647" s="39"/>
      <c r="BE647" s="39"/>
      <c r="BF647" s="39"/>
      <c r="BG647" s="39"/>
      <c r="BH647" s="39"/>
      <c r="BI647" s="39"/>
      <c r="BJ647" s="39"/>
      <c r="BK647" s="39"/>
      <c r="BL647" s="39"/>
      <c r="BM647" s="39"/>
      <c r="BN647" s="39"/>
      <c r="BO647" s="39"/>
      <c r="BP647" s="39"/>
      <c r="BQ647" s="39"/>
      <c r="BR647" s="39"/>
      <c r="BS647" s="39"/>
    </row>
    <row r="648" spans="1:71" ht="15.75" customHeight="1" x14ac:dyDescent="0.25">
      <c r="A648" s="30"/>
      <c r="B648" s="31"/>
      <c r="C648" s="31"/>
      <c r="D648" s="37"/>
      <c r="E648" s="39"/>
      <c r="F648" s="31"/>
      <c r="G648" s="92"/>
      <c r="H648" s="39"/>
      <c r="I648" s="93"/>
      <c r="J648" s="39"/>
      <c r="K648" s="39"/>
      <c r="L648" s="41"/>
      <c r="M648" s="41"/>
      <c r="N648" s="41"/>
      <c r="O648" s="31"/>
      <c r="P648" s="39"/>
      <c r="Q648" s="39"/>
      <c r="R648" s="39"/>
      <c r="S648" s="39"/>
      <c r="T648" s="94"/>
      <c r="U648" s="39"/>
      <c r="V648" s="95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39"/>
      <c r="AX648" s="39"/>
      <c r="AY648" s="39"/>
      <c r="AZ648" s="39"/>
      <c r="BA648" s="39"/>
      <c r="BB648" s="39"/>
      <c r="BC648" s="39"/>
      <c r="BD648" s="39"/>
      <c r="BE648" s="39"/>
      <c r="BF648" s="39"/>
      <c r="BG648" s="39"/>
      <c r="BH648" s="39"/>
      <c r="BI648" s="39"/>
      <c r="BJ648" s="39"/>
      <c r="BK648" s="39"/>
      <c r="BL648" s="39"/>
      <c r="BM648" s="39"/>
      <c r="BN648" s="39"/>
      <c r="BO648" s="39"/>
      <c r="BP648" s="39"/>
      <c r="BQ648" s="39"/>
      <c r="BR648" s="39"/>
      <c r="BS648" s="39"/>
    </row>
    <row r="649" spans="1:71" ht="15.75" customHeight="1" x14ac:dyDescent="0.25">
      <c r="A649" s="30"/>
      <c r="B649" s="31"/>
      <c r="C649" s="31"/>
      <c r="D649" s="37"/>
      <c r="E649" s="39"/>
      <c r="F649" s="31"/>
      <c r="G649" s="92"/>
      <c r="H649" s="39"/>
      <c r="I649" s="93"/>
      <c r="J649" s="39"/>
      <c r="K649" s="39"/>
      <c r="L649" s="41"/>
      <c r="M649" s="41"/>
      <c r="N649" s="41"/>
      <c r="O649" s="31"/>
      <c r="P649" s="39"/>
      <c r="Q649" s="39"/>
      <c r="R649" s="39"/>
      <c r="S649" s="39"/>
      <c r="T649" s="94"/>
      <c r="U649" s="39"/>
      <c r="V649" s="95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39"/>
      <c r="AX649" s="39"/>
      <c r="AY649" s="39"/>
      <c r="AZ649" s="39"/>
      <c r="BA649" s="39"/>
      <c r="BB649" s="39"/>
      <c r="BC649" s="39"/>
      <c r="BD649" s="39"/>
      <c r="BE649" s="39"/>
      <c r="BF649" s="39"/>
      <c r="BG649" s="39"/>
      <c r="BH649" s="39"/>
      <c r="BI649" s="39"/>
      <c r="BJ649" s="39"/>
      <c r="BK649" s="39"/>
      <c r="BL649" s="39"/>
      <c r="BM649" s="39"/>
      <c r="BN649" s="39"/>
      <c r="BO649" s="39"/>
      <c r="BP649" s="39"/>
      <c r="BQ649" s="39"/>
      <c r="BR649" s="39"/>
      <c r="BS649" s="39"/>
    </row>
    <row r="650" spans="1:71" ht="15.75" customHeight="1" x14ac:dyDescent="0.25">
      <c r="A650" s="30"/>
      <c r="B650" s="31"/>
      <c r="C650" s="31"/>
      <c r="D650" s="37"/>
      <c r="E650" s="39"/>
      <c r="F650" s="31"/>
      <c r="G650" s="92"/>
      <c r="H650" s="39"/>
      <c r="I650" s="93"/>
      <c r="J650" s="39"/>
      <c r="K650" s="39"/>
      <c r="L650" s="41"/>
      <c r="M650" s="41"/>
      <c r="N650" s="41"/>
      <c r="O650" s="31"/>
      <c r="P650" s="39"/>
      <c r="Q650" s="39"/>
      <c r="R650" s="39"/>
      <c r="S650" s="39"/>
      <c r="T650" s="94"/>
      <c r="U650" s="39"/>
      <c r="V650" s="95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39"/>
      <c r="AX650" s="39"/>
      <c r="AY650" s="39"/>
      <c r="AZ650" s="39"/>
      <c r="BA650" s="39"/>
      <c r="BB650" s="39"/>
      <c r="BC650" s="39"/>
      <c r="BD650" s="39"/>
      <c r="BE650" s="39"/>
      <c r="BF650" s="39"/>
      <c r="BG650" s="39"/>
      <c r="BH650" s="39"/>
      <c r="BI650" s="39"/>
      <c r="BJ650" s="39"/>
      <c r="BK650" s="39"/>
      <c r="BL650" s="39"/>
      <c r="BM650" s="39"/>
      <c r="BN650" s="39"/>
      <c r="BO650" s="39"/>
      <c r="BP650" s="39"/>
      <c r="BQ650" s="39"/>
      <c r="BR650" s="39"/>
      <c r="BS650" s="39"/>
    </row>
    <row r="651" spans="1:71" ht="15.75" customHeight="1" x14ac:dyDescent="0.25">
      <c r="A651" s="30"/>
      <c r="B651" s="31"/>
      <c r="C651" s="31"/>
      <c r="D651" s="37"/>
      <c r="E651" s="39"/>
      <c r="F651" s="31"/>
      <c r="G651" s="92"/>
      <c r="H651" s="39"/>
      <c r="I651" s="93"/>
      <c r="J651" s="39"/>
      <c r="K651" s="39"/>
      <c r="L651" s="41"/>
      <c r="M651" s="41"/>
      <c r="N651" s="41"/>
      <c r="O651" s="31"/>
      <c r="P651" s="39"/>
      <c r="Q651" s="39"/>
      <c r="R651" s="39"/>
      <c r="S651" s="39"/>
      <c r="T651" s="94"/>
      <c r="U651" s="39"/>
      <c r="V651" s="95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  <c r="AK651" s="39"/>
      <c r="AL651" s="39"/>
      <c r="AM651" s="39"/>
      <c r="AN651" s="39"/>
      <c r="AO651" s="39"/>
      <c r="AP651" s="39"/>
      <c r="AQ651" s="39"/>
      <c r="AR651" s="39"/>
      <c r="AS651" s="39"/>
      <c r="AT651" s="39"/>
      <c r="AU651" s="39"/>
      <c r="AV651" s="39"/>
      <c r="AW651" s="39"/>
      <c r="AX651" s="39"/>
      <c r="AY651" s="39"/>
      <c r="AZ651" s="39"/>
      <c r="BA651" s="39"/>
      <c r="BB651" s="39"/>
      <c r="BC651" s="39"/>
      <c r="BD651" s="39"/>
      <c r="BE651" s="39"/>
      <c r="BF651" s="39"/>
      <c r="BG651" s="39"/>
      <c r="BH651" s="39"/>
      <c r="BI651" s="39"/>
      <c r="BJ651" s="39"/>
      <c r="BK651" s="39"/>
      <c r="BL651" s="39"/>
      <c r="BM651" s="39"/>
      <c r="BN651" s="39"/>
      <c r="BO651" s="39"/>
      <c r="BP651" s="39"/>
      <c r="BQ651" s="39"/>
      <c r="BR651" s="39"/>
      <c r="BS651" s="39"/>
    </row>
    <row r="652" spans="1:71" ht="15.75" customHeight="1" x14ac:dyDescent="0.25">
      <c r="A652" s="30"/>
      <c r="B652" s="31"/>
      <c r="C652" s="31"/>
      <c r="D652" s="37"/>
      <c r="E652" s="39"/>
      <c r="F652" s="31"/>
      <c r="G652" s="92"/>
      <c r="H652" s="39"/>
      <c r="I652" s="93"/>
      <c r="J652" s="39"/>
      <c r="K652" s="39"/>
      <c r="L652" s="41"/>
      <c r="M652" s="41"/>
      <c r="N652" s="41"/>
      <c r="O652" s="31"/>
      <c r="P652" s="39"/>
      <c r="Q652" s="39"/>
      <c r="R652" s="39"/>
      <c r="S652" s="39"/>
      <c r="T652" s="94"/>
      <c r="U652" s="39"/>
      <c r="V652" s="95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  <c r="AK652" s="39"/>
      <c r="AL652" s="39"/>
      <c r="AM652" s="39"/>
      <c r="AN652" s="39"/>
      <c r="AO652" s="39"/>
      <c r="AP652" s="39"/>
      <c r="AQ652" s="39"/>
      <c r="AR652" s="39"/>
      <c r="AS652" s="39"/>
      <c r="AT652" s="39"/>
      <c r="AU652" s="39"/>
      <c r="AV652" s="39"/>
      <c r="AW652" s="39"/>
      <c r="AX652" s="39"/>
      <c r="AY652" s="39"/>
      <c r="AZ652" s="39"/>
      <c r="BA652" s="39"/>
      <c r="BB652" s="39"/>
      <c r="BC652" s="39"/>
      <c r="BD652" s="39"/>
      <c r="BE652" s="39"/>
      <c r="BF652" s="39"/>
      <c r="BG652" s="39"/>
      <c r="BH652" s="39"/>
      <c r="BI652" s="39"/>
      <c r="BJ652" s="39"/>
      <c r="BK652" s="39"/>
      <c r="BL652" s="39"/>
      <c r="BM652" s="39"/>
      <c r="BN652" s="39"/>
      <c r="BO652" s="39"/>
      <c r="BP652" s="39"/>
      <c r="BQ652" s="39"/>
      <c r="BR652" s="39"/>
      <c r="BS652" s="39"/>
    </row>
    <row r="653" spans="1:71" ht="15.75" customHeight="1" x14ac:dyDescent="0.25">
      <c r="A653" s="30"/>
      <c r="B653" s="31"/>
      <c r="C653" s="31"/>
      <c r="D653" s="37"/>
      <c r="E653" s="39"/>
      <c r="F653" s="31"/>
      <c r="G653" s="92"/>
      <c r="H653" s="39"/>
      <c r="I653" s="93"/>
      <c r="J653" s="39"/>
      <c r="K653" s="39"/>
      <c r="L653" s="41"/>
      <c r="M653" s="41"/>
      <c r="N653" s="41"/>
      <c r="O653" s="31"/>
      <c r="P653" s="39"/>
      <c r="Q653" s="39"/>
      <c r="R653" s="39"/>
      <c r="S653" s="39"/>
      <c r="T653" s="94"/>
      <c r="U653" s="39"/>
      <c r="V653" s="95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  <c r="AT653" s="39"/>
      <c r="AU653" s="39"/>
      <c r="AV653" s="39"/>
      <c r="AW653" s="39"/>
      <c r="AX653" s="39"/>
      <c r="AY653" s="39"/>
      <c r="AZ653" s="39"/>
      <c r="BA653" s="39"/>
      <c r="BB653" s="39"/>
      <c r="BC653" s="39"/>
      <c r="BD653" s="39"/>
      <c r="BE653" s="39"/>
      <c r="BF653" s="39"/>
      <c r="BG653" s="39"/>
      <c r="BH653" s="39"/>
      <c r="BI653" s="39"/>
      <c r="BJ653" s="39"/>
      <c r="BK653" s="39"/>
      <c r="BL653" s="39"/>
      <c r="BM653" s="39"/>
      <c r="BN653" s="39"/>
      <c r="BO653" s="39"/>
      <c r="BP653" s="39"/>
      <c r="BQ653" s="39"/>
      <c r="BR653" s="39"/>
      <c r="BS653" s="39"/>
    </row>
    <row r="654" spans="1:71" ht="15.75" customHeight="1" x14ac:dyDescent="0.25">
      <c r="A654" s="30"/>
      <c r="B654" s="31"/>
      <c r="C654" s="31"/>
      <c r="D654" s="37"/>
      <c r="E654" s="39"/>
      <c r="F654" s="31"/>
      <c r="G654" s="92"/>
      <c r="H654" s="39"/>
      <c r="I654" s="93"/>
      <c r="J654" s="39"/>
      <c r="K654" s="39"/>
      <c r="L654" s="41"/>
      <c r="M654" s="41"/>
      <c r="N654" s="41"/>
      <c r="O654" s="31"/>
      <c r="P654" s="39"/>
      <c r="Q654" s="39"/>
      <c r="R654" s="39"/>
      <c r="S654" s="39"/>
      <c r="T654" s="94"/>
      <c r="U654" s="39"/>
      <c r="V654" s="95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  <c r="AK654" s="39"/>
      <c r="AL654" s="39"/>
      <c r="AM654" s="39"/>
      <c r="AN654" s="39"/>
      <c r="AO654" s="39"/>
      <c r="AP654" s="39"/>
      <c r="AQ654" s="39"/>
      <c r="AR654" s="39"/>
      <c r="AS654" s="39"/>
      <c r="AT654" s="39"/>
      <c r="AU654" s="39"/>
      <c r="AV654" s="39"/>
      <c r="AW654" s="39"/>
      <c r="AX654" s="39"/>
      <c r="AY654" s="39"/>
      <c r="AZ654" s="39"/>
      <c r="BA654" s="39"/>
      <c r="BB654" s="39"/>
      <c r="BC654" s="39"/>
      <c r="BD654" s="39"/>
      <c r="BE654" s="39"/>
      <c r="BF654" s="39"/>
      <c r="BG654" s="39"/>
      <c r="BH654" s="39"/>
      <c r="BI654" s="39"/>
      <c r="BJ654" s="39"/>
      <c r="BK654" s="39"/>
      <c r="BL654" s="39"/>
      <c r="BM654" s="39"/>
      <c r="BN654" s="39"/>
      <c r="BO654" s="39"/>
      <c r="BP654" s="39"/>
      <c r="BQ654" s="39"/>
      <c r="BR654" s="39"/>
      <c r="BS654" s="39"/>
    </row>
    <row r="655" spans="1:71" ht="15.75" customHeight="1" x14ac:dyDescent="0.25">
      <c r="A655" s="30"/>
      <c r="B655" s="31"/>
      <c r="C655" s="31"/>
      <c r="D655" s="37"/>
      <c r="E655" s="39"/>
      <c r="F655" s="31"/>
      <c r="G655" s="92"/>
      <c r="H655" s="39"/>
      <c r="I655" s="93"/>
      <c r="J655" s="39"/>
      <c r="K655" s="39"/>
      <c r="L655" s="41"/>
      <c r="M655" s="41"/>
      <c r="N655" s="41"/>
      <c r="O655" s="31"/>
      <c r="P655" s="39"/>
      <c r="Q655" s="39"/>
      <c r="R655" s="39"/>
      <c r="S655" s="39"/>
      <c r="T655" s="94"/>
      <c r="U655" s="39"/>
      <c r="V655" s="95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  <c r="AK655" s="39"/>
      <c r="AL655" s="39"/>
      <c r="AM655" s="39"/>
      <c r="AN655" s="39"/>
      <c r="AO655" s="39"/>
      <c r="AP655" s="39"/>
      <c r="AQ655" s="39"/>
      <c r="AR655" s="39"/>
      <c r="AS655" s="39"/>
      <c r="AT655" s="39"/>
      <c r="AU655" s="39"/>
      <c r="AV655" s="39"/>
      <c r="AW655" s="39"/>
      <c r="AX655" s="39"/>
      <c r="AY655" s="39"/>
      <c r="AZ655" s="39"/>
      <c r="BA655" s="39"/>
      <c r="BB655" s="39"/>
      <c r="BC655" s="39"/>
      <c r="BD655" s="39"/>
      <c r="BE655" s="39"/>
      <c r="BF655" s="39"/>
      <c r="BG655" s="39"/>
      <c r="BH655" s="39"/>
      <c r="BI655" s="39"/>
      <c r="BJ655" s="39"/>
      <c r="BK655" s="39"/>
      <c r="BL655" s="39"/>
      <c r="BM655" s="39"/>
      <c r="BN655" s="39"/>
      <c r="BO655" s="39"/>
      <c r="BP655" s="39"/>
      <c r="BQ655" s="39"/>
      <c r="BR655" s="39"/>
      <c r="BS655" s="39"/>
    </row>
    <row r="656" spans="1:71" ht="15.75" customHeight="1" x14ac:dyDescent="0.25">
      <c r="A656" s="30"/>
      <c r="B656" s="31"/>
      <c r="C656" s="31"/>
      <c r="D656" s="37"/>
      <c r="E656" s="39"/>
      <c r="F656" s="31"/>
      <c r="G656" s="92"/>
      <c r="H656" s="39"/>
      <c r="I656" s="93"/>
      <c r="J656" s="39"/>
      <c r="K656" s="39"/>
      <c r="L656" s="41"/>
      <c r="M656" s="41"/>
      <c r="N656" s="41"/>
      <c r="O656" s="31"/>
      <c r="P656" s="39"/>
      <c r="Q656" s="39"/>
      <c r="R656" s="39"/>
      <c r="S656" s="39"/>
      <c r="T656" s="94"/>
      <c r="U656" s="39"/>
      <c r="V656" s="95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  <c r="AT656" s="39"/>
      <c r="AU656" s="39"/>
      <c r="AV656" s="39"/>
      <c r="AW656" s="39"/>
      <c r="AX656" s="39"/>
      <c r="AY656" s="39"/>
      <c r="AZ656" s="39"/>
      <c r="BA656" s="39"/>
      <c r="BB656" s="39"/>
      <c r="BC656" s="39"/>
      <c r="BD656" s="39"/>
      <c r="BE656" s="39"/>
      <c r="BF656" s="39"/>
      <c r="BG656" s="39"/>
      <c r="BH656" s="39"/>
      <c r="BI656" s="39"/>
      <c r="BJ656" s="39"/>
      <c r="BK656" s="39"/>
      <c r="BL656" s="39"/>
      <c r="BM656" s="39"/>
      <c r="BN656" s="39"/>
      <c r="BO656" s="39"/>
      <c r="BP656" s="39"/>
      <c r="BQ656" s="39"/>
      <c r="BR656" s="39"/>
      <c r="BS656" s="39"/>
    </row>
    <row r="657" spans="1:71" ht="15.75" customHeight="1" x14ac:dyDescent="0.25">
      <c r="A657" s="30"/>
      <c r="B657" s="31"/>
      <c r="C657" s="31"/>
      <c r="D657" s="37"/>
      <c r="E657" s="39"/>
      <c r="F657" s="31"/>
      <c r="G657" s="92"/>
      <c r="H657" s="39"/>
      <c r="I657" s="93"/>
      <c r="J657" s="39"/>
      <c r="K657" s="39"/>
      <c r="L657" s="41"/>
      <c r="M657" s="41"/>
      <c r="N657" s="41"/>
      <c r="O657" s="31"/>
      <c r="P657" s="39"/>
      <c r="Q657" s="39"/>
      <c r="R657" s="39"/>
      <c r="S657" s="39"/>
      <c r="T657" s="94"/>
      <c r="U657" s="39"/>
      <c r="V657" s="95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39"/>
      <c r="AX657" s="39"/>
      <c r="AY657" s="39"/>
      <c r="AZ657" s="39"/>
      <c r="BA657" s="39"/>
      <c r="BB657" s="39"/>
      <c r="BC657" s="39"/>
      <c r="BD657" s="39"/>
      <c r="BE657" s="39"/>
      <c r="BF657" s="39"/>
      <c r="BG657" s="39"/>
      <c r="BH657" s="39"/>
      <c r="BI657" s="39"/>
      <c r="BJ657" s="39"/>
      <c r="BK657" s="39"/>
      <c r="BL657" s="39"/>
      <c r="BM657" s="39"/>
      <c r="BN657" s="39"/>
      <c r="BO657" s="39"/>
      <c r="BP657" s="39"/>
      <c r="BQ657" s="39"/>
      <c r="BR657" s="39"/>
      <c r="BS657" s="39"/>
    </row>
    <row r="658" spans="1:71" ht="15.75" customHeight="1" x14ac:dyDescent="0.25">
      <c r="A658" s="30"/>
      <c r="B658" s="31"/>
      <c r="C658" s="31"/>
      <c r="D658" s="37"/>
      <c r="E658" s="39"/>
      <c r="F658" s="31"/>
      <c r="G658" s="92"/>
      <c r="H658" s="39"/>
      <c r="I658" s="93"/>
      <c r="J658" s="39"/>
      <c r="K658" s="39"/>
      <c r="L658" s="41"/>
      <c r="M658" s="41"/>
      <c r="N658" s="41"/>
      <c r="O658" s="31"/>
      <c r="P658" s="39"/>
      <c r="Q658" s="39"/>
      <c r="R658" s="39"/>
      <c r="S658" s="39"/>
      <c r="T658" s="94"/>
      <c r="U658" s="39"/>
      <c r="V658" s="95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  <c r="AK658" s="39"/>
      <c r="AL658" s="39"/>
      <c r="AM658" s="39"/>
      <c r="AN658" s="39"/>
      <c r="AO658" s="39"/>
      <c r="AP658" s="39"/>
      <c r="AQ658" s="39"/>
      <c r="AR658" s="39"/>
      <c r="AS658" s="39"/>
      <c r="AT658" s="39"/>
      <c r="AU658" s="39"/>
      <c r="AV658" s="39"/>
      <c r="AW658" s="39"/>
      <c r="AX658" s="39"/>
      <c r="AY658" s="39"/>
      <c r="AZ658" s="39"/>
      <c r="BA658" s="39"/>
      <c r="BB658" s="39"/>
      <c r="BC658" s="39"/>
      <c r="BD658" s="39"/>
      <c r="BE658" s="39"/>
      <c r="BF658" s="39"/>
      <c r="BG658" s="39"/>
      <c r="BH658" s="39"/>
      <c r="BI658" s="39"/>
      <c r="BJ658" s="39"/>
      <c r="BK658" s="39"/>
      <c r="BL658" s="39"/>
      <c r="BM658" s="39"/>
      <c r="BN658" s="39"/>
      <c r="BO658" s="39"/>
      <c r="BP658" s="39"/>
      <c r="BQ658" s="39"/>
      <c r="BR658" s="39"/>
      <c r="BS658" s="39"/>
    </row>
    <row r="659" spans="1:71" ht="15.75" customHeight="1" x14ac:dyDescent="0.25">
      <c r="A659" s="30"/>
      <c r="B659" s="31"/>
      <c r="C659" s="31"/>
      <c r="D659" s="37"/>
      <c r="E659" s="39"/>
      <c r="F659" s="31"/>
      <c r="G659" s="92"/>
      <c r="H659" s="39"/>
      <c r="I659" s="93"/>
      <c r="J659" s="39"/>
      <c r="K659" s="39"/>
      <c r="L659" s="41"/>
      <c r="M659" s="41"/>
      <c r="N659" s="41"/>
      <c r="O659" s="31"/>
      <c r="P659" s="39"/>
      <c r="Q659" s="39"/>
      <c r="R659" s="39"/>
      <c r="S659" s="39"/>
      <c r="T659" s="94"/>
      <c r="U659" s="39"/>
      <c r="V659" s="95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  <c r="AT659" s="39"/>
      <c r="AU659" s="39"/>
      <c r="AV659" s="39"/>
      <c r="AW659" s="39"/>
      <c r="AX659" s="39"/>
      <c r="AY659" s="39"/>
      <c r="AZ659" s="39"/>
      <c r="BA659" s="39"/>
      <c r="BB659" s="39"/>
      <c r="BC659" s="39"/>
      <c r="BD659" s="39"/>
      <c r="BE659" s="39"/>
      <c r="BF659" s="39"/>
      <c r="BG659" s="39"/>
      <c r="BH659" s="39"/>
      <c r="BI659" s="39"/>
      <c r="BJ659" s="39"/>
      <c r="BK659" s="39"/>
      <c r="BL659" s="39"/>
      <c r="BM659" s="39"/>
      <c r="BN659" s="39"/>
      <c r="BO659" s="39"/>
      <c r="BP659" s="39"/>
      <c r="BQ659" s="39"/>
      <c r="BR659" s="39"/>
      <c r="BS659" s="39"/>
    </row>
    <row r="660" spans="1:71" ht="15.75" customHeight="1" x14ac:dyDescent="0.25">
      <c r="A660" s="30"/>
      <c r="B660" s="31"/>
      <c r="C660" s="31"/>
      <c r="D660" s="37"/>
      <c r="E660" s="39"/>
      <c r="F660" s="31"/>
      <c r="G660" s="92"/>
      <c r="H660" s="39"/>
      <c r="I660" s="93"/>
      <c r="J660" s="39"/>
      <c r="K660" s="39"/>
      <c r="L660" s="41"/>
      <c r="M660" s="41"/>
      <c r="N660" s="41"/>
      <c r="O660" s="31"/>
      <c r="P660" s="39"/>
      <c r="Q660" s="39"/>
      <c r="R660" s="39"/>
      <c r="S660" s="39"/>
      <c r="T660" s="94"/>
      <c r="U660" s="39"/>
      <c r="V660" s="95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  <c r="AY660" s="39"/>
      <c r="AZ660" s="39"/>
      <c r="BA660" s="39"/>
      <c r="BB660" s="39"/>
      <c r="BC660" s="39"/>
      <c r="BD660" s="39"/>
      <c r="BE660" s="39"/>
      <c r="BF660" s="39"/>
      <c r="BG660" s="39"/>
      <c r="BH660" s="39"/>
      <c r="BI660" s="39"/>
      <c r="BJ660" s="39"/>
      <c r="BK660" s="39"/>
      <c r="BL660" s="39"/>
      <c r="BM660" s="39"/>
      <c r="BN660" s="39"/>
      <c r="BO660" s="39"/>
      <c r="BP660" s="39"/>
      <c r="BQ660" s="39"/>
      <c r="BR660" s="39"/>
      <c r="BS660" s="39"/>
    </row>
    <row r="661" spans="1:71" ht="15.75" customHeight="1" x14ac:dyDescent="0.25">
      <c r="A661" s="30"/>
      <c r="B661" s="31"/>
      <c r="C661" s="31"/>
      <c r="D661" s="37"/>
      <c r="E661" s="39"/>
      <c r="F661" s="31"/>
      <c r="G661" s="92"/>
      <c r="H661" s="39"/>
      <c r="I661" s="93"/>
      <c r="J661" s="39"/>
      <c r="K661" s="39"/>
      <c r="L661" s="41"/>
      <c r="M661" s="41"/>
      <c r="N661" s="41"/>
      <c r="O661" s="31"/>
      <c r="P661" s="39"/>
      <c r="Q661" s="39"/>
      <c r="R661" s="39"/>
      <c r="S661" s="39"/>
      <c r="T661" s="94"/>
      <c r="U661" s="39"/>
      <c r="V661" s="95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39"/>
      <c r="AX661" s="39"/>
      <c r="AY661" s="39"/>
      <c r="AZ661" s="39"/>
      <c r="BA661" s="39"/>
      <c r="BB661" s="39"/>
      <c r="BC661" s="39"/>
      <c r="BD661" s="39"/>
      <c r="BE661" s="39"/>
      <c r="BF661" s="39"/>
      <c r="BG661" s="39"/>
      <c r="BH661" s="39"/>
      <c r="BI661" s="39"/>
      <c r="BJ661" s="39"/>
      <c r="BK661" s="39"/>
      <c r="BL661" s="39"/>
      <c r="BM661" s="39"/>
      <c r="BN661" s="39"/>
      <c r="BO661" s="39"/>
      <c r="BP661" s="39"/>
      <c r="BQ661" s="39"/>
      <c r="BR661" s="39"/>
      <c r="BS661" s="39"/>
    </row>
    <row r="662" spans="1:71" ht="15.75" customHeight="1" x14ac:dyDescent="0.25">
      <c r="A662" s="30"/>
      <c r="B662" s="31"/>
      <c r="C662" s="31"/>
      <c r="D662" s="37"/>
      <c r="E662" s="39"/>
      <c r="F662" s="31"/>
      <c r="G662" s="92"/>
      <c r="H662" s="39"/>
      <c r="I662" s="93"/>
      <c r="J662" s="39"/>
      <c r="K662" s="39"/>
      <c r="L662" s="41"/>
      <c r="M662" s="41"/>
      <c r="N662" s="41"/>
      <c r="O662" s="31"/>
      <c r="P662" s="39"/>
      <c r="Q662" s="39"/>
      <c r="R662" s="39"/>
      <c r="S662" s="39"/>
      <c r="T662" s="94"/>
      <c r="U662" s="39"/>
      <c r="V662" s="95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39"/>
      <c r="AX662" s="39"/>
      <c r="AY662" s="39"/>
      <c r="AZ662" s="39"/>
      <c r="BA662" s="39"/>
      <c r="BB662" s="39"/>
      <c r="BC662" s="39"/>
      <c r="BD662" s="39"/>
      <c r="BE662" s="39"/>
      <c r="BF662" s="39"/>
      <c r="BG662" s="39"/>
      <c r="BH662" s="39"/>
      <c r="BI662" s="39"/>
      <c r="BJ662" s="39"/>
      <c r="BK662" s="39"/>
      <c r="BL662" s="39"/>
      <c r="BM662" s="39"/>
      <c r="BN662" s="39"/>
      <c r="BO662" s="39"/>
      <c r="BP662" s="39"/>
      <c r="BQ662" s="39"/>
      <c r="BR662" s="39"/>
      <c r="BS662" s="39"/>
    </row>
    <row r="663" spans="1:71" ht="15.75" customHeight="1" x14ac:dyDescent="0.25">
      <c r="A663" s="30"/>
      <c r="B663" s="31"/>
      <c r="C663" s="31"/>
      <c r="D663" s="37"/>
      <c r="E663" s="39"/>
      <c r="F663" s="31"/>
      <c r="G663" s="92"/>
      <c r="H663" s="39"/>
      <c r="I663" s="93"/>
      <c r="J663" s="39"/>
      <c r="K663" s="39"/>
      <c r="L663" s="41"/>
      <c r="M663" s="41"/>
      <c r="N663" s="41"/>
      <c r="O663" s="31"/>
      <c r="P663" s="39"/>
      <c r="Q663" s="39"/>
      <c r="R663" s="39"/>
      <c r="S663" s="39"/>
      <c r="T663" s="94"/>
      <c r="U663" s="39"/>
      <c r="V663" s="95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  <c r="AY663" s="39"/>
      <c r="AZ663" s="39"/>
      <c r="BA663" s="39"/>
      <c r="BB663" s="39"/>
      <c r="BC663" s="39"/>
      <c r="BD663" s="39"/>
      <c r="BE663" s="39"/>
      <c r="BF663" s="39"/>
      <c r="BG663" s="39"/>
      <c r="BH663" s="39"/>
      <c r="BI663" s="39"/>
      <c r="BJ663" s="39"/>
      <c r="BK663" s="39"/>
      <c r="BL663" s="39"/>
      <c r="BM663" s="39"/>
      <c r="BN663" s="39"/>
      <c r="BO663" s="39"/>
      <c r="BP663" s="39"/>
      <c r="BQ663" s="39"/>
      <c r="BR663" s="39"/>
      <c r="BS663" s="39"/>
    </row>
    <row r="664" spans="1:71" ht="15.75" customHeight="1" x14ac:dyDescent="0.25">
      <c r="A664" s="30"/>
      <c r="B664" s="31"/>
      <c r="C664" s="31"/>
      <c r="D664" s="37"/>
      <c r="E664" s="39"/>
      <c r="F664" s="31"/>
      <c r="G664" s="92"/>
      <c r="H664" s="39"/>
      <c r="I664" s="93"/>
      <c r="J664" s="39"/>
      <c r="K664" s="39"/>
      <c r="L664" s="41"/>
      <c r="M664" s="41"/>
      <c r="N664" s="41"/>
      <c r="O664" s="31"/>
      <c r="P664" s="39"/>
      <c r="Q664" s="39"/>
      <c r="R664" s="39"/>
      <c r="S664" s="39"/>
      <c r="T664" s="94"/>
      <c r="U664" s="39"/>
      <c r="V664" s="95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  <c r="AK664" s="39"/>
      <c r="AL664" s="39"/>
      <c r="AM664" s="39"/>
      <c r="AN664" s="39"/>
      <c r="AO664" s="39"/>
      <c r="AP664" s="39"/>
      <c r="AQ664" s="39"/>
      <c r="AR664" s="39"/>
      <c r="AS664" s="39"/>
      <c r="AT664" s="39"/>
      <c r="AU664" s="39"/>
      <c r="AV664" s="39"/>
      <c r="AW664" s="39"/>
      <c r="AX664" s="39"/>
      <c r="AY664" s="39"/>
      <c r="AZ664" s="39"/>
      <c r="BA664" s="39"/>
      <c r="BB664" s="39"/>
      <c r="BC664" s="39"/>
      <c r="BD664" s="39"/>
      <c r="BE664" s="39"/>
      <c r="BF664" s="39"/>
      <c r="BG664" s="39"/>
      <c r="BH664" s="39"/>
      <c r="BI664" s="39"/>
      <c r="BJ664" s="39"/>
      <c r="BK664" s="39"/>
      <c r="BL664" s="39"/>
      <c r="BM664" s="39"/>
      <c r="BN664" s="39"/>
      <c r="BO664" s="39"/>
      <c r="BP664" s="39"/>
      <c r="BQ664" s="39"/>
      <c r="BR664" s="39"/>
      <c r="BS664" s="39"/>
    </row>
    <row r="665" spans="1:71" ht="15.75" customHeight="1" x14ac:dyDescent="0.25">
      <c r="A665" s="30"/>
      <c r="B665" s="31"/>
      <c r="C665" s="31"/>
      <c r="D665" s="37"/>
      <c r="E665" s="39"/>
      <c r="F665" s="31"/>
      <c r="G665" s="92"/>
      <c r="H665" s="39"/>
      <c r="I665" s="93"/>
      <c r="J665" s="39"/>
      <c r="K665" s="39"/>
      <c r="L665" s="41"/>
      <c r="M665" s="41"/>
      <c r="N665" s="41"/>
      <c r="O665" s="31"/>
      <c r="P665" s="39"/>
      <c r="Q665" s="39"/>
      <c r="R665" s="39"/>
      <c r="S665" s="39"/>
      <c r="T665" s="94"/>
      <c r="U665" s="39"/>
      <c r="V665" s="95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  <c r="AW665" s="39"/>
      <c r="AX665" s="39"/>
      <c r="AY665" s="39"/>
      <c r="AZ665" s="39"/>
      <c r="BA665" s="39"/>
      <c r="BB665" s="39"/>
      <c r="BC665" s="39"/>
      <c r="BD665" s="39"/>
      <c r="BE665" s="39"/>
      <c r="BF665" s="39"/>
      <c r="BG665" s="39"/>
      <c r="BH665" s="39"/>
      <c r="BI665" s="39"/>
      <c r="BJ665" s="39"/>
      <c r="BK665" s="39"/>
      <c r="BL665" s="39"/>
      <c r="BM665" s="39"/>
      <c r="BN665" s="39"/>
      <c r="BO665" s="39"/>
      <c r="BP665" s="39"/>
      <c r="BQ665" s="39"/>
      <c r="BR665" s="39"/>
      <c r="BS665" s="39"/>
    </row>
    <row r="666" spans="1:71" ht="15.75" customHeight="1" x14ac:dyDescent="0.25">
      <c r="A666" s="30"/>
      <c r="B666" s="31"/>
      <c r="C666" s="31"/>
      <c r="D666" s="37"/>
      <c r="E666" s="39"/>
      <c r="F666" s="31"/>
      <c r="G666" s="92"/>
      <c r="H666" s="39"/>
      <c r="I666" s="93"/>
      <c r="J666" s="39"/>
      <c r="K666" s="39"/>
      <c r="L666" s="41"/>
      <c r="M666" s="41"/>
      <c r="N666" s="41"/>
      <c r="O666" s="31"/>
      <c r="P666" s="39"/>
      <c r="Q666" s="39"/>
      <c r="R666" s="39"/>
      <c r="S666" s="39"/>
      <c r="T666" s="94"/>
      <c r="U666" s="39"/>
      <c r="V666" s="95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  <c r="AK666" s="39"/>
      <c r="AL666" s="39"/>
      <c r="AM666" s="39"/>
      <c r="AN666" s="39"/>
      <c r="AO666" s="39"/>
      <c r="AP666" s="39"/>
      <c r="AQ666" s="39"/>
      <c r="AR666" s="39"/>
      <c r="AS666" s="39"/>
      <c r="AT666" s="39"/>
      <c r="AU666" s="39"/>
      <c r="AV666" s="39"/>
      <c r="AW666" s="39"/>
      <c r="AX666" s="39"/>
      <c r="AY666" s="39"/>
      <c r="AZ666" s="39"/>
      <c r="BA666" s="39"/>
      <c r="BB666" s="39"/>
      <c r="BC666" s="39"/>
      <c r="BD666" s="39"/>
      <c r="BE666" s="39"/>
      <c r="BF666" s="39"/>
      <c r="BG666" s="39"/>
      <c r="BH666" s="39"/>
      <c r="BI666" s="39"/>
      <c r="BJ666" s="39"/>
      <c r="BK666" s="39"/>
      <c r="BL666" s="39"/>
      <c r="BM666" s="39"/>
      <c r="BN666" s="39"/>
      <c r="BO666" s="39"/>
      <c r="BP666" s="39"/>
      <c r="BQ666" s="39"/>
      <c r="BR666" s="39"/>
      <c r="BS666" s="39"/>
    </row>
    <row r="667" spans="1:71" ht="15.75" customHeight="1" x14ac:dyDescent="0.25">
      <c r="A667" s="30"/>
      <c r="B667" s="31"/>
      <c r="C667" s="31"/>
      <c r="D667" s="37"/>
      <c r="E667" s="39"/>
      <c r="F667" s="31"/>
      <c r="G667" s="92"/>
      <c r="H667" s="39"/>
      <c r="I667" s="93"/>
      <c r="J667" s="39"/>
      <c r="K667" s="39"/>
      <c r="L667" s="41"/>
      <c r="M667" s="41"/>
      <c r="N667" s="41"/>
      <c r="O667" s="31"/>
      <c r="P667" s="39"/>
      <c r="Q667" s="39"/>
      <c r="R667" s="39"/>
      <c r="S667" s="39"/>
      <c r="T667" s="94"/>
      <c r="U667" s="39"/>
      <c r="V667" s="95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  <c r="AW667" s="39"/>
      <c r="AX667" s="39"/>
      <c r="AY667" s="39"/>
      <c r="AZ667" s="39"/>
      <c r="BA667" s="39"/>
      <c r="BB667" s="39"/>
      <c r="BC667" s="39"/>
      <c r="BD667" s="39"/>
      <c r="BE667" s="39"/>
      <c r="BF667" s="39"/>
      <c r="BG667" s="39"/>
      <c r="BH667" s="39"/>
      <c r="BI667" s="39"/>
      <c r="BJ667" s="39"/>
      <c r="BK667" s="39"/>
      <c r="BL667" s="39"/>
      <c r="BM667" s="39"/>
      <c r="BN667" s="39"/>
      <c r="BO667" s="39"/>
      <c r="BP667" s="39"/>
      <c r="BQ667" s="39"/>
      <c r="BR667" s="39"/>
      <c r="BS667" s="39"/>
    </row>
    <row r="668" spans="1:71" ht="15.75" customHeight="1" x14ac:dyDescent="0.25">
      <c r="A668" s="30"/>
      <c r="B668" s="31"/>
      <c r="C668" s="31"/>
      <c r="D668" s="37"/>
      <c r="E668" s="39"/>
      <c r="F668" s="31"/>
      <c r="G668" s="92"/>
      <c r="H668" s="39"/>
      <c r="I668" s="93"/>
      <c r="J668" s="39"/>
      <c r="K668" s="39"/>
      <c r="L668" s="41"/>
      <c r="M668" s="41"/>
      <c r="N668" s="41"/>
      <c r="O668" s="31"/>
      <c r="P668" s="39"/>
      <c r="Q668" s="39"/>
      <c r="R668" s="39"/>
      <c r="S668" s="39"/>
      <c r="T668" s="94"/>
      <c r="U668" s="39"/>
      <c r="V668" s="95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  <c r="AK668" s="39"/>
      <c r="AL668" s="39"/>
      <c r="AM668" s="39"/>
      <c r="AN668" s="39"/>
      <c r="AO668" s="39"/>
      <c r="AP668" s="39"/>
      <c r="AQ668" s="39"/>
      <c r="AR668" s="39"/>
      <c r="AS668" s="39"/>
      <c r="AT668" s="39"/>
      <c r="AU668" s="39"/>
      <c r="AV668" s="39"/>
      <c r="AW668" s="39"/>
      <c r="AX668" s="39"/>
      <c r="AY668" s="39"/>
      <c r="AZ668" s="39"/>
      <c r="BA668" s="39"/>
      <c r="BB668" s="39"/>
      <c r="BC668" s="39"/>
      <c r="BD668" s="39"/>
      <c r="BE668" s="39"/>
      <c r="BF668" s="39"/>
      <c r="BG668" s="39"/>
      <c r="BH668" s="39"/>
      <c r="BI668" s="39"/>
      <c r="BJ668" s="39"/>
      <c r="BK668" s="39"/>
      <c r="BL668" s="39"/>
      <c r="BM668" s="39"/>
      <c r="BN668" s="39"/>
      <c r="BO668" s="39"/>
      <c r="BP668" s="39"/>
      <c r="BQ668" s="39"/>
      <c r="BR668" s="39"/>
      <c r="BS668" s="39"/>
    </row>
    <row r="669" spans="1:71" ht="15.75" customHeight="1" x14ac:dyDescent="0.25">
      <c r="A669" s="30"/>
      <c r="B669" s="31"/>
      <c r="C669" s="31"/>
      <c r="D669" s="37"/>
      <c r="E669" s="39"/>
      <c r="F669" s="31"/>
      <c r="G669" s="92"/>
      <c r="H669" s="39"/>
      <c r="I669" s="93"/>
      <c r="J669" s="39"/>
      <c r="K669" s="39"/>
      <c r="L669" s="41"/>
      <c r="M669" s="41"/>
      <c r="N669" s="41"/>
      <c r="O669" s="31"/>
      <c r="P669" s="39"/>
      <c r="Q669" s="39"/>
      <c r="R669" s="39"/>
      <c r="S669" s="39"/>
      <c r="T669" s="94"/>
      <c r="U669" s="39"/>
      <c r="V669" s="95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  <c r="AW669" s="39"/>
      <c r="AX669" s="39"/>
      <c r="AY669" s="39"/>
      <c r="AZ669" s="39"/>
      <c r="BA669" s="39"/>
      <c r="BB669" s="39"/>
      <c r="BC669" s="39"/>
      <c r="BD669" s="39"/>
      <c r="BE669" s="39"/>
      <c r="BF669" s="39"/>
      <c r="BG669" s="39"/>
      <c r="BH669" s="39"/>
      <c r="BI669" s="39"/>
      <c r="BJ669" s="39"/>
      <c r="BK669" s="39"/>
      <c r="BL669" s="39"/>
      <c r="BM669" s="39"/>
      <c r="BN669" s="39"/>
      <c r="BO669" s="39"/>
      <c r="BP669" s="39"/>
      <c r="BQ669" s="39"/>
      <c r="BR669" s="39"/>
      <c r="BS669" s="39"/>
    </row>
    <row r="670" spans="1:71" ht="15.75" customHeight="1" x14ac:dyDescent="0.25">
      <c r="A670" s="30"/>
      <c r="B670" s="31"/>
      <c r="C670" s="31"/>
      <c r="D670" s="37"/>
      <c r="E670" s="39"/>
      <c r="F670" s="31"/>
      <c r="G670" s="92"/>
      <c r="H670" s="39"/>
      <c r="I670" s="93"/>
      <c r="J670" s="39"/>
      <c r="K670" s="39"/>
      <c r="L670" s="41"/>
      <c r="M670" s="41"/>
      <c r="N670" s="41"/>
      <c r="O670" s="31"/>
      <c r="P670" s="39"/>
      <c r="Q670" s="39"/>
      <c r="R670" s="39"/>
      <c r="S670" s="39"/>
      <c r="T670" s="94"/>
      <c r="U670" s="39"/>
      <c r="V670" s="95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  <c r="AK670" s="39"/>
      <c r="AL670" s="39"/>
      <c r="AM670" s="39"/>
      <c r="AN670" s="39"/>
      <c r="AO670" s="39"/>
      <c r="AP670" s="39"/>
      <c r="AQ670" s="39"/>
      <c r="AR670" s="39"/>
      <c r="AS670" s="39"/>
      <c r="AT670" s="39"/>
      <c r="AU670" s="39"/>
      <c r="AV670" s="39"/>
      <c r="AW670" s="39"/>
      <c r="AX670" s="39"/>
      <c r="AY670" s="39"/>
      <c r="AZ670" s="39"/>
      <c r="BA670" s="39"/>
      <c r="BB670" s="39"/>
      <c r="BC670" s="39"/>
      <c r="BD670" s="39"/>
      <c r="BE670" s="39"/>
      <c r="BF670" s="39"/>
      <c r="BG670" s="39"/>
      <c r="BH670" s="39"/>
      <c r="BI670" s="39"/>
      <c r="BJ670" s="39"/>
      <c r="BK670" s="39"/>
      <c r="BL670" s="39"/>
      <c r="BM670" s="39"/>
      <c r="BN670" s="39"/>
      <c r="BO670" s="39"/>
      <c r="BP670" s="39"/>
      <c r="BQ670" s="39"/>
      <c r="BR670" s="39"/>
      <c r="BS670" s="39"/>
    </row>
    <row r="671" spans="1:71" ht="15.75" customHeight="1" x14ac:dyDescent="0.25">
      <c r="A671" s="30"/>
      <c r="B671" s="31"/>
      <c r="C671" s="31"/>
      <c r="D671" s="37"/>
      <c r="E671" s="39"/>
      <c r="F671" s="31"/>
      <c r="G671" s="92"/>
      <c r="H671" s="39"/>
      <c r="I671" s="93"/>
      <c r="J671" s="39"/>
      <c r="K671" s="39"/>
      <c r="L671" s="41"/>
      <c r="M671" s="41"/>
      <c r="N671" s="41"/>
      <c r="O671" s="31"/>
      <c r="P671" s="39"/>
      <c r="Q671" s="39"/>
      <c r="R671" s="39"/>
      <c r="S671" s="39"/>
      <c r="T671" s="94"/>
      <c r="U671" s="39"/>
      <c r="V671" s="95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  <c r="AW671" s="39"/>
      <c r="AX671" s="39"/>
      <c r="AY671" s="39"/>
      <c r="AZ671" s="39"/>
      <c r="BA671" s="39"/>
      <c r="BB671" s="39"/>
      <c r="BC671" s="39"/>
      <c r="BD671" s="39"/>
      <c r="BE671" s="39"/>
      <c r="BF671" s="39"/>
      <c r="BG671" s="39"/>
      <c r="BH671" s="39"/>
      <c r="BI671" s="39"/>
      <c r="BJ671" s="39"/>
      <c r="BK671" s="39"/>
      <c r="BL671" s="39"/>
      <c r="BM671" s="39"/>
      <c r="BN671" s="39"/>
      <c r="BO671" s="39"/>
      <c r="BP671" s="39"/>
      <c r="BQ671" s="39"/>
      <c r="BR671" s="39"/>
      <c r="BS671" s="39"/>
    </row>
    <row r="672" spans="1:71" ht="15.75" customHeight="1" x14ac:dyDescent="0.25">
      <c r="A672" s="30"/>
      <c r="B672" s="31"/>
      <c r="C672" s="31"/>
      <c r="D672" s="37"/>
      <c r="E672" s="39"/>
      <c r="F672" s="31"/>
      <c r="G672" s="92"/>
      <c r="H672" s="39"/>
      <c r="I672" s="93"/>
      <c r="J672" s="39"/>
      <c r="K672" s="39"/>
      <c r="L672" s="41"/>
      <c r="M672" s="41"/>
      <c r="N672" s="41"/>
      <c r="O672" s="31"/>
      <c r="P672" s="39"/>
      <c r="Q672" s="39"/>
      <c r="R672" s="39"/>
      <c r="S672" s="39"/>
      <c r="T672" s="94"/>
      <c r="U672" s="39"/>
      <c r="V672" s="95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  <c r="AK672" s="39"/>
      <c r="AL672" s="39"/>
      <c r="AM672" s="39"/>
      <c r="AN672" s="39"/>
      <c r="AO672" s="39"/>
      <c r="AP672" s="39"/>
      <c r="AQ672" s="39"/>
      <c r="AR672" s="39"/>
      <c r="AS672" s="39"/>
      <c r="AT672" s="39"/>
      <c r="AU672" s="39"/>
      <c r="AV672" s="39"/>
      <c r="AW672" s="39"/>
      <c r="AX672" s="39"/>
      <c r="AY672" s="39"/>
      <c r="AZ672" s="39"/>
      <c r="BA672" s="39"/>
      <c r="BB672" s="39"/>
      <c r="BC672" s="39"/>
      <c r="BD672" s="39"/>
      <c r="BE672" s="39"/>
      <c r="BF672" s="39"/>
      <c r="BG672" s="39"/>
      <c r="BH672" s="39"/>
      <c r="BI672" s="39"/>
      <c r="BJ672" s="39"/>
      <c r="BK672" s="39"/>
      <c r="BL672" s="39"/>
      <c r="BM672" s="39"/>
      <c r="BN672" s="39"/>
      <c r="BO672" s="39"/>
      <c r="BP672" s="39"/>
      <c r="BQ672" s="39"/>
      <c r="BR672" s="39"/>
      <c r="BS672" s="39"/>
    </row>
    <row r="673" spans="1:71" ht="15.75" customHeight="1" x14ac:dyDescent="0.25">
      <c r="A673" s="30"/>
      <c r="B673" s="31"/>
      <c r="C673" s="31"/>
      <c r="D673" s="37"/>
      <c r="E673" s="39"/>
      <c r="F673" s="31"/>
      <c r="G673" s="92"/>
      <c r="H673" s="39"/>
      <c r="I673" s="93"/>
      <c r="J673" s="39"/>
      <c r="K673" s="39"/>
      <c r="L673" s="41"/>
      <c r="M673" s="41"/>
      <c r="N673" s="41"/>
      <c r="O673" s="31"/>
      <c r="P673" s="39"/>
      <c r="Q673" s="39"/>
      <c r="R673" s="39"/>
      <c r="S673" s="39"/>
      <c r="T673" s="94"/>
      <c r="U673" s="39"/>
      <c r="V673" s="95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  <c r="AW673" s="39"/>
      <c r="AX673" s="39"/>
      <c r="AY673" s="39"/>
      <c r="AZ673" s="39"/>
      <c r="BA673" s="39"/>
      <c r="BB673" s="39"/>
      <c r="BC673" s="39"/>
      <c r="BD673" s="39"/>
      <c r="BE673" s="39"/>
      <c r="BF673" s="39"/>
      <c r="BG673" s="39"/>
      <c r="BH673" s="39"/>
      <c r="BI673" s="39"/>
      <c r="BJ673" s="39"/>
      <c r="BK673" s="39"/>
      <c r="BL673" s="39"/>
      <c r="BM673" s="39"/>
      <c r="BN673" s="39"/>
      <c r="BO673" s="39"/>
      <c r="BP673" s="39"/>
      <c r="BQ673" s="39"/>
      <c r="BR673" s="39"/>
      <c r="BS673" s="39"/>
    </row>
    <row r="674" spans="1:71" ht="15.75" customHeight="1" x14ac:dyDescent="0.25">
      <c r="A674" s="30"/>
      <c r="B674" s="31"/>
      <c r="C674" s="31"/>
      <c r="D674" s="37"/>
      <c r="E674" s="39"/>
      <c r="F674" s="31"/>
      <c r="G674" s="92"/>
      <c r="H674" s="39"/>
      <c r="I674" s="93"/>
      <c r="J674" s="39"/>
      <c r="K674" s="39"/>
      <c r="L674" s="41"/>
      <c r="M674" s="41"/>
      <c r="N674" s="41"/>
      <c r="O674" s="31"/>
      <c r="P674" s="39"/>
      <c r="Q674" s="39"/>
      <c r="R674" s="39"/>
      <c r="S674" s="39"/>
      <c r="T674" s="94"/>
      <c r="U674" s="39"/>
      <c r="V674" s="95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  <c r="AJ674" s="39"/>
      <c r="AK674" s="39"/>
      <c r="AL674" s="39"/>
      <c r="AM674" s="39"/>
      <c r="AN674" s="39"/>
      <c r="AO674" s="39"/>
      <c r="AP674" s="39"/>
      <c r="AQ674" s="39"/>
      <c r="AR674" s="39"/>
      <c r="AS674" s="39"/>
      <c r="AT674" s="39"/>
      <c r="AU674" s="39"/>
      <c r="AV674" s="39"/>
      <c r="AW674" s="39"/>
      <c r="AX674" s="39"/>
      <c r="AY674" s="39"/>
      <c r="AZ674" s="39"/>
      <c r="BA674" s="39"/>
      <c r="BB674" s="39"/>
      <c r="BC674" s="39"/>
      <c r="BD674" s="39"/>
      <c r="BE674" s="39"/>
      <c r="BF674" s="39"/>
      <c r="BG674" s="39"/>
      <c r="BH674" s="39"/>
      <c r="BI674" s="39"/>
      <c r="BJ674" s="39"/>
      <c r="BK674" s="39"/>
      <c r="BL674" s="39"/>
      <c r="BM674" s="39"/>
      <c r="BN674" s="39"/>
      <c r="BO674" s="39"/>
      <c r="BP674" s="39"/>
      <c r="BQ674" s="39"/>
      <c r="BR674" s="39"/>
      <c r="BS674" s="39"/>
    </row>
    <row r="675" spans="1:71" ht="15.75" customHeight="1" x14ac:dyDescent="0.25">
      <c r="A675" s="30"/>
      <c r="B675" s="31"/>
      <c r="C675" s="31"/>
      <c r="D675" s="37"/>
      <c r="E675" s="39"/>
      <c r="F675" s="31"/>
      <c r="G675" s="92"/>
      <c r="H675" s="39"/>
      <c r="I675" s="93"/>
      <c r="J675" s="39"/>
      <c r="K675" s="39"/>
      <c r="L675" s="41"/>
      <c r="M675" s="41"/>
      <c r="N675" s="41"/>
      <c r="O675" s="31"/>
      <c r="P675" s="39"/>
      <c r="Q675" s="39"/>
      <c r="R675" s="39"/>
      <c r="S675" s="39"/>
      <c r="T675" s="94"/>
      <c r="U675" s="39"/>
      <c r="V675" s="95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  <c r="AK675" s="39"/>
      <c r="AL675" s="39"/>
      <c r="AM675" s="39"/>
      <c r="AN675" s="39"/>
      <c r="AO675" s="39"/>
      <c r="AP675" s="39"/>
      <c r="AQ675" s="39"/>
      <c r="AR675" s="39"/>
      <c r="AS675" s="39"/>
      <c r="AT675" s="39"/>
      <c r="AU675" s="39"/>
      <c r="AV675" s="39"/>
      <c r="AW675" s="39"/>
      <c r="AX675" s="39"/>
      <c r="AY675" s="39"/>
      <c r="AZ675" s="39"/>
      <c r="BA675" s="39"/>
      <c r="BB675" s="39"/>
      <c r="BC675" s="39"/>
      <c r="BD675" s="39"/>
      <c r="BE675" s="39"/>
      <c r="BF675" s="39"/>
      <c r="BG675" s="39"/>
      <c r="BH675" s="39"/>
      <c r="BI675" s="39"/>
      <c r="BJ675" s="39"/>
      <c r="BK675" s="39"/>
      <c r="BL675" s="39"/>
      <c r="BM675" s="39"/>
      <c r="BN675" s="39"/>
      <c r="BO675" s="39"/>
      <c r="BP675" s="39"/>
      <c r="BQ675" s="39"/>
      <c r="BR675" s="39"/>
      <c r="BS675" s="39"/>
    </row>
    <row r="676" spans="1:71" ht="15.75" customHeight="1" x14ac:dyDescent="0.25">
      <c r="A676" s="30"/>
      <c r="B676" s="31"/>
      <c r="C676" s="31"/>
      <c r="D676" s="37"/>
      <c r="E676" s="39"/>
      <c r="F676" s="31"/>
      <c r="G676" s="92"/>
      <c r="H676" s="39"/>
      <c r="I676" s="93"/>
      <c r="J676" s="39"/>
      <c r="K676" s="39"/>
      <c r="L676" s="41"/>
      <c r="M676" s="41"/>
      <c r="N676" s="41"/>
      <c r="O676" s="31"/>
      <c r="P676" s="39"/>
      <c r="Q676" s="39"/>
      <c r="R676" s="39"/>
      <c r="S676" s="39"/>
      <c r="T676" s="94"/>
      <c r="U676" s="39"/>
      <c r="V676" s="95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  <c r="AJ676" s="39"/>
      <c r="AK676" s="39"/>
      <c r="AL676" s="39"/>
      <c r="AM676" s="39"/>
      <c r="AN676" s="39"/>
      <c r="AO676" s="39"/>
      <c r="AP676" s="39"/>
      <c r="AQ676" s="39"/>
      <c r="AR676" s="39"/>
      <c r="AS676" s="39"/>
      <c r="AT676" s="39"/>
      <c r="AU676" s="39"/>
      <c r="AV676" s="39"/>
      <c r="AW676" s="39"/>
      <c r="AX676" s="39"/>
      <c r="AY676" s="39"/>
      <c r="AZ676" s="39"/>
      <c r="BA676" s="39"/>
      <c r="BB676" s="39"/>
      <c r="BC676" s="39"/>
      <c r="BD676" s="39"/>
      <c r="BE676" s="39"/>
      <c r="BF676" s="39"/>
      <c r="BG676" s="39"/>
      <c r="BH676" s="39"/>
      <c r="BI676" s="39"/>
      <c r="BJ676" s="39"/>
      <c r="BK676" s="39"/>
      <c r="BL676" s="39"/>
      <c r="BM676" s="39"/>
      <c r="BN676" s="39"/>
      <c r="BO676" s="39"/>
      <c r="BP676" s="39"/>
      <c r="BQ676" s="39"/>
      <c r="BR676" s="39"/>
      <c r="BS676" s="39"/>
    </row>
    <row r="677" spans="1:71" ht="15.75" customHeight="1" x14ac:dyDescent="0.25">
      <c r="A677" s="30"/>
      <c r="B677" s="31"/>
      <c r="C677" s="31"/>
      <c r="D677" s="37"/>
      <c r="E677" s="39"/>
      <c r="F677" s="31"/>
      <c r="G677" s="92"/>
      <c r="H677" s="39"/>
      <c r="I677" s="93"/>
      <c r="J677" s="39"/>
      <c r="K677" s="39"/>
      <c r="L677" s="41"/>
      <c r="M677" s="41"/>
      <c r="N677" s="41"/>
      <c r="O677" s="31"/>
      <c r="P677" s="39"/>
      <c r="Q677" s="39"/>
      <c r="R677" s="39"/>
      <c r="S677" s="39"/>
      <c r="T677" s="94"/>
      <c r="U677" s="39"/>
      <c r="V677" s="95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  <c r="AK677" s="39"/>
      <c r="AL677" s="39"/>
      <c r="AM677" s="39"/>
      <c r="AN677" s="39"/>
      <c r="AO677" s="39"/>
      <c r="AP677" s="39"/>
      <c r="AQ677" s="39"/>
      <c r="AR677" s="39"/>
      <c r="AS677" s="39"/>
      <c r="AT677" s="39"/>
      <c r="AU677" s="39"/>
      <c r="AV677" s="39"/>
      <c r="AW677" s="39"/>
      <c r="AX677" s="39"/>
      <c r="AY677" s="39"/>
      <c r="AZ677" s="39"/>
      <c r="BA677" s="39"/>
      <c r="BB677" s="39"/>
      <c r="BC677" s="39"/>
      <c r="BD677" s="39"/>
      <c r="BE677" s="39"/>
      <c r="BF677" s="39"/>
      <c r="BG677" s="39"/>
      <c r="BH677" s="39"/>
      <c r="BI677" s="39"/>
      <c r="BJ677" s="39"/>
      <c r="BK677" s="39"/>
      <c r="BL677" s="39"/>
      <c r="BM677" s="39"/>
      <c r="BN677" s="39"/>
      <c r="BO677" s="39"/>
      <c r="BP677" s="39"/>
      <c r="BQ677" s="39"/>
      <c r="BR677" s="39"/>
      <c r="BS677" s="39"/>
    </row>
    <row r="678" spans="1:71" ht="15.75" customHeight="1" x14ac:dyDescent="0.25">
      <c r="A678" s="30"/>
      <c r="B678" s="31"/>
      <c r="C678" s="31"/>
      <c r="D678" s="37"/>
      <c r="E678" s="39"/>
      <c r="F678" s="31"/>
      <c r="G678" s="92"/>
      <c r="H678" s="39"/>
      <c r="I678" s="93"/>
      <c r="J678" s="39"/>
      <c r="K678" s="39"/>
      <c r="L678" s="41"/>
      <c r="M678" s="41"/>
      <c r="N678" s="41"/>
      <c r="O678" s="31"/>
      <c r="P678" s="39"/>
      <c r="Q678" s="39"/>
      <c r="R678" s="39"/>
      <c r="S678" s="39"/>
      <c r="T678" s="94"/>
      <c r="U678" s="39"/>
      <c r="V678" s="95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  <c r="AK678" s="39"/>
      <c r="AL678" s="39"/>
      <c r="AM678" s="39"/>
      <c r="AN678" s="39"/>
      <c r="AO678" s="39"/>
      <c r="AP678" s="39"/>
      <c r="AQ678" s="39"/>
      <c r="AR678" s="39"/>
      <c r="AS678" s="39"/>
      <c r="AT678" s="39"/>
      <c r="AU678" s="39"/>
      <c r="AV678" s="39"/>
      <c r="AW678" s="39"/>
      <c r="AX678" s="39"/>
      <c r="AY678" s="39"/>
      <c r="AZ678" s="39"/>
      <c r="BA678" s="39"/>
      <c r="BB678" s="39"/>
      <c r="BC678" s="39"/>
      <c r="BD678" s="39"/>
      <c r="BE678" s="39"/>
      <c r="BF678" s="39"/>
      <c r="BG678" s="39"/>
      <c r="BH678" s="39"/>
      <c r="BI678" s="39"/>
      <c r="BJ678" s="39"/>
      <c r="BK678" s="39"/>
      <c r="BL678" s="39"/>
      <c r="BM678" s="39"/>
      <c r="BN678" s="39"/>
      <c r="BO678" s="39"/>
      <c r="BP678" s="39"/>
      <c r="BQ678" s="39"/>
      <c r="BR678" s="39"/>
      <c r="BS678" s="39"/>
    </row>
    <row r="679" spans="1:71" ht="15.75" customHeight="1" x14ac:dyDescent="0.25">
      <c r="A679" s="30"/>
      <c r="B679" s="31"/>
      <c r="C679" s="31"/>
      <c r="D679" s="37"/>
      <c r="E679" s="39"/>
      <c r="F679" s="31"/>
      <c r="G679" s="92"/>
      <c r="H679" s="39"/>
      <c r="I679" s="93"/>
      <c r="J679" s="39"/>
      <c r="K679" s="39"/>
      <c r="L679" s="41"/>
      <c r="M679" s="41"/>
      <c r="N679" s="41"/>
      <c r="O679" s="31"/>
      <c r="P679" s="39"/>
      <c r="Q679" s="39"/>
      <c r="R679" s="39"/>
      <c r="S679" s="39"/>
      <c r="T679" s="94"/>
      <c r="U679" s="39"/>
      <c r="V679" s="95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  <c r="AK679" s="39"/>
      <c r="AL679" s="39"/>
      <c r="AM679" s="39"/>
      <c r="AN679" s="39"/>
      <c r="AO679" s="39"/>
      <c r="AP679" s="39"/>
      <c r="AQ679" s="39"/>
      <c r="AR679" s="39"/>
      <c r="AS679" s="39"/>
      <c r="AT679" s="39"/>
      <c r="AU679" s="39"/>
      <c r="AV679" s="39"/>
      <c r="AW679" s="39"/>
      <c r="AX679" s="39"/>
      <c r="AY679" s="39"/>
      <c r="AZ679" s="39"/>
      <c r="BA679" s="39"/>
      <c r="BB679" s="39"/>
      <c r="BC679" s="39"/>
      <c r="BD679" s="39"/>
      <c r="BE679" s="39"/>
      <c r="BF679" s="39"/>
      <c r="BG679" s="39"/>
      <c r="BH679" s="39"/>
      <c r="BI679" s="39"/>
      <c r="BJ679" s="39"/>
      <c r="BK679" s="39"/>
      <c r="BL679" s="39"/>
      <c r="BM679" s="39"/>
      <c r="BN679" s="39"/>
      <c r="BO679" s="39"/>
      <c r="BP679" s="39"/>
      <c r="BQ679" s="39"/>
      <c r="BR679" s="39"/>
      <c r="BS679" s="39"/>
    </row>
    <row r="680" spans="1:71" ht="15.75" customHeight="1" x14ac:dyDescent="0.25">
      <c r="A680" s="30"/>
      <c r="B680" s="31"/>
      <c r="C680" s="31"/>
      <c r="D680" s="37"/>
      <c r="E680" s="39"/>
      <c r="F680" s="31"/>
      <c r="G680" s="92"/>
      <c r="H680" s="39"/>
      <c r="I680" s="93"/>
      <c r="J680" s="39"/>
      <c r="K680" s="39"/>
      <c r="L680" s="41"/>
      <c r="M680" s="41"/>
      <c r="N680" s="41"/>
      <c r="O680" s="31"/>
      <c r="P680" s="39"/>
      <c r="Q680" s="39"/>
      <c r="R680" s="39"/>
      <c r="S680" s="39"/>
      <c r="T680" s="94"/>
      <c r="U680" s="39"/>
      <c r="V680" s="95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  <c r="AK680" s="39"/>
      <c r="AL680" s="39"/>
      <c r="AM680" s="39"/>
      <c r="AN680" s="39"/>
      <c r="AO680" s="39"/>
      <c r="AP680" s="39"/>
      <c r="AQ680" s="39"/>
      <c r="AR680" s="39"/>
      <c r="AS680" s="39"/>
      <c r="AT680" s="39"/>
      <c r="AU680" s="39"/>
      <c r="AV680" s="39"/>
      <c r="AW680" s="39"/>
      <c r="AX680" s="39"/>
      <c r="AY680" s="39"/>
      <c r="AZ680" s="39"/>
      <c r="BA680" s="39"/>
      <c r="BB680" s="39"/>
      <c r="BC680" s="39"/>
      <c r="BD680" s="39"/>
      <c r="BE680" s="39"/>
      <c r="BF680" s="39"/>
      <c r="BG680" s="39"/>
      <c r="BH680" s="39"/>
      <c r="BI680" s="39"/>
      <c r="BJ680" s="39"/>
      <c r="BK680" s="39"/>
      <c r="BL680" s="39"/>
      <c r="BM680" s="39"/>
      <c r="BN680" s="39"/>
      <c r="BO680" s="39"/>
      <c r="BP680" s="39"/>
      <c r="BQ680" s="39"/>
      <c r="BR680" s="39"/>
      <c r="BS680" s="39"/>
    </row>
    <row r="681" spans="1:71" ht="15.75" customHeight="1" x14ac:dyDescent="0.25">
      <c r="A681" s="30"/>
      <c r="B681" s="31"/>
      <c r="C681" s="31"/>
      <c r="D681" s="37"/>
      <c r="E681" s="39"/>
      <c r="F681" s="31"/>
      <c r="G681" s="92"/>
      <c r="H681" s="39"/>
      <c r="I681" s="93"/>
      <c r="J681" s="39"/>
      <c r="K681" s="39"/>
      <c r="L681" s="41"/>
      <c r="M681" s="41"/>
      <c r="N681" s="41"/>
      <c r="O681" s="31"/>
      <c r="P681" s="39"/>
      <c r="Q681" s="39"/>
      <c r="R681" s="39"/>
      <c r="S681" s="39"/>
      <c r="T681" s="94"/>
      <c r="U681" s="39"/>
      <c r="V681" s="95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  <c r="AK681" s="39"/>
      <c r="AL681" s="39"/>
      <c r="AM681" s="39"/>
      <c r="AN681" s="39"/>
      <c r="AO681" s="39"/>
      <c r="AP681" s="39"/>
      <c r="AQ681" s="39"/>
      <c r="AR681" s="39"/>
      <c r="AS681" s="39"/>
      <c r="AT681" s="39"/>
      <c r="AU681" s="39"/>
      <c r="AV681" s="39"/>
      <c r="AW681" s="39"/>
      <c r="AX681" s="39"/>
      <c r="AY681" s="39"/>
      <c r="AZ681" s="39"/>
      <c r="BA681" s="39"/>
      <c r="BB681" s="39"/>
      <c r="BC681" s="39"/>
      <c r="BD681" s="39"/>
      <c r="BE681" s="39"/>
      <c r="BF681" s="39"/>
      <c r="BG681" s="39"/>
      <c r="BH681" s="39"/>
      <c r="BI681" s="39"/>
      <c r="BJ681" s="39"/>
      <c r="BK681" s="39"/>
      <c r="BL681" s="39"/>
      <c r="BM681" s="39"/>
      <c r="BN681" s="39"/>
      <c r="BO681" s="39"/>
      <c r="BP681" s="39"/>
      <c r="BQ681" s="39"/>
      <c r="BR681" s="39"/>
      <c r="BS681" s="39"/>
    </row>
    <row r="682" spans="1:71" ht="15.75" customHeight="1" x14ac:dyDescent="0.25">
      <c r="A682" s="30"/>
      <c r="B682" s="31"/>
      <c r="C682" s="31"/>
      <c r="D682" s="37"/>
      <c r="E682" s="39"/>
      <c r="F682" s="31"/>
      <c r="G682" s="92"/>
      <c r="H682" s="39"/>
      <c r="I682" s="93"/>
      <c r="J682" s="39"/>
      <c r="K682" s="39"/>
      <c r="L682" s="41"/>
      <c r="M682" s="41"/>
      <c r="N682" s="41"/>
      <c r="O682" s="31"/>
      <c r="P682" s="39"/>
      <c r="Q682" s="39"/>
      <c r="R682" s="39"/>
      <c r="S682" s="39"/>
      <c r="T682" s="94"/>
      <c r="U682" s="39"/>
      <c r="V682" s="95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  <c r="AK682" s="39"/>
      <c r="AL682" s="39"/>
      <c r="AM682" s="39"/>
      <c r="AN682" s="39"/>
      <c r="AO682" s="39"/>
      <c r="AP682" s="39"/>
      <c r="AQ682" s="39"/>
      <c r="AR682" s="39"/>
      <c r="AS682" s="39"/>
      <c r="AT682" s="39"/>
      <c r="AU682" s="39"/>
      <c r="AV682" s="39"/>
      <c r="AW682" s="39"/>
      <c r="AX682" s="39"/>
      <c r="AY682" s="39"/>
      <c r="AZ682" s="39"/>
      <c r="BA682" s="39"/>
      <c r="BB682" s="39"/>
      <c r="BC682" s="39"/>
      <c r="BD682" s="39"/>
      <c r="BE682" s="39"/>
      <c r="BF682" s="39"/>
      <c r="BG682" s="39"/>
      <c r="BH682" s="39"/>
      <c r="BI682" s="39"/>
      <c r="BJ682" s="39"/>
      <c r="BK682" s="39"/>
      <c r="BL682" s="39"/>
      <c r="BM682" s="39"/>
      <c r="BN682" s="39"/>
      <c r="BO682" s="39"/>
      <c r="BP682" s="39"/>
      <c r="BQ682" s="39"/>
      <c r="BR682" s="39"/>
      <c r="BS682" s="39"/>
    </row>
    <row r="683" spans="1:71" ht="15.75" customHeight="1" x14ac:dyDescent="0.25">
      <c r="A683" s="30"/>
      <c r="B683" s="31"/>
      <c r="C683" s="31"/>
      <c r="D683" s="37"/>
      <c r="E683" s="39"/>
      <c r="F683" s="31"/>
      <c r="G683" s="92"/>
      <c r="H683" s="39"/>
      <c r="I683" s="93"/>
      <c r="J683" s="39"/>
      <c r="K683" s="39"/>
      <c r="L683" s="41"/>
      <c r="M683" s="41"/>
      <c r="N683" s="41"/>
      <c r="O683" s="31"/>
      <c r="P683" s="39"/>
      <c r="Q683" s="39"/>
      <c r="R683" s="39"/>
      <c r="S683" s="39"/>
      <c r="T683" s="94"/>
      <c r="U683" s="39"/>
      <c r="V683" s="95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  <c r="AK683" s="39"/>
      <c r="AL683" s="39"/>
      <c r="AM683" s="39"/>
      <c r="AN683" s="39"/>
      <c r="AO683" s="39"/>
      <c r="AP683" s="39"/>
      <c r="AQ683" s="39"/>
      <c r="AR683" s="39"/>
      <c r="AS683" s="39"/>
      <c r="AT683" s="39"/>
      <c r="AU683" s="39"/>
      <c r="AV683" s="39"/>
      <c r="AW683" s="39"/>
      <c r="AX683" s="39"/>
      <c r="AY683" s="39"/>
      <c r="AZ683" s="39"/>
      <c r="BA683" s="39"/>
      <c r="BB683" s="39"/>
      <c r="BC683" s="39"/>
      <c r="BD683" s="39"/>
      <c r="BE683" s="39"/>
      <c r="BF683" s="39"/>
      <c r="BG683" s="39"/>
      <c r="BH683" s="39"/>
      <c r="BI683" s="39"/>
      <c r="BJ683" s="39"/>
      <c r="BK683" s="39"/>
      <c r="BL683" s="39"/>
      <c r="BM683" s="39"/>
      <c r="BN683" s="39"/>
      <c r="BO683" s="39"/>
      <c r="BP683" s="39"/>
      <c r="BQ683" s="39"/>
      <c r="BR683" s="39"/>
      <c r="BS683" s="39"/>
    </row>
    <row r="684" spans="1:71" ht="15.75" customHeight="1" x14ac:dyDescent="0.25">
      <c r="A684" s="30"/>
      <c r="B684" s="31"/>
      <c r="C684" s="31"/>
      <c r="D684" s="37"/>
      <c r="E684" s="39"/>
      <c r="F684" s="31"/>
      <c r="G684" s="92"/>
      <c r="H684" s="39"/>
      <c r="I684" s="93"/>
      <c r="J684" s="39"/>
      <c r="K684" s="39"/>
      <c r="L684" s="41"/>
      <c r="M684" s="41"/>
      <c r="N684" s="41"/>
      <c r="O684" s="31"/>
      <c r="P684" s="39"/>
      <c r="Q684" s="39"/>
      <c r="R684" s="39"/>
      <c r="S684" s="39"/>
      <c r="T684" s="94"/>
      <c r="U684" s="39"/>
      <c r="V684" s="95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  <c r="AT684" s="39"/>
      <c r="AU684" s="39"/>
      <c r="AV684" s="39"/>
      <c r="AW684" s="39"/>
      <c r="AX684" s="39"/>
      <c r="AY684" s="39"/>
      <c r="AZ684" s="39"/>
      <c r="BA684" s="39"/>
      <c r="BB684" s="39"/>
      <c r="BC684" s="39"/>
      <c r="BD684" s="39"/>
      <c r="BE684" s="39"/>
      <c r="BF684" s="39"/>
      <c r="BG684" s="39"/>
      <c r="BH684" s="39"/>
      <c r="BI684" s="39"/>
      <c r="BJ684" s="39"/>
      <c r="BK684" s="39"/>
      <c r="BL684" s="39"/>
      <c r="BM684" s="39"/>
      <c r="BN684" s="39"/>
      <c r="BO684" s="39"/>
      <c r="BP684" s="39"/>
      <c r="BQ684" s="39"/>
      <c r="BR684" s="39"/>
      <c r="BS684" s="39"/>
    </row>
    <row r="685" spans="1:71" ht="15.75" customHeight="1" x14ac:dyDescent="0.25">
      <c r="A685" s="30"/>
      <c r="B685" s="31"/>
      <c r="C685" s="31"/>
      <c r="D685" s="37"/>
      <c r="E685" s="39"/>
      <c r="F685" s="31"/>
      <c r="G685" s="92"/>
      <c r="H685" s="39"/>
      <c r="I685" s="93"/>
      <c r="J685" s="39"/>
      <c r="K685" s="39"/>
      <c r="L685" s="41"/>
      <c r="M685" s="41"/>
      <c r="N685" s="41"/>
      <c r="O685" s="31"/>
      <c r="P685" s="39"/>
      <c r="Q685" s="39"/>
      <c r="R685" s="39"/>
      <c r="S685" s="39"/>
      <c r="T685" s="94"/>
      <c r="U685" s="39"/>
      <c r="V685" s="95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  <c r="AK685" s="39"/>
      <c r="AL685" s="39"/>
      <c r="AM685" s="39"/>
      <c r="AN685" s="39"/>
      <c r="AO685" s="39"/>
      <c r="AP685" s="39"/>
      <c r="AQ685" s="39"/>
      <c r="AR685" s="39"/>
      <c r="AS685" s="39"/>
      <c r="AT685" s="39"/>
      <c r="AU685" s="39"/>
      <c r="AV685" s="39"/>
      <c r="AW685" s="39"/>
      <c r="AX685" s="39"/>
      <c r="AY685" s="39"/>
      <c r="AZ685" s="39"/>
      <c r="BA685" s="39"/>
      <c r="BB685" s="39"/>
      <c r="BC685" s="39"/>
      <c r="BD685" s="39"/>
      <c r="BE685" s="39"/>
      <c r="BF685" s="39"/>
      <c r="BG685" s="39"/>
      <c r="BH685" s="39"/>
      <c r="BI685" s="39"/>
      <c r="BJ685" s="39"/>
      <c r="BK685" s="39"/>
      <c r="BL685" s="39"/>
      <c r="BM685" s="39"/>
      <c r="BN685" s="39"/>
      <c r="BO685" s="39"/>
      <c r="BP685" s="39"/>
      <c r="BQ685" s="39"/>
      <c r="BR685" s="39"/>
      <c r="BS685" s="39"/>
    </row>
    <row r="686" spans="1:71" ht="15.75" customHeight="1" x14ac:dyDescent="0.25">
      <c r="A686" s="30"/>
      <c r="B686" s="31"/>
      <c r="C686" s="31"/>
      <c r="D686" s="37"/>
      <c r="E686" s="39"/>
      <c r="F686" s="31"/>
      <c r="G686" s="92"/>
      <c r="H686" s="39"/>
      <c r="I686" s="93"/>
      <c r="J686" s="39"/>
      <c r="K686" s="39"/>
      <c r="L686" s="41"/>
      <c r="M686" s="41"/>
      <c r="N686" s="41"/>
      <c r="O686" s="31"/>
      <c r="P686" s="39"/>
      <c r="Q686" s="39"/>
      <c r="R686" s="39"/>
      <c r="S686" s="39"/>
      <c r="T686" s="94"/>
      <c r="U686" s="39"/>
      <c r="V686" s="95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  <c r="AK686" s="39"/>
      <c r="AL686" s="39"/>
      <c r="AM686" s="39"/>
      <c r="AN686" s="39"/>
      <c r="AO686" s="39"/>
      <c r="AP686" s="39"/>
      <c r="AQ686" s="39"/>
      <c r="AR686" s="39"/>
      <c r="AS686" s="39"/>
      <c r="AT686" s="39"/>
      <c r="AU686" s="39"/>
      <c r="AV686" s="39"/>
      <c r="AW686" s="39"/>
      <c r="AX686" s="39"/>
      <c r="AY686" s="39"/>
      <c r="AZ686" s="39"/>
      <c r="BA686" s="39"/>
      <c r="BB686" s="39"/>
      <c r="BC686" s="39"/>
      <c r="BD686" s="39"/>
      <c r="BE686" s="39"/>
      <c r="BF686" s="39"/>
      <c r="BG686" s="39"/>
      <c r="BH686" s="39"/>
      <c r="BI686" s="39"/>
      <c r="BJ686" s="39"/>
      <c r="BK686" s="39"/>
      <c r="BL686" s="39"/>
      <c r="BM686" s="39"/>
      <c r="BN686" s="39"/>
      <c r="BO686" s="39"/>
      <c r="BP686" s="39"/>
      <c r="BQ686" s="39"/>
      <c r="BR686" s="39"/>
      <c r="BS686" s="39"/>
    </row>
    <row r="687" spans="1:71" ht="15.75" customHeight="1" x14ac:dyDescent="0.25">
      <c r="A687" s="30"/>
      <c r="B687" s="31"/>
      <c r="C687" s="31"/>
      <c r="D687" s="37"/>
      <c r="E687" s="39"/>
      <c r="F687" s="31"/>
      <c r="G687" s="92"/>
      <c r="H687" s="39"/>
      <c r="I687" s="93"/>
      <c r="J687" s="39"/>
      <c r="K687" s="39"/>
      <c r="L687" s="41"/>
      <c r="M687" s="41"/>
      <c r="N687" s="41"/>
      <c r="O687" s="31"/>
      <c r="P687" s="39"/>
      <c r="Q687" s="39"/>
      <c r="R687" s="39"/>
      <c r="S687" s="39"/>
      <c r="T687" s="94"/>
      <c r="U687" s="39"/>
      <c r="V687" s="95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  <c r="AT687" s="39"/>
      <c r="AU687" s="39"/>
      <c r="AV687" s="39"/>
      <c r="AW687" s="39"/>
      <c r="AX687" s="39"/>
      <c r="AY687" s="39"/>
      <c r="AZ687" s="39"/>
      <c r="BA687" s="39"/>
      <c r="BB687" s="39"/>
      <c r="BC687" s="39"/>
      <c r="BD687" s="39"/>
      <c r="BE687" s="39"/>
      <c r="BF687" s="39"/>
      <c r="BG687" s="39"/>
      <c r="BH687" s="39"/>
      <c r="BI687" s="39"/>
      <c r="BJ687" s="39"/>
      <c r="BK687" s="39"/>
      <c r="BL687" s="39"/>
      <c r="BM687" s="39"/>
      <c r="BN687" s="39"/>
      <c r="BO687" s="39"/>
      <c r="BP687" s="39"/>
      <c r="BQ687" s="39"/>
      <c r="BR687" s="39"/>
      <c r="BS687" s="39"/>
    </row>
    <row r="688" spans="1:71" ht="15.75" customHeight="1" x14ac:dyDescent="0.25">
      <c r="A688" s="30"/>
      <c r="B688" s="31"/>
      <c r="C688" s="31"/>
      <c r="D688" s="37"/>
      <c r="E688" s="39"/>
      <c r="F688" s="31"/>
      <c r="G688" s="92"/>
      <c r="H688" s="39"/>
      <c r="I688" s="93"/>
      <c r="J688" s="39"/>
      <c r="K688" s="39"/>
      <c r="L688" s="41"/>
      <c r="M688" s="41"/>
      <c r="N688" s="41"/>
      <c r="O688" s="31"/>
      <c r="P688" s="39"/>
      <c r="Q688" s="39"/>
      <c r="R688" s="39"/>
      <c r="S688" s="39"/>
      <c r="T688" s="94"/>
      <c r="U688" s="39"/>
      <c r="V688" s="95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  <c r="AK688" s="39"/>
      <c r="AL688" s="39"/>
      <c r="AM688" s="39"/>
      <c r="AN688" s="39"/>
      <c r="AO688" s="39"/>
      <c r="AP688" s="39"/>
      <c r="AQ688" s="39"/>
      <c r="AR688" s="39"/>
      <c r="AS688" s="39"/>
      <c r="AT688" s="39"/>
      <c r="AU688" s="39"/>
      <c r="AV688" s="39"/>
      <c r="AW688" s="39"/>
      <c r="AX688" s="39"/>
      <c r="AY688" s="39"/>
      <c r="AZ688" s="39"/>
      <c r="BA688" s="39"/>
      <c r="BB688" s="39"/>
      <c r="BC688" s="39"/>
      <c r="BD688" s="39"/>
      <c r="BE688" s="39"/>
      <c r="BF688" s="39"/>
      <c r="BG688" s="39"/>
      <c r="BH688" s="39"/>
      <c r="BI688" s="39"/>
      <c r="BJ688" s="39"/>
      <c r="BK688" s="39"/>
      <c r="BL688" s="39"/>
      <c r="BM688" s="39"/>
      <c r="BN688" s="39"/>
      <c r="BO688" s="39"/>
      <c r="BP688" s="39"/>
      <c r="BQ688" s="39"/>
      <c r="BR688" s="39"/>
      <c r="BS688" s="39"/>
    </row>
    <row r="689" spans="1:71" ht="15.75" customHeight="1" x14ac:dyDescent="0.25">
      <c r="A689" s="30"/>
      <c r="B689" s="31"/>
      <c r="C689" s="31"/>
      <c r="D689" s="37"/>
      <c r="E689" s="39"/>
      <c r="F689" s="31"/>
      <c r="G689" s="92"/>
      <c r="H689" s="39"/>
      <c r="I689" s="93"/>
      <c r="J689" s="39"/>
      <c r="K689" s="39"/>
      <c r="L689" s="41"/>
      <c r="M689" s="41"/>
      <c r="N689" s="41"/>
      <c r="O689" s="31"/>
      <c r="P689" s="39"/>
      <c r="Q689" s="39"/>
      <c r="R689" s="39"/>
      <c r="S689" s="39"/>
      <c r="T689" s="94"/>
      <c r="U689" s="39"/>
      <c r="V689" s="95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  <c r="AK689" s="39"/>
      <c r="AL689" s="39"/>
      <c r="AM689" s="39"/>
      <c r="AN689" s="39"/>
      <c r="AO689" s="39"/>
      <c r="AP689" s="39"/>
      <c r="AQ689" s="39"/>
      <c r="AR689" s="39"/>
      <c r="AS689" s="39"/>
      <c r="AT689" s="39"/>
      <c r="AU689" s="39"/>
      <c r="AV689" s="39"/>
      <c r="AW689" s="39"/>
      <c r="AX689" s="39"/>
      <c r="AY689" s="39"/>
      <c r="AZ689" s="39"/>
      <c r="BA689" s="39"/>
      <c r="BB689" s="39"/>
      <c r="BC689" s="39"/>
      <c r="BD689" s="39"/>
      <c r="BE689" s="39"/>
      <c r="BF689" s="39"/>
      <c r="BG689" s="39"/>
      <c r="BH689" s="39"/>
      <c r="BI689" s="39"/>
      <c r="BJ689" s="39"/>
      <c r="BK689" s="39"/>
      <c r="BL689" s="39"/>
      <c r="BM689" s="39"/>
      <c r="BN689" s="39"/>
      <c r="BO689" s="39"/>
      <c r="BP689" s="39"/>
      <c r="BQ689" s="39"/>
      <c r="BR689" s="39"/>
      <c r="BS689" s="39"/>
    </row>
    <row r="690" spans="1:71" ht="15.75" customHeight="1" x14ac:dyDescent="0.25">
      <c r="A690" s="30"/>
      <c r="B690" s="31"/>
      <c r="C690" s="31"/>
      <c r="D690" s="37"/>
      <c r="E690" s="39"/>
      <c r="F690" s="31"/>
      <c r="G690" s="92"/>
      <c r="H690" s="39"/>
      <c r="I690" s="93"/>
      <c r="J690" s="39"/>
      <c r="K690" s="39"/>
      <c r="L690" s="41"/>
      <c r="M690" s="41"/>
      <c r="N690" s="41"/>
      <c r="O690" s="31"/>
      <c r="P690" s="39"/>
      <c r="Q690" s="39"/>
      <c r="R690" s="39"/>
      <c r="S690" s="39"/>
      <c r="T690" s="94"/>
      <c r="U690" s="39"/>
      <c r="V690" s="95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  <c r="AK690" s="39"/>
      <c r="AL690" s="39"/>
      <c r="AM690" s="39"/>
      <c r="AN690" s="39"/>
      <c r="AO690" s="39"/>
      <c r="AP690" s="39"/>
      <c r="AQ690" s="39"/>
      <c r="AR690" s="39"/>
      <c r="AS690" s="39"/>
      <c r="AT690" s="39"/>
      <c r="AU690" s="39"/>
      <c r="AV690" s="39"/>
      <c r="AW690" s="39"/>
      <c r="AX690" s="39"/>
      <c r="AY690" s="39"/>
      <c r="AZ690" s="39"/>
      <c r="BA690" s="39"/>
      <c r="BB690" s="39"/>
      <c r="BC690" s="39"/>
      <c r="BD690" s="39"/>
      <c r="BE690" s="39"/>
      <c r="BF690" s="39"/>
      <c r="BG690" s="39"/>
      <c r="BH690" s="39"/>
      <c r="BI690" s="39"/>
      <c r="BJ690" s="39"/>
      <c r="BK690" s="39"/>
      <c r="BL690" s="39"/>
      <c r="BM690" s="39"/>
      <c r="BN690" s="39"/>
      <c r="BO690" s="39"/>
      <c r="BP690" s="39"/>
      <c r="BQ690" s="39"/>
      <c r="BR690" s="39"/>
      <c r="BS690" s="39"/>
    </row>
    <row r="691" spans="1:71" ht="15.75" customHeight="1" x14ac:dyDescent="0.25">
      <c r="A691" s="30"/>
      <c r="B691" s="31"/>
      <c r="C691" s="31"/>
      <c r="D691" s="37"/>
      <c r="E691" s="39"/>
      <c r="F691" s="31"/>
      <c r="G691" s="92"/>
      <c r="H691" s="39"/>
      <c r="I691" s="93"/>
      <c r="J691" s="39"/>
      <c r="K691" s="39"/>
      <c r="L691" s="41"/>
      <c r="M691" s="41"/>
      <c r="N691" s="41"/>
      <c r="O691" s="31"/>
      <c r="P691" s="39"/>
      <c r="Q691" s="39"/>
      <c r="R691" s="39"/>
      <c r="S691" s="39"/>
      <c r="T691" s="94"/>
      <c r="U691" s="39"/>
      <c r="V691" s="95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  <c r="AJ691" s="39"/>
      <c r="AK691" s="39"/>
      <c r="AL691" s="39"/>
      <c r="AM691" s="39"/>
      <c r="AN691" s="39"/>
      <c r="AO691" s="39"/>
      <c r="AP691" s="39"/>
      <c r="AQ691" s="39"/>
      <c r="AR691" s="39"/>
      <c r="AS691" s="39"/>
      <c r="AT691" s="39"/>
      <c r="AU691" s="39"/>
      <c r="AV691" s="39"/>
      <c r="AW691" s="39"/>
      <c r="AX691" s="39"/>
      <c r="AY691" s="39"/>
      <c r="AZ691" s="39"/>
      <c r="BA691" s="39"/>
      <c r="BB691" s="39"/>
      <c r="BC691" s="39"/>
      <c r="BD691" s="39"/>
      <c r="BE691" s="39"/>
      <c r="BF691" s="39"/>
      <c r="BG691" s="39"/>
      <c r="BH691" s="39"/>
      <c r="BI691" s="39"/>
      <c r="BJ691" s="39"/>
      <c r="BK691" s="39"/>
      <c r="BL691" s="39"/>
      <c r="BM691" s="39"/>
      <c r="BN691" s="39"/>
      <c r="BO691" s="39"/>
      <c r="BP691" s="39"/>
      <c r="BQ691" s="39"/>
      <c r="BR691" s="39"/>
      <c r="BS691" s="39"/>
    </row>
    <row r="692" spans="1:71" ht="15.75" customHeight="1" x14ac:dyDescent="0.25">
      <c r="A692" s="30"/>
      <c r="B692" s="31"/>
      <c r="C692" s="31"/>
      <c r="D692" s="37"/>
      <c r="E692" s="39"/>
      <c r="F692" s="31"/>
      <c r="G692" s="92"/>
      <c r="H692" s="39"/>
      <c r="I692" s="93"/>
      <c r="J692" s="39"/>
      <c r="K692" s="39"/>
      <c r="L692" s="41"/>
      <c r="M692" s="41"/>
      <c r="N692" s="41"/>
      <c r="O692" s="31"/>
      <c r="P692" s="39"/>
      <c r="Q692" s="39"/>
      <c r="R692" s="39"/>
      <c r="S692" s="39"/>
      <c r="T692" s="94"/>
      <c r="U692" s="39"/>
      <c r="V692" s="95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  <c r="AJ692" s="39"/>
      <c r="AK692" s="39"/>
      <c r="AL692" s="39"/>
      <c r="AM692" s="39"/>
      <c r="AN692" s="39"/>
      <c r="AO692" s="39"/>
      <c r="AP692" s="39"/>
      <c r="AQ692" s="39"/>
      <c r="AR692" s="39"/>
      <c r="AS692" s="39"/>
      <c r="AT692" s="39"/>
      <c r="AU692" s="39"/>
      <c r="AV692" s="39"/>
      <c r="AW692" s="39"/>
      <c r="AX692" s="39"/>
      <c r="AY692" s="39"/>
      <c r="AZ692" s="39"/>
      <c r="BA692" s="39"/>
      <c r="BB692" s="39"/>
      <c r="BC692" s="39"/>
      <c r="BD692" s="39"/>
      <c r="BE692" s="39"/>
      <c r="BF692" s="39"/>
      <c r="BG692" s="39"/>
      <c r="BH692" s="39"/>
      <c r="BI692" s="39"/>
      <c r="BJ692" s="39"/>
      <c r="BK692" s="39"/>
      <c r="BL692" s="39"/>
      <c r="BM692" s="39"/>
      <c r="BN692" s="39"/>
      <c r="BO692" s="39"/>
      <c r="BP692" s="39"/>
      <c r="BQ692" s="39"/>
      <c r="BR692" s="39"/>
      <c r="BS692" s="39"/>
    </row>
    <row r="693" spans="1:71" ht="15.75" customHeight="1" x14ac:dyDescent="0.25">
      <c r="A693" s="30"/>
      <c r="B693" s="31"/>
      <c r="C693" s="31"/>
      <c r="D693" s="37"/>
      <c r="E693" s="39"/>
      <c r="F693" s="31"/>
      <c r="G693" s="92"/>
      <c r="H693" s="39"/>
      <c r="I693" s="93"/>
      <c r="J693" s="39"/>
      <c r="K693" s="39"/>
      <c r="L693" s="41"/>
      <c r="M693" s="41"/>
      <c r="N693" s="41"/>
      <c r="O693" s="31"/>
      <c r="P693" s="39"/>
      <c r="Q693" s="39"/>
      <c r="R693" s="39"/>
      <c r="S693" s="39"/>
      <c r="T693" s="94"/>
      <c r="U693" s="39"/>
      <c r="V693" s="95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  <c r="AK693" s="39"/>
      <c r="AL693" s="39"/>
      <c r="AM693" s="39"/>
      <c r="AN693" s="39"/>
      <c r="AO693" s="39"/>
      <c r="AP693" s="39"/>
      <c r="AQ693" s="39"/>
      <c r="AR693" s="39"/>
      <c r="AS693" s="39"/>
      <c r="AT693" s="39"/>
      <c r="AU693" s="39"/>
      <c r="AV693" s="39"/>
      <c r="AW693" s="39"/>
      <c r="AX693" s="39"/>
      <c r="AY693" s="39"/>
      <c r="AZ693" s="39"/>
      <c r="BA693" s="39"/>
      <c r="BB693" s="39"/>
      <c r="BC693" s="39"/>
      <c r="BD693" s="39"/>
      <c r="BE693" s="39"/>
      <c r="BF693" s="39"/>
      <c r="BG693" s="39"/>
      <c r="BH693" s="39"/>
      <c r="BI693" s="39"/>
      <c r="BJ693" s="39"/>
      <c r="BK693" s="39"/>
      <c r="BL693" s="39"/>
      <c r="BM693" s="39"/>
      <c r="BN693" s="39"/>
      <c r="BO693" s="39"/>
      <c r="BP693" s="39"/>
      <c r="BQ693" s="39"/>
      <c r="BR693" s="39"/>
      <c r="BS693" s="39"/>
    </row>
    <row r="694" spans="1:71" ht="15.75" customHeight="1" x14ac:dyDescent="0.25">
      <c r="A694" s="30"/>
      <c r="B694" s="31"/>
      <c r="C694" s="31"/>
      <c r="D694" s="37"/>
      <c r="E694" s="39"/>
      <c r="F694" s="31"/>
      <c r="G694" s="92"/>
      <c r="H694" s="39"/>
      <c r="I694" s="93"/>
      <c r="J694" s="39"/>
      <c r="K694" s="39"/>
      <c r="L694" s="41"/>
      <c r="M694" s="41"/>
      <c r="N694" s="41"/>
      <c r="O694" s="31"/>
      <c r="P694" s="39"/>
      <c r="Q694" s="39"/>
      <c r="R694" s="39"/>
      <c r="S694" s="39"/>
      <c r="T694" s="94"/>
      <c r="U694" s="39"/>
      <c r="V694" s="95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  <c r="AJ694" s="39"/>
      <c r="AK694" s="39"/>
      <c r="AL694" s="39"/>
      <c r="AM694" s="39"/>
      <c r="AN694" s="39"/>
      <c r="AO694" s="39"/>
      <c r="AP694" s="39"/>
      <c r="AQ694" s="39"/>
      <c r="AR694" s="39"/>
      <c r="AS694" s="39"/>
      <c r="AT694" s="39"/>
      <c r="AU694" s="39"/>
      <c r="AV694" s="39"/>
      <c r="AW694" s="39"/>
      <c r="AX694" s="39"/>
      <c r="AY694" s="39"/>
      <c r="AZ694" s="39"/>
      <c r="BA694" s="39"/>
      <c r="BB694" s="39"/>
      <c r="BC694" s="39"/>
      <c r="BD694" s="39"/>
      <c r="BE694" s="39"/>
      <c r="BF694" s="39"/>
      <c r="BG694" s="39"/>
      <c r="BH694" s="39"/>
      <c r="BI694" s="39"/>
      <c r="BJ694" s="39"/>
      <c r="BK694" s="39"/>
      <c r="BL694" s="39"/>
      <c r="BM694" s="39"/>
      <c r="BN694" s="39"/>
      <c r="BO694" s="39"/>
      <c r="BP694" s="39"/>
      <c r="BQ694" s="39"/>
      <c r="BR694" s="39"/>
      <c r="BS694" s="39"/>
    </row>
    <row r="695" spans="1:71" ht="15.75" customHeight="1" x14ac:dyDescent="0.25">
      <c r="A695" s="30"/>
      <c r="B695" s="31"/>
      <c r="C695" s="31"/>
      <c r="D695" s="37"/>
      <c r="E695" s="39"/>
      <c r="F695" s="31"/>
      <c r="G695" s="92"/>
      <c r="H695" s="39"/>
      <c r="I695" s="93"/>
      <c r="J695" s="39"/>
      <c r="K695" s="39"/>
      <c r="L695" s="41"/>
      <c r="M695" s="41"/>
      <c r="N695" s="41"/>
      <c r="O695" s="31"/>
      <c r="P695" s="39"/>
      <c r="Q695" s="39"/>
      <c r="R695" s="39"/>
      <c r="S695" s="39"/>
      <c r="T695" s="94"/>
      <c r="U695" s="39"/>
      <c r="V695" s="95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  <c r="AK695" s="39"/>
      <c r="AL695" s="39"/>
      <c r="AM695" s="39"/>
      <c r="AN695" s="39"/>
      <c r="AO695" s="39"/>
      <c r="AP695" s="39"/>
      <c r="AQ695" s="39"/>
      <c r="AR695" s="39"/>
      <c r="AS695" s="39"/>
      <c r="AT695" s="39"/>
      <c r="AU695" s="39"/>
      <c r="AV695" s="39"/>
      <c r="AW695" s="39"/>
      <c r="AX695" s="39"/>
      <c r="AY695" s="39"/>
      <c r="AZ695" s="39"/>
      <c r="BA695" s="39"/>
      <c r="BB695" s="39"/>
      <c r="BC695" s="39"/>
      <c r="BD695" s="39"/>
      <c r="BE695" s="39"/>
      <c r="BF695" s="39"/>
      <c r="BG695" s="39"/>
      <c r="BH695" s="39"/>
      <c r="BI695" s="39"/>
      <c r="BJ695" s="39"/>
      <c r="BK695" s="39"/>
      <c r="BL695" s="39"/>
      <c r="BM695" s="39"/>
      <c r="BN695" s="39"/>
      <c r="BO695" s="39"/>
      <c r="BP695" s="39"/>
      <c r="BQ695" s="39"/>
      <c r="BR695" s="39"/>
      <c r="BS695" s="39"/>
    </row>
    <row r="696" spans="1:71" ht="15.75" customHeight="1" x14ac:dyDescent="0.25">
      <c r="A696" s="30"/>
      <c r="B696" s="31"/>
      <c r="C696" s="31"/>
      <c r="D696" s="37"/>
      <c r="E696" s="39"/>
      <c r="F696" s="31"/>
      <c r="G696" s="92"/>
      <c r="H696" s="39"/>
      <c r="I696" s="93"/>
      <c r="J696" s="39"/>
      <c r="K696" s="39"/>
      <c r="L696" s="41"/>
      <c r="M696" s="41"/>
      <c r="N696" s="41"/>
      <c r="O696" s="31"/>
      <c r="P696" s="39"/>
      <c r="Q696" s="39"/>
      <c r="R696" s="39"/>
      <c r="S696" s="39"/>
      <c r="T696" s="94"/>
      <c r="U696" s="39"/>
      <c r="V696" s="95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  <c r="AK696" s="39"/>
      <c r="AL696" s="39"/>
      <c r="AM696" s="39"/>
      <c r="AN696" s="39"/>
      <c r="AO696" s="39"/>
      <c r="AP696" s="39"/>
      <c r="AQ696" s="39"/>
      <c r="AR696" s="39"/>
      <c r="AS696" s="39"/>
      <c r="AT696" s="39"/>
      <c r="AU696" s="39"/>
      <c r="AV696" s="39"/>
      <c r="AW696" s="39"/>
      <c r="AX696" s="39"/>
      <c r="AY696" s="39"/>
      <c r="AZ696" s="39"/>
      <c r="BA696" s="39"/>
      <c r="BB696" s="39"/>
      <c r="BC696" s="39"/>
      <c r="BD696" s="39"/>
      <c r="BE696" s="39"/>
      <c r="BF696" s="39"/>
      <c r="BG696" s="39"/>
      <c r="BH696" s="39"/>
      <c r="BI696" s="39"/>
      <c r="BJ696" s="39"/>
      <c r="BK696" s="39"/>
      <c r="BL696" s="39"/>
      <c r="BM696" s="39"/>
      <c r="BN696" s="39"/>
      <c r="BO696" s="39"/>
      <c r="BP696" s="39"/>
      <c r="BQ696" s="39"/>
      <c r="BR696" s="39"/>
      <c r="BS696" s="39"/>
    </row>
    <row r="697" spans="1:71" ht="15.75" customHeight="1" x14ac:dyDescent="0.25">
      <c r="A697" s="30"/>
      <c r="B697" s="31"/>
      <c r="C697" s="31"/>
      <c r="D697" s="37"/>
      <c r="E697" s="39"/>
      <c r="F697" s="31"/>
      <c r="G697" s="92"/>
      <c r="H697" s="39"/>
      <c r="I697" s="93"/>
      <c r="J697" s="39"/>
      <c r="K697" s="39"/>
      <c r="L697" s="41"/>
      <c r="M697" s="41"/>
      <c r="N697" s="41"/>
      <c r="O697" s="31"/>
      <c r="P697" s="39"/>
      <c r="Q697" s="39"/>
      <c r="R697" s="39"/>
      <c r="S697" s="39"/>
      <c r="T697" s="94"/>
      <c r="U697" s="39"/>
      <c r="V697" s="95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  <c r="AK697" s="39"/>
      <c r="AL697" s="39"/>
      <c r="AM697" s="39"/>
      <c r="AN697" s="39"/>
      <c r="AO697" s="39"/>
      <c r="AP697" s="39"/>
      <c r="AQ697" s="39"/>
      <c r="AR697" s="39"/>
      <c r="AS697" s="39"/>
      <c r="AT697" s="39"/>
      <c r="AU697" s="39"/>
      <c r="AV697" s="39"/>
      <c r="AW697" s="39"/>
      <c r="AX697" s="39"/>
      <c r="AY697" s="39"/>
      <c r="AZ697" s="39"/>
      <c r="BA697" s="39"/>
      <c r="BB697" s="39"/>
      <c r="BC697" s="39"/>
      <c r="BD697" s="39"/>
      <c r="BE697" s="39"/>
      <c r="BF697" s="39"/>
      <c r="BG697" s="39"/>
      <c r="BH697" s="39"/>
      <c r="BI697" s="39"/>
      <c r="BJ697" s="39"/>
      <c r="BK697" s="39"/>
      <c r="BL697" s="39"/>
      <c r="BM697" s="39"/>
      <c r="BN697" s="39"/>
      <c r="BO697" s="39"/>
      <c r="BP697" s="39"/>
      <c r="BQ697" s="39"/>
      <c r="BR697" s="39"/>
      <c r="BS697" s="39"/>
    </row>
    <row r="698" spans="1:71" ht="15.75" customHeight="1" x14ac:dyDescent="0.25">
      <c r="A698" s="30"/>
      <c r="B698" s="31"/>
      <c r="C698" s="31"/>
      <c r="D698" s="37"/>
      <c r="E698" s="39"/>
      <c r="F698" s="31"/>
      <c r="G698" s="92"/>
      <c r="H698" s="39"/>
      <c r="I698" s="93"/>
      <c r="J698" s="39"/>
      <c r="K698" s="39"/>
      <c r="L698" s="41"/>
      <c r="M698" s="41"/>
      <c r="N698" s="41"/>
      <c r="O698" s="31"/>
      <c r="P698" s="39"/>
      <c r="Q698" s="39"/>
      <c r="R698" s="39"/>
      <c r="S698" s="39"/>
      <c r="T698" s="94"/>
      <c r="U698" s="39"/>
      <c r="V698" s="95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  <c r="AK698" s="39"/>
      <c r="AL698" s="39"/>
      <c r="AM698" s="39"/>
      <c r="AN698" s="39"/>
      <c r="AO698" s="39"/>
      <c r="AP698" s="39"/>
      <c r="AQ698" s="39"/>
      <c r="AR698" s="39"/>
      <c r="AS698" s="39"/>
      <c r="AT698" s="39"/>
      <c r="AU698" s="39"/>
      <c r="AV698" s="39"/>
      <c r="AW698" s="39"/>
      <c r="AX698" s="39"/>
      <c r="AY698" s="39"/>
      <c r="AZ698" s="39"/>
      <c r="BA698" s="39"/>
      <c r="BB698" s="39"/>
      <c r="BC698" s="39"/>
      <c r="BD698" s="39"/>
      <c r="BE698" s="39"/>
      <c r="BF698" s="39"/>
      <c r="BG698" s="39"/>
      <c r="BH698" s="39"/>
      <c r="BI698" s="39"/>
      <c r="BJ698" s="39"/>
      <c r="BK698" s="39"/>
      <c r="BL698" s="39"/>
      <c r="BM698" s="39"/>
      <c r="BN698" s="39"/>
      <c r="BO698" s="39"/>
      <c r="BP698" s="39"/>
      <c r="BQ698" s="39"/>
      <c r="BR698" s="39"/>
      <c r="BS698" s="39"/>
    </row>
    <row r="699" spans="1:71" ht="15.75" customHeight="1" x14ac:dyDescent="0.25">
      <c r="A699" s="30"/>
      <c r="B699" s="31"/>
      <c r="C699" s="31"/>
      <c r="D699" s="37"/>
      <c r="E699" s="39"/>
      <c r="F699" s="31"/>
      <c r="G699" s="92"/>
      <c r="H699" s="39"/>
      <c r="I699" s="93"/>
      <c r="J699" s="39"/>
      <c r="K699" s="39"/>
      <c r="L699" s="41"/>
      <c r="M699" s="41"/>
      <c r="N699" s="41"/>
      <c r="O699" s="31"/>
      <c r="P699" s="39"/>
      <c r="Q699" s="39"/>
      <c r="R699" s="39"/>
      <c r="S699" s="39"/>
      <c r="T699" s="94"/>
      <c r="U699" s="39"/>
      <c r="V699" s="95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  <c r="AK699" s="39"/>
      <c r="AL699" s="39"/>
      <c r="AM699" s="39"/>
      <c r="AN699" s="39"/>
      <c r="AO699" s="39"/>
      <c r="AP699" s="39"/>
      <c r="AQ699" s="39"/>
      <c r="AR699" s="39"/>
      <c r="AS699" s="39"/>
      <c r="AT699" s="39"/>
      <c r="AU699" s="39"/>
      <c r="AV699" s="39"/>
      <c r="AW699" s="39"/>
      <c r="AX699" s="39"/>
      <c r="AY699" s="39"/>
      <c r="AZ699" s="39"/>
      <c r="BA699" s="39"/>
      <c r="BB699" s="39"/>
      <c r="BC699" s="39"/>
      <c r="BD699" s="39"/>
      <c r="BE699" s="39"/>
      <c r="BF699" s="39"/>
      <c r="BG699" s="39"/>
      <c r="BH699" s="39"/>
      <c r="BI699" s="39"/>
      <c r="BJ699" s="39"/>
      <c r="BK699" s="39"/>
      <c r="BL699" s="39"/>
      <c r="BM699" s="39"/>
      <c r="BN699" s="39"/>
      <c r="BO699" s="39"/>
      <c r="BP699" s="39"/>
      <c r="BQ699" s="39"/>
      <c r="BR699" s="39"/>
      <c r="BS699" s="39"/>
    </row>
    <row r="700" spans="1:71" ht="15.75" customHeight="1" x14ac:dyDescent="0.25">
      <c r="A700" s="30"/>
      <c r="B700" s="31"/>
      <c r="C700" s="31"/>
      <c r="D700" s="37"/>
      <c r="E700" s="39"/>
      <c r="F700" s="31"/>
      <c r="G700" s="92"/>
      <c r="H700" s="39"/>
      <c r="I700" s="93"/>
      <c r="J700" s="39"/>
      <c r="K700" s="39"/>
      <c r="L700" s="41"/>
      <c r="M700" s="41"/>
      <c r="N700" s="41"/>
      <c r="O700" s="31"/>
      <c r="P700" s="39"/>
      <c r="Q700" s="39"/>
      <c r="R700" s="39"/>
      <c r="S700" s="39"/>
      <c r="T700" s="94"/>
      <c r="U700" s="39"/>
      <c r="V700" s="95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  <c r="AK700" s="39"/>
      <c r="AL700" s="39"/>
      <c r="AM700" s="39"/>
      <c r="AN700" s="39"/>
      <c r="AO700" s="39"/>
      <c r="AP700" s="39"/>
      <c r="AQ700" s="39"/>
      <c r="AR700" s="39"/>
      <c r="AS700" s="39"/>
      <c r="AT700" s="39"/>
      <c r="AU700" s="39"/>
      <c r="AV700" s="39"/>
      <c r="AW700" s="39"/>
      <c r="AX700" s="39"/>
      <c r="AY700" s="39"/>
      <c r="AZ700" s="39"/>
      <c r="BA700" s="39"/>
      <c r="BB700" s="39"/>
      <c r="BC700" s="39"/>
      <c r="BD700" s="39"/>
      <c r="BE700" s="39"/>
      <c r="BF700" s="39"/>
      <c r="BG700" s="39"/>
      <c r="BH700" s="39"/>
      <c r="BI700" s="39"/>
      <c r="BJ700" s="39"/>
      <c r="BK700" s="39"/>
      <c r="BL700" s="39"/>
      <c r="BM700" s="39"/>
      <c r="BN700" s="39"/>
      <c r="BO700" s="39"/>
      <c r="BP700" s="39"/>
      <c r="BQ700" s="39"/>
      <c r="BR700" s="39"/>
      <c r="BS700" s="39"/>
    </row>
    <row r="701" spans="1:71" ht="15.75" customHeight="1" x14ac:dyDescent="0.25">
      <c r="A701" s="30"/>
      <c r="B701" s="31"/>
      <c r="C701" s="31"/>
      <c r="D701" s="37"/>
      <c r="E701" s="39"/>
      <c r="F701" s="31"/>
      <c r="G701" s="92"/>
      <c r="H701" s="39"/>
      <c r="I701" s="93"/>
      <c r="J701" s="39"/>
      <c r="K701" s="39"/>
      <c r="L701" s="41"/>
      <c r="M701" s="41"/>
      <c r="N701" s="41"/>
      <c r="O701" s="31"/>
      <c r="P701" s="39"/>
      <c r="Q701" s="39"/>
      <c r="R701" s="39"/>
      <c r="S701" s="39"/>
      <c r="T701" s="94"/>
      <c r="U701" s="39"/>
      <c r="V701" s="95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  <c r="AK701" s="39"/>
      <c r="AL701" s="39"/>
      <c r="AM701" s="39"/>
      <c r="AN701" s="39"/>
      <c r="AO701" s="39"/>
      <c r="AP701" s="39"/>
      <c r="AQ701" s="39"/>
      <c r="AR701" s="39"/>
      <c r="AS701" s="39"/>
      <c r="AT701" s="39"/>
      <c r="AU701" s="39"/>
      <c r="AV701" s="39"/>
      <c r="AW701" s="39"/>
      <c r="AX701" s="39"/>
      <c r="AY701" s="39"/>
      <c r="AZ701" s="39"/>
      <c r="BA701" s="39"/>
      <c r="BB701" s="39"/>
      <c r="BC701" s="39"/>
      <c r="BD701" s="39"/>
      <c r="BE701" s="39"/>
      <c r="BF701" s="39"/>
      <c r="BG701" s="39"/>
      <c r="BH701" s="39"/>
      <c r="BI701" s="39"/>
      <c r="BJ701" s="39"/>
      <c r="BK701" s="39"/>
      <c r="BL701" s="39"/>
      <c r="BM701" s="39"/>
      <c r="BN701" s="39"/>
      <c r="BO701" s="39"/>
      <c r="BP701" s="39"/>
      <c r="BQ701" s="39"/>
      <c r="BR701" s="39"/>
      <c r="BS701" s="39"/>
    </row>
    <row r="702" spans="1:71" ht="15.75" customHeight="1" x14ac:dyDescent="0.25">
      <c r="A702" s="30"/>
      <c r="B702" s="31"/>
      <c r="C702" s="31"/>
      <c r="D702" s="37"/>
      <c r="E702" s="39"/>
      <c r="F702" s="31"/>
      <c r="G702" s="92"/>
      <c r="H702" s="39"/>
      <c r="I702" s="93"/>
      <c r="J702" s="39"/>
      <c r="K702" s="39"/>
      <c r="L702" s="41"/>
      <c r="M702" s="41"/>
      <c r="N702" s="41"/>
      <c r="O702" s="31"/>
      <c r="P702" s="39"/>
      <c r="Q702" s="39"/>
      <c r="R702" s="39"/>
      <c r="S702" s="39"/>
      <c r="T702" s="94"/>
      <c r="U702" s="39"/>
      <c r="V702" s="95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39"/>
      <c r="AX702" s="39"/>
      <c r="AY702" s="39"/>
      <c r="AZ702" s="39"/>
      <c r="BA702" s="39"/>
      <c r="BB702" s="39"/>
      <c r="BC702" s="39"/>
      <c r="BD702" s="39"/>
      <c r="BE702" s="39"/>
      <c r="BF702" s="39"/>
      <c r="BG702" s="39"/>
      <c r="BH702" s="39"/>
      <c r="BI702" s="39"/>
      <c r="BJ702" s="39"/>
      <c r="BK702" s="39"/>
      <c r="BL702" s="39"/>
      <c r="BM702" s="39"/>
      <c r="BN702" s="39"/>
      <c r="BO702" s="39"/>
      <c r="BP702" s="39"/>
      <c r="BQ702" s="39"/>
      <c r="BR702" s="39"/>
      <c r="BS702" s="39"/>
    </row>
    <row r="703" spans="1:71" ht="15.75" customHeight="1" x14ac:dyDescent="0.25">
      <c r="A703" s="30"/>
      <c r="B703" s="31"/>
      <c r="C703" s="31"/>
      <c r="D703" s="37"/>
      <c r="E703" s="39"/>
      <c r="F703" s="31"/>
      <c r="G703" s="92"/>
      <c r="H703" s="39"/>
      <c r="I703" s="93"/>
      <c r="J703" s="39"/>
      <c r="K703" s="39"/>
      <c r="L703" s="41"/>
      <c r="M703" s="41"/>
      <c r="N703" s="41"/>
      <c r="O703" s="31"/>
      <c r="P703" s="39"/>
      <c r="Q703" s="39"/>
      <c r="R703" s="39"/>
      <c r="S703" s="39"/>
      <c r="T703" s="94"/>
      <c r="U703" s="39"/>
      <c r="V703" s="95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  <c r="AJ703" s="39"/>
      <c r="AK703" s="39"/>
      <c r="AL703" s="39"/>
      <c r="AM703" s="39"/>
      <c r="AN703" s="39"/>
      <c r="AO703" s="39"/>
      <c r="AP703" s="39"/>
      <c r="AQ703" s="39"/>
      <c r="AR703" s="39"/>
      <c r="AS703" s="39"/>
      <c r="AT703" s="39"/>
      <c r="AU703" s="39"/>
      <c r="AV703" s="39"/>
      <c r="AW703" s="39"/>
      <c r="AX703" s="39"/>
      <c r="AY703" s="39"/>
      <c r="AZ703" s="39"/>
      <c r="BA703" s="39"/>
      <c r="BB703" s="39"/>
      <c r="BC703" s="39"/>
      <c r="BD703" s="39"/>
      <c r="BE703" s="39"/>
      <c r="BF703" s="39"/>
      <c r="BG703" s="39"/>
      <c r="BH703" s="39"/>
      <c r="BI703" s="39"/>
      <c r="BJ703" s="39"/>
      <c r="BK703" s="39"/>
      <c r="BL703" s="39"/>
      <c r="BM703" s="39"/>
      <c r="BN703" s="39"/>
      <c r="BO703" s="39"/>
      <c r="BP703" s="39"/>
      <c r="BQ703" s="39"/>
      <c r="BR703" s="39"/>
      <c r="BS703" s="39"/>
    </row>
    <row r="704" spans="1:71" ht="15.75" customHeight="1" x14ac:dyDescent="0.25">
      <c r="A704" s="30"/>
      <c r="B704" s="31"/>
      <c r="C704" s="31"/>
      <c r="D704" s="37"/>
      <c r="E704" s="39"/>
      <c r="F704" s="31"/>
      <c r="G704" s="92"/>
      <c r="H704" s="39"/>
      <c r="I704" s="93"/>
      <c r="J704" s="39"/>
      <c r="K704" s="39"/>
      <c r="L704" s="41"/>
      <c r="M704" s="41"/>
      <c r="N704" s="41"/>
      <c r="O704" s="31"/>
      <c r="P704" s="39"/>
      <c r="Q704" s="39"/>
      <c r="R704" s="39"/>
      <c r="S704" s="39"/>
      <c r="T704" s="94"/>
      <c r="U704" s="39"/>
      <c r="V704" s="95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  <c r="AK704" s="39"/>
      <c r="AL704" s="39"/>
      <c r="AM704" s="39"/>
      <c r="AN704" s="39"/>
      <c r="AO704" s="39"/>
      <c r="AP704" s="39"/>
      <c r="AQ704" s="39"/>
      <c r="AR704" s="39"/>
      <c r="AS704" s="39"/>
      <c r="AT704" s="39"/>
      <c r="AU704" s="39"/>
      <c r="AV704" s="39"/>
      <c r="AW704" s="39"/>
      <c r="AX704" s="39"/>
      <c r="AY704" s="39"/>
      <c r="AZ704" s="39"/>
      <c r="BA704" s="39"/>
      <c r="BB704" s="39"/>
      <c r="BC704" s="39"/>
      <c r="BD704" s="39"/>
      <c r="BE704" s="39"/>
      <c r="BF704" s="39"/>
      <c r="BG704" s="39"/>
      <c r="BH704" s="39"/>
      <c r="BI704" s="39"/>
      <c r="BJ704" s="39"/>
      <c r="BK704" s="39"/>
      <c r="BL704" s="39"/>
      <c r="BM704" s="39"/>
      <c r="BN704" s="39"/>
      <c r="BO704" s="39"/>
      <c r="BP704" s="39"/>
      <c r="BQ704" s="39"/>
      <c r="BR704" s="39"/>
      <c r="BS704" s="39"/>
    </row>
    <row r="705" spans="1:71" ht="15.75" customHeight="1" x14ac:dyDescent="0.25">
      <c r="A705" s="30"/>
      <c r="B705" s="31"/>
      <c r="C705" s="31"/>
      <c r="D705" s="37"/>
      <c r="E705" s="39"/>
      <c r="F705" s="31"/>
      <c r="G705" s="92"/>
      <c r="H705" s="39"/>
      <c r="I705" s="93"/>
      <c r="J705" s="39"/>
      <c r="K705" s="39"/>
      <c r="L705" s="41"/>
      <c r="M705" s="41"/>
      <c r="N705" s="41"/>
      <c r="O705" s="31"/>
      <c r="P705" s="39"/>
      <c r="Q705" s="39"/>
      <c r="R705" s="39"/>
      <c r="S705" s="39"/>
      <c r="T705" s="94"/>
      <c r="U705" s="39"/>
      <c r="V705" s="95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  <c r="AT705" s="39"/>
      <c r="AU705" s="39"/>
      <c r="AV705" s="39"/>
      <c r="AW705" s="39"/>
      <c r="AX705" s="39"/>
      <c r="AY705" s="39"/>
      <c r="AZ705" s="39"/>
      <c r="BA705" s="39"/>
      <c r="BB705" s="39"/>
      <c r="BC705" s="39"/>
      <c r="BD705" s="39"/>
      <c r="BE705" s="39"/>
      <c r="BF705" s="39"/>
      <c r="BG705" s="39"/>
      <c r="BH705" s="39"/>
      <c r="BI705" s="39"/>
      <c r="BJ705" s="39"/>
      <c r="BK705" s="39"/>
      <c r="BL705" s="39"/>
      <c r="BM705" s="39"/>
      <c r="BN705" s="39"/>
      <c r="BO705" s="39"/>
      <c r="BP705" s="39"/>
      <c r="BQ705" s="39"/>
      <c r="BR705" s="39"/>
      <c r="BS705" s="39"/>
    </row>
    <row r="706" spans="1:71" ht="15.75" customHeight="1" x14ac:dyDescent="0.25">
      <c r="A706" s="30"/>
      <c r="B706" s="31"/>
      <c r="C706" s="31"/>
      <c r="D706" s="37"/>
      <c r="E706" s="39"/>
      <c r="F706" s="31"/>
      <c r="G706" s="92"/>
      <c r="H706" s="39"/>
      <c r="I706" s="93"/>
      <c r="J706" s="39"/>
      <c r="K706" s="39"/>
      <c r="L706" s="41"/>
      <c r="M706" s="41"/>
      <c r="N706" s="41"/>
      <c r="O706" s="31"/>
      <c r="P706" s="39"/>
      <c r="Q706" s="39"/>
      <c r="R706" s="39"/>
      <c r="S706" s="39"/>
      <c r="T706" s="94"/>
      <c r="U706" s="39"/>
      <c r="V706" s="95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9"/>
      <c r="AW706" s="39"/>
      <c r="AX706" s="39"/>
      <c r="AY706" s="39"/>
      <c r="AZ706" s="39"/>
      <c r="BA706" s="39"/>
      <c r="BB706" s="39"/>
      <c r="BC706" s="39"/>
      <c r="BD706" s="39"/>
      <c r="BE706" s="39"/>
      <c r="BF706" s="39"/>
      <c r="BG706" s="39"/>
      <c r="BH706" s="39"/>
      <c r="BI706" s="39"/>
      <c r="BJ706" s="39"/>
      <c r="BK706" s="39"/>
      <c r="BL706" s="39"/>
      <c r="BM706" s="39"/>
      <c r="BN706" s="39"/>
      <c r="BO706" s="39"/>
      <c r="BP706" s="39"/>
      <c r="BQ706" s="39"/>
      <c r="BR706" s="39"/>
      <c r="BS706" s="39"/>
    </row>
    <row r="707" spans="1:71" ht="15.75" customHeight="1" x14ac:dyDescent="0.25">
      <c r="A707" s="30"/>
      <c r="B707" s="31"/>
      <c r="C707" s="31"/>
      <c r="D707" s="37"/>
      <c r="E707" s="39"/>
      <c r="F707" s="31"/>
      <c r="G707" s="92"/>
      <c r="H707" s="39"/>
      <c r="I707" s="93"/>
      <c r="J707" s="39"/>
      <c r="K707" s="39"/>
      <c r="L707" s="41"/>
      <c r="M707" s="41"/>
      <c r="N707" s="41"/>
      <c r="O707" s="31"/>
      <c r="P707" s="39"/>
      <c r="Q707" s="39"/>
      <c r="R707" s="39"/>
      <c r="S707" s="39"/>
      <c r="T707" s="94"/>
      <c r="U707" s="39"/>
      <c r="V707" s="95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  <c r="AJ707" s="39"/>
      <c r="AK707" s="39"/>
      <c r="AL707" s="39"/>
      <c r="AM707" s="39"/>
      <c r="AN707" s="39"/>
      <c r="AO707" s="39"/>
      <c r="AP707" s="39"/>
      <c r="AQ707" s="39"/>
      <c r="AR707" s="39"/>
      <c r="AS707" s="39"/>
      <c r="AT707" s="39"/>
      <c r="AU707" s="39"/>
      <c r="AV707" s="39"/>
      <c r="AW707" s="39"/>
      <c r="AX707" s="39"/>
      <c r="AY707" s="39"/>
      <c r="AZ707" s="39"/>
      <c r="BA707" s="39"/>
      <c r="BB707" s="39"/>
      <c r="BC707" s="39"/>
      <c r="BD707" s="39"/>
      <c r="BE707" s="39"/>
      <c r="BF707" s="39"/>
      <c r="BG707" s="39"/>
      <c r="BH707" s="39"/>
      <c r="BI707" s="39"/>
      <c r="BJ707" s="39"/>
      <c r="BK707" s="39"/>
      <c r="BL707" s="39"/>
      <c r="BM707" s="39"/>
      <c r="BN707" s="39"/>
      <c r="BO707" s="39"/>
      <c r="BP707" s="39"/>
      <c r="BQ707" s="39"/>
      <c r="BR707" s="39"/>
      <c r="BS707" s="39"/>
    </row>
    <row r="708" spans="1:71" ht="15.75" customHeight="1" x14ac:dyDescent="0.25">
      <c r="A708" s="30"/>
      <c r="B708" s="31"/>
      <c r="C708" s="31"/>
      <c r="D708" s="37"/>
      <c r="E708" s="39"/>
      <c r="F708" s="31"/>
      <c r="G708" s="92"/>
      <c r="H708" s="39"/>
      <c r="I708" s="93"/>
      <c r="J708" s="39"/>
      <c r="K708" s="39"/>
      <c r="L708" s="41"/>
      <c r="M708" s="41"/>
      <c r="N708" s="41"/>
      <c r="O708" s="31"/>
      <c r="P708" s="39"/>
      <c r="Q708" s="39"/>
      <c r="R708" s="39"/>
      <c r="S708" s="39"/>
      <c r="T708" s="94"/>
      <c r="U708" s="39"/>
      <c r="V708" s="95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  <c r="AT708" s="39"/>
      <c r="AU708" s="39"/>
      <c r="AV708" s="39"/>
      <c r="AW708" s="39"/>
      <c r="AX708" s="39"/>
      <c r="AY708" s="39"/>
      <c r="AZ708" s="39"/>
      <c r="BA708" s="39"/>
      <c r="BB708" s="39"/>
      <c r="BC708" s="39"/>
      <c r="BD708" s="39"/>
      <c r="BE708" s="39"/>
      <c r="BF708" s="39"/>
      <c r="BG708" s="39"/>
      <c r="BH708" s="39"/>
      <c r="BI708" s="39"/>
      <c r="BJ708" s="39"/>
      <c r="BK708" s="39"/>
      <c r="BL708" s="39"/>
      <c r="BM708" s="39"/>
      <c r="BN708" s="39"/>
      <c r="BO708" s="39"/>
      <c r="BP708" s="39"/>
      <c r="BQ708" s="39"/>
      <c r="BR708" s="39"/>
      <c r="BS708" s="39"/>
    </row>
    <row r="709" spans="1:71" ht="15.75" customHeight="1" x14ac:dyDescent="0.25">
      <c r="A709" s="30"/>
      <c r="B709" s="31"/>
      <c r="C709" s="31"/>
      <c r="D709" s="37"/>
      <c r="E709" s="39"/>
      <c r="F709" s="31"/>
      <c r="G709" s="92"/>
      <c r="H709" s="39"/>
      <c r="I709" s="93"/>
      <c r="J709" s="39"/>
      <c r="K709" s="39"/>
      <c r="L709" s="41"/>
      <c r="M709" s="41"/>
      <c r="N709" s="41"/>
      <c r="O709" s="31"/>
      <c r="P709" s="39"/>
      <c r="Q709" s="39"/>
      <c r="R709" s="39"/>
      <c r="S709" s="39"/>
      <c r="T709" s="94"/>
      <c r="U709" s="39"/>
      <c r="V709" s="95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  <c r="AK709" s="39"/>
      <c r="AL709" s="39"/>
      <c r="AM709" s="39"/>
      <c r="AN709" s="39"/>
      <c r="AO709" s="39"/>
      <c r="AP709" s="39"/>
      <c r="AQ709" s="39"/>
      <c r="AR709" s="39"/>
      <c r="AS709" s="39"/>
      <c r="AT709" s="39"/>
      <c r="AU709" s="39"/>
      <c r="AV709" s="39"/>
      <c r="AW709" s="39"/>
      <c r="AX709" s="39"/>
      <c r="AY709" s="39"/>
      <c r="AZ709" s="39"/>
      <c r="BA709" s="39"/>
      <c r="BB709" s="39"/>
      <c r="BC709" s="39"/>
      <c r="BD709" s="39"/>
      <c r="BE709" s="39"/>
      <c r="BF709" s="39"/>
      <c r="BG709" s="39"/>
      <c r="BH709" s="39"/>
      <c r="BI709" s="39"/>
      <c r="BJ709" s="39"/>
      <c r="BK709" s="39"/>
      <c r="BL709" s="39"/>
      <c r="BM709" s="39"/>
      <c r="BN709" s="39"/>
      <c r="BO709" s="39"/>
      <c r="BP709" s="39"/>
      <c r="BQ709" s="39"/>
      <c r="BR709" s="39"/>
      <c r="BS709" s="39"/>
    </row>
    <row r="710" spans="1:71" ht="15.75" customHeight="1" x14ac:dyDescent="0.25">
      <c r="A710" s="30"/>
      <c r="B710" s="31"/>
      <c r="C710" s="31"/>
      <c r="D710" s="37"/>
      <c r="E710" s="39"/>
      <c r="F710" s="31"/>
      <c r="G710" s="92"/>
      <c r="H710" s="39"/>
      <c r="I710" s="93"/>
      <c r="J710" s="39"/>
      <c r="K710" s="39"/>
      <c r="L710" s="41"/>
      <c r="M710" s="41"/>
      <c r="N710" s="41"/>
      <c r="O710" s="31"/>
      <c r="P710" s="39"/>
      <c r="Q710" s="39"/>
      <c r="R710" s="39"/>
      <c r="S710" s="39"/>
      <c r="T710" s="94"/>
      <c r="U710" s="39"/>
      <c r="V710" s="95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  <c r="AK710" s="39"/>
      <c r="AL710" s="39"/>
      <c r="AM710" s="39"/>
      <c r="AN710" s="39"/>
      <c r="AO710" s="39"/>
      <c r="AP710" s="39"/>
      <c r="AQ710" s="39"/>
      <c r="AR710" s="39"/>
      <c r="AS710" s="39"/>
      <c r="AT710" s="39"/>
      <c r="AU710" s="39"/>
      <c r="AV710" s="39"/>
      <c r="AW710" s="39"/>
      <c r="AX710" s="39"/>
      <c r="AY710" s="39"/>
      <c r="AZ710" s="39"/>
      <c r="BA710" s="39"/>
      <c r="BB710" s="39"/>
      <c r="BC710" s="39"/>
      <c r="BD710" s="39"/>
      <c r="BE710" s="39"/>
      <c r="BF710" s="39"/>
      <c r="BG710" s="39"/>
      <c r="BH710" s="39"/>
      <c r="BI710" s="39"/>
      <c r="BJ710" s="39"/>
      <c r="BK710" s="39"/>
      <c r="BL710" s="39"/>
      <c r="BM710" s="39"/>
      <c r="BN710" s="39"/>
      <c r="BO710" s="39"/>
      <c r="BP710" s="39"/>
      <c r="BQ710" s="39"/>
      <c r="BR710" s="39"/>
      <c r="BS710" s="39"/>
    </row>
    <row r="711" spans="1:71" ht="15.75" customHeight="1" x14ac:dyDescent="0.25">
      <c r="A711" s="30"/>
      <c r="B711" s="31"/>
      <c r="C711" s="31"/>
      <c r="D711" s="37"/>
      <c r="E711" s="39"/>
      <c r="F711" s="31"/>
      <c r="G711" s="92"/>
      <c r="H711" s="39"/>
      <c r="I711" s="93"/>
      <c r="J711" s="39"/>
      <c r="K711" s="39"/>
      <c r="L711" s="41"/>
      <c r="M711" s="41"/>
      <c r="N711" s="41"/>
      <c r="O711" s="31"/>
      <c r="P711" s="39"/>
      <c r="Q711" s="39"/>
      <c r="R711" s="39"/>
      <c r="S711" s="39"/>
      <c r="T711" s="94"/>
      <c r="U711" s="39"/>
      <c r="V711" s="95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  <c r="AK711" s="39"/>
      <c r="AL711" s="39"/>
      <c r="AM711" s="39"/>
      <c r="AN711" s="39"/>
      <c r="AO711" s="39"/>
      <c r="AP711" s="39"/>
      <c r="AQ711" s="39"/>
      <c r="AR711" s="39"/>
      <c r="AS711" s="39"/>
      <c r="AT711" s="39"/>
      <c r="AU711" s="39"/>
      <c r="AV711" s="39"/>
      <c r="AW711" s="39"/>
      <c r="AX711" s="39"/>
      <c r="AY711" s="39"/>
      <c r="AZ711" s="39"/>
      <c r="BA711" s="39"/>
      <c r="BB711" s="39"/>
      <c r="BC711" s="39"/>
      <c r="BD711" s="39"/>
      <c r="BE711" s="39"/>
      <c r="BF711" s="39"/>
      <c r="BG711" s="39"/>
      <c r="BH711" s="39"/>
      <c r="BI711" s="39"/>
      <c r="BJ711" s="39"/>
      <c r="BK711" s="39"/>
      <c r="BL711" s="39"/>
      <c r="BM711" s="39"/>
      <c r="BN711" s="39"/>
      <c r="BO711" s="39"/>
      <c r="BP711" s="39"/>
      <c r="BQ711" s="39"/>
      <c r="BR711" s="39"/>
      <c r="BS711" s="39"/>
    </row>
    <row r="712" spans="1:71" ht="15.75" customHeight="1" x14ac:dyDescent="0.25">
      <c r="A712" s="30"/>
      <c r="B712" s="31"/>
      <c r="C712" s="31"/>
      <c r="D712" s="37"/>
      <c r="E712" s="39"/>
      <c r="F712" s="31"/>
      <c r="G712" s="92"/>
      <c r="H712" s="39"/>
      <c r="I712" s="93"/>
      <c r="J712" s="39"/>
      <c r="K712" s="39"/>
      <c r="L712" s="41"/>
      <c r="M712" s="41"/>
      <c r="N712" s="41"/>
      <c r="O712" s="31"/>
      <c r="P712" s="39"/>
      <c r="Q712" s="39"/>
      <c r="R712" s="39"/>
      <c r="S712" s="39"/>
      <c r="T712" s="94"/>
      <c r="U712" s="39"/>
      <c r="V712" s="95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  <c r="AT712" s="39"/>
      <c r="AU712" s="39"/>
      <c r="AV712" s="39"/>
      <c r="AW712" s="39"/>
      <c r="AX712" s="39"/>
      <c r="AY712" s="39"/>
      <c r="AZ712" s="39"/>
      <c r="BA712" s="39"/>
      <c r="BB712" s="39"/>
      <c r="BC712" s="39"/>
      <c r="BD712" s="39"/>
      <c r="BE712" s="39"/>
      <c r="BF712" s="39"/>
      <c r="BG712" s="39"/>
      <c r="BH712" s="39"/>
      <c r="BI712" s="39"/>
      <c r="BJ712" s="39"/>
      <c r="BK712" s="39"/>
      <c r="BL712" s="39"/>
      <c r="BM712" s="39"/>
      <c r="BN712" s="39"/>
      <c r="BO712" s="39"/>
      <c r="BP712" s="39"/>
      <c r="BQ712" s="39"/>
      <c r="BR712" s="39"/>
      <c r="BS712" s="39"/>
    </row>
    <row r="713" spans="1:71" ht="15.75" customHeight="1" x14ac:dyDescent="0.25">
      <c r="A713" s="30"/>
      <c r="B713" s="31"/>
      <c r="C713" s="31"/>
      <c r="D713" s="37"/>
      <c r="E713" s="39"/>
      <c r="F713" s="31"/>
      <c r="G713" s="92"/>
      <c r="H713" s="39"/>
      <c r="I713" s="93"/>
      <c r="J713" s="39"/>
      <c r="K713" s="39"/>
      <c r="L713" s="41"/>
      <c r="M713" s="41"/>
      <c r="N713" s="41"/>
      <c r="O713" s="31"/>
      <c r="P713" s="39"/>
      <c r="Q713" s="39"/>
      <c r="R713" s="39"/>
      <c r="S713" s="39"/>
      <c r="T713" s="94"/>
      <c r="U713" s="39"/>
      <c r="V713" s="95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  <c r="AK713" s="39"/>
      <c r="AL713" s="39"/>
      <c r="AM713" s="39"/>
      <c r="AN713" s="39"/>
      <c r="AO713" s="39"/>
      <c r="AP713" s="39"/>
      <c r="AQ713" s="39"/>
      <c r="AR713" s="39"/>
      <c r="AS713" s="39"/>
      <c r="AT713" s="39"/>
      <c r="AU713" s="39"/>
      <c r="AV713" s="39"/>
      <c r="AW713" s="39"/>
      <c r="AX713" s="39"/>
      <c r="AY713" s="39"/>
      <c r="AZ713" s="39"/>
      <c r="BA713" s="39"/>
      <c r="BB713" s="39"/>
      <c r="BC713" s="39"/>
      <c r="BD713" s="39"/>
      <c r="BE713" s="39"/>
      <c r="BF713" s="39"/>
      <c r="BG713" s="39"/>
      <c r="BH713" s="39"/>
      <c r="BI713" s="39"/>
      <c r="BJ713" s="39"/>
      <c r="BK713" s="39"/>
      <c r="BL713" s="39"/>
      <c r="BM713" s="39"/>
      <c r="BN713" s="39"/>
      <c r="BO713" s="39"/>
      <c r="BP713" s="39"/>
      <c r="BQ713" s="39"/>
      <c r="BR713" s="39"/>
      <c r="BS713" s="39"/>
    </row>
    <row r="714" spans="1:71" ht="15.75" customHeight="1" x14ac:dyDescent="0.25">
      <c r="A714" s="30"/>
      <c r="B714" s="31"/>
      <c r="C714" s="31"/>
      <c r="D714" s="37"/>
      <c r="E714" s="39"/>
      <c r="F714" s="31"/>
      <c r="G714" s="92"/>
      <c r="H714" s="39"/>
      <c r="I714" s="93"/>
      <c r="J714" s="39"/>
      <c r="K714" s="39"/>
      <c r="L714" s="41"/>
      <c r="M714" s="41"/>
      <c r="N714" s="41"/>
      <c r="O714" s="31"/>
      <c r="P714" s="39"/>
      <c r="Q714" s="39"/>
      <c r="R714" s="39"/>
      <c r="S714" s="39"/>
      <c r="T714" s="94"/>
      <c r="U714" s="39"/>
      <c r="V714" s="95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  <c r="AK714" s="39"/>
      <c r="AL714" s="39"/>
      <c r="AM714" s="39"/>
      <c r="AN714" s="39"/>
      <c r="AO714" s="39"/>
      <c r="AP714" s="39"/>
      <c r="AQ714" s="39"/>
      <c r="AR714" s="39"/>
      <c r="AS714" s="39"/>
      <c r="AT714" s="39"/>
      <c r="AU714" s="39"/>
      <c r="AV714" s="39"/>
      <c r="AW714" s="39"/>
      <c r="AX714" s="39"/>
      <c r="AY714" s="39"/>
      <c r="AZ714" s="39"/>
      <c r="BA714" s="39"/>
      <c r="BB714" s="39"/>
      <c r="BC714" s="39"/>
      <c r="BD714" s="39"/>
      <c r="BE714" s="39"/>
      <c r="BF714" s="39"/>
      <c r="BG714" s="39"/>
      <c r="BH714" s="39"/>
      <c r="BI714" s="39"/>
      <c r="BJ714" s="39"/>
      <c r="BK714" s="39"/>
      <c r="BL714" s="39"/>
      <c r="BM714" s="39"/>
      <c r="BN714" s="39"/>
      <c r="BO714" s="39"/>
      <c r="BP714" s="39"/>
      <c r="BQ714" s="39"/>
      <c r="BR714" s="39"/>
      <c r="BS714" s="39"/>
    </row>
    <row r="715" spans="1:71" ht="15.75" customHeight="1" x14ac:dyDescent="0.25">
      <c r="A715" s="30"/>
      <c r="B715" s="31"/>
      <c r="C715" s="31"/>
      <c r="D715" s="37"/>
      <c r="E715" s="39"/>
      <c r="F715" s="31"/>
      <c r="G715" s="92"/>
      <c r="H715" s="39"/>
      <c r="I715" s="93"/>
      <c r="J715" s="39"/>
      <c r="K715" s="39"/>
      <c r="L715" s="41"/>
      <c r="M715" s="41"/>
      <c r="N715" s="41"/>
      <c r="O715" s="31"/>
      <c r="P715" s="39"/>
      <c r="Q715" s="39"/>
      <c r="R715" s="39"/>
      <c r="S715" s="39"/>
      <c r="T715" s="94"/>
      <c r="U715" s="39"/>
      <c r="V715" s="95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  <c r="AK715" s="39"/>
      <c r="AL715" s="39"/>
      <c r="AM715" s="39"/>
      <c r="AN715" s="39"/>
      <c r="AO715" s="39"/>
      <c r="AP715" s="39"/>
      <c r="AQ715" s="39"/>
      <c r="AR715" s="39"/>
      <c r="AS715" s="39"/>
      <c r="AT715" s="39"/>
      <c r="AU715" s="39"/>
      <c r="AV715" s="39"/>
      <c r="AW715" s="39"/>
      <c r="AX715" s="39"/>
      <c r="AY715" s="39"/>
      <c r="AZ715" s="39"/>
      <c r="BA715" s="39"/>
      <c r="BB715" s="39"/>
      <c r="BC715" s="39"/>
      <c r="BD715" s="39"/>
      <c r="BE715" s="39"/>
      <c r="BF715" s="39"/>
      <c r="BG715" s="39"/>
      <c r="BH715" s="39"/>
      <c r="BI715" s="39"/>
      <c r="BJ715" s="39"/>
      <c r="BK715" s="39"/>
      <c r="BL715" s="39"/>
      <c r="BM715" s="39"/>
      <c r="BN715" s="39"/>
      <c r="BO715" s="39"/>
      <c r="BP715" s="39"/>
      <c r="BQ715" s="39"/>
      <c r="BR715" s="39"/>
      <c r="BS715" s="39"/>
    </row>
    <row r="716" spans="1:71" ht="15.75" customHeight="1" x14ac:dyDescent="0.25">
      <c r="A716" s="30"/>
      <c r="B716" s="31"/>
      <c r="C716" s="31"/>
      <c r="D716" s="37"/>
      <c r="E716" s="39"/>
      <c r="F716" s="31"/>
      <c r="G716" s="92"/>
      <c r="H716" s="39"/>
      <c r="I716" s="93"/>
      <c r="J716" s="39"/>
      <c r="K716" s="39"/>
      <c r="L716" s="41"/>
      <c r="M716" s="41"/>
      <c r="N716" s="41"/>
      <c r="O716" s="31"/>
      <c r="P716" s="39"/>
      <c r="Q716" s="39"/>
      <c r="R716" s="39"/>
      <c r="S716" s="39"/>
      <c r="T716" s="94"/>
      <c r="U716" s="39"/>
      <c r="V716" s="95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  <c r="AY716" s="39"/>
      <c r="AZ716" s="39"/>
      <c r="BA716" s="39"/>
      <c r="BB716" s="39"/>
      <c r="BC716" s="39"/>
      <c r="BD716" s="39"/>
      <c r="BE716" s="39"/>
      <c r="BF716" s="39"/>
      <c r="BG716" s="39"/>
      <c r="BH716" s="39"/>
      <c r="BI716" s="39"/>
      <c r="BJ716" s="39"/>
      <c r="BK716" s="39"/>
      <c r="BL716" s="39"/>
      <c r="BM716" s="39"/>
      <c r="BN716" s="39"/>
      <c r="BO716" s="39"/>
      <c r="BP716" s="39"/>
      <c r="BQ716" s="39"/>
      <c r="BR716" s="39"/>
      <c r="BS716" s="39"/>
    </row>
    <row r="717" spans="1:71" ht="15.75" customHeight="1" x14ac:dyDescent="0.25">
      <c r="A717" s="30"/>
      <c r="B717" s="31"/>
      <c r="C717" s="31"/>
      <c r="D717" s="37"/>
      <c r="E717" s="39"/>
      <c r="F717" s="31"/>
      <c r="G717" s="92"/>
      <c r="H717" s="39"/>
      <c r="I717" s="93"/>
      <c r="J717" s="39"/>
      <c r="K717" s="39"/>
      <c r="L717" s="41"/>
      <c r="M717" s="41"/>
      <c r="N717" s="41"/>
      <c r="O717" s="31"/>
      <c r="P717" s="39"/>
      <c r="Q717" s="39"/>
      <c r="R717" s="39"/>
      <c r="S717" s="39"/>
      <c r="T717" s="94"/>
      <c r="U717" s="39"/>
      <c r="V717" s="95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39"/>
      <c r="AX717" s="39"/>
      <c r="AY717" s="39"/>
      <c r="AZ717" s="39"/>
      <c r="BA717" s="39"/>
      <c r="BB717" s="39"/>
      <c r="BC717" s="39"/>
      <c r="BD717" s="39"/>
      <c r="BE717" s="39"/>
      <c r="BF717" s="39"/>
      <c r="BG717" s="39"/>
      <c r="BH717" s="39"/>
      <c r="BI717" s="39"/>
      <c r="BJ717" s="39"/>
      <c r="BK717" s="39"/>
      <c r="BL717" s="39"/>
      <c r="BM717" s="39"/>
      <c r="BN717" s="39"/>
      <c r="BO717" s="39"/>
      <c r="BP717" s="39"/>
      <c r="BQ717" s="39"/>
      <c r="BR717" s="39"/>
      <c r="BS717" s="39"/>
    </row>
    <row r="718" spans="1:71" ht="15.75" customHeight="1" x14ac:dyDescent="0.25">
      <c r="A718" s="30"/>
      <c r="B718" s="31"/>
      <c r="C718" s="31"/>
      <c r="D718" s="37"/>
      <c r="E718" s="39"/>
      <c r="F718" s="31"/>
      <c r="G718" s="92"/>
      <c r="H718" s="39"/>
      <c r="I718" s="93"/>
      <c r="J718" s="39"/>
      <c r="K718" s="39"/>
      <c r="L718" s="41"/>
      <c r="M718" s="41"/>
      <c r="N718" s="41"/>
      <c r="O718" s="31"/>
      <c r="P718" s="39"/>
      <c r="Q718" s="39"/>
      <c r="R718" s="39"/>
      <c r="S718" s="39"/>
      <c r="T718" s="94"/>
      <c r="U718" s="39"/>
      <c r="V718" s="95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  <c r="AT718" s="39"/>
      <c r="AU718" s="39"/>
      <c r="AV718" s="39"/>
      <c r="AW718" s="39"/>
      <c r="AX718" s="39"/>
      <c r="AY718" s="39"/>
      <c r="AZ718" s="39"/>
      <c r="BA718" s="39"/>
      <c r="BB718" s="39"/>
      <c r="BC718" s="39"/>
      <c r="BD718" s="39"/>
      <c r="BE718" s="39"/>
      <c r="BF718" s="39"/>
      <c r="BG718" s="39"/>
      <c r="BH718" s="39"/>
      <c r="BI718" s="39"/>
      <c r="BJ718" s="39"/>
      <c r="BK718" s="39"/>
      <c r="BL718" s="39"/>
      <c r="BM718" s="39"/>
      <c r="BN718" s="39"/>
      <c r="BO718" s="39"/>
      <c r="BP718" s="39"/>
      <c r="BQ718" s="39"/>
      <c r="BR718" s="39"/>
      <c r="BS718" s="39"/>
    </row>
    <row r="719" spans="1:71" ht="15.75" customHeight="1" x14ac:dyDescent="0.25">
      <c r="A719" s="30"/>
      <c r="B719" s="31"/>
      <c r="C719" s="31"/>
      <c r="D719" s="37"/>
      <c r="E719" s="39"/>
      <c r="F719" s="31"/>
      <c r="G719" s="92"/>
      <c r="H719" s="39"/>
      <c r="I719" s="93"/>
      <c r="J719" s="39"/>
      <c r="K719" s="39"/>
      <c r="L719" s="41"/>
      <c r="M719" s="41"/>
      <c r="N719" s="41"/>
      <c r="O719" s="31"/>
      <c r="P719" s="39"/>
      <c r="Q719" s="39"/>
      <c r="R719" s="39"/>
      <c r="S719" s="39"/>
      <c r="T719" s="94"/>
      <c r="U719" s="39"/>
      <c r="V719" s="95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  <c r="AT719" s="39"/>
      <c r="AU719" s="39"/>
      <c r="AV719" s="39"/>
      <c r="AW719" s="39"/>
      <c r="AX719" s="39"/>
      <c r="AY719" s="39"/>
      <c r="AZ719" s="39"/>
      <c r="BA719" s="39"/>
      <c r="BB719" s="39"/>
      <c r="BC719" s="39"/>
      <c r="BD719" s="39"/>
      <c r="BE719" s="39"/>
      <c r="BF719" s="39"/>
      <c r="BG719" s="39"/>
      <c r="BH719" s="39"/>
      <c r="BI719" s="39"/>
      <c r="BJ719" s="39"/>
      <c r="BK719" s="39"/>
      <c r="BL719" s="39"/>
      <c r="BM719" s="39"/>
      <c r="BN719" s="39"/>
      <c r="BO719" s="39"/>
      <c r="BP719" s="39"/>
      <c r="BQ719" s="39"/>
      <c r="BR719" s="39"/>
      <c r="BS719" s="39"/>
    </row>
    <row r="720" spans="1:71" ht="15.75" customHeight="1" x14ac:dyDescent="0.25">
      <c r="A720" s="30"/>
      <c r="B720" s="31"/>
      <c r="C720" s="31"/>
      <c r="D720" s="37"/>
      <c r="E720" s="39"/>
      <c r="F720" s="31"/>
      <c r="G720" s="92"/>
      <c r="H720" s="39"/>
      <c r="I720" s="93"/>
      <c r="J720" s="39"/>
      <c r="K720" s="39"/>
      <c r="L720" s="41"/>
      <c r="M720" s="41"/>
      <c r="N720" s="41"/>
      <c r="O720" s="31"/>
      <c r="P720" s="39"/>
      <c r="Q720" s="39"/>
      <c r="R720" s="39"/>
      <c r="S720" s="39"/>
      <c r="T720" s="94"/>
      <c r="U720" s="39"/>
      <c r="V720" s="95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  <c r="AT720" s="39"/>
      <c r="AU720" s="39"/>
      <c r="AV720" s="39"/>
      <c r="AW720" s="39"/>
      <c r="AX720" s="39"/>
      <c r="AY720" s="39"/>
      <c r="AZ720" s="39"/>
      <c r="BA720" s="39"/>
      <c r="BB720" s="39"/>
      <c r="BC720" s="39"/>
      <c r="BD720" s="39"/>
      <c r="BE720" s="39"/>
      <c r="BF720" s="39"/>
      <c r="BG720" s="39"/>
      <c r="BH720" s="39"/>
      <c r="BI720" s="39"/>
      <c r="BJ720" s="39"/>
      <c r="BK720" s="39"/>
      <c r="BL720" s="39"/>
      <c r="BM720" s="39"/>
      <c r="BN720" s="39"/>
      <c r="BO720" s="39"/>
      <c r="BP720" s="39"/>
      <c r="BQ720" s="39"/>
      <c r="BR720" s="39"/>
      <c r="BS720" s="39"/>
    </row>
    <row r="721" spans="1:71" ht="15.75" customHeight="1" x14ac:dyDescent="0.25">
      <c r="A721" s="30"/>
      <c r="B721" s="31"/>
      <c r="C721" s="31"/>
      <c r="D721" s="37"/>
      <c r="E721" s="39"/>
      <c r="F721" s="31"/>
      <c r="G721" s="92"/>
      <c r="H721" s="39"/>
      <c r="I721" s="93"/>
      <c r="J721" s="39"/>
      <c r="K721" s="39"/>
      <c r="L721" s="41"/>
      <c r="M721" s="41"/>
      <c r="N721" s="41"/>
      <c r="O721" s="31"/>
      <c r="P721" s="39"/>
      <c r="Q721" s="39"/>
      <c r="R721" s="39"/>
      <c r="S721" s="39"/>
      <c r="T721" s="94"/>
      <c r="U721" s="39"/>
      <c r="V721" s="95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  <c r="AT721" s="39"/>
      <c r="AU721" s="39"/>
      <c r="AV721" s="39"/>
      <c r="AW721" s="39"/>
      <c r="AX721" s="39"/>
      <c r="AY721" s="39"/>
      <c r="AZ721" s="39"/>
      <c r="BA721" s="39"/>
      <c r="BB721" s="39"/>
      <c r="BC721" s="39"/>
      <c r="BD721" s="39"/>
      <c r="BE721" s="39"/>
      <c r="BF721" s="39"/>
      <c r="BG721" s="39"/>
      <c r="BH721" s="39"/>
      <c r="BI721" s="39"/>
      <c r="BJ721" s="39"/>
      <c r="BK721" s="39"/>
      <c r="BL721" s="39"/>
      <c r="BM721" s="39"/>
      <c r="BN721" s="39"/>
      <c r="BO721" s="39"/>
      <c r="BP721" s="39"/>
      <c r="BQ721" s="39"/>
      <c r="BR721" s="39"/>
      <c r="BS721" s="39"/>
    </row>
    <row r="722" spans="1:71" ht="15.75" customHeight="1" x14ac:dyDescent="0.25">
      <c r="A722" s="30"/>
      <c r="B722" s="31"/>
      <c r="C722" s="31"/>
      <c r="D722" s="37"/>
      <c r="E722" s="39"/>
      <c r="F722" s="31"/>
      <c r="G722" s="92"/>
      <c r="H722" s="39"/>
      <c r="I722" s="93"/>
      <c r="J722" s="39"/>
      <c r="K722" s="39"/>
      <c r="L722" s="41"/>
      <c r="M722" s="41"/>
      <c r="N722" s="41"/>
      <c r="O722" s="31"/>
      <c r="P722" s="39"/>
      <c r="Q722" s="39"/>
      <c r="R722" s="39"/>
      <c r="S722" s="39"/>
      <c r="T722" s="94"/>
      <c r="U722" s="39"/>
      <c r="V722" s="95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  <c r="AK722" s="39"/>
      <c r="AL722" s="39"/>
      <c r="AM722" s="39"/>
      <c r="AN722" s="39"/>
      <c r="AO722" s="39"/>
      <c r="AP722" s="39"/>
      <c r="AQ722" s="39"/>
      <c r="AR722" s="39"/>
      <c r="AS722" s="39"/>
      <c r="AT722" s="39"/>
      <c r="AU722" s="39"/>
      <c r="AV722" s="39"/>
      <c r="AW722" s="39"/>
      <c r="AX722" s="39"/>
      <c r="AY722" s="39"/>
      <c r="AZ722" s="39"/>
      <c r="BA722" s="39"/>
      <c r="BB722" s="39"/>
      <c r="BC722" s="39"/>
      <c r="BD722" s="39"/>
      <c r="BE722" s="39"/>
      <c r="BF722" s="39"/>
      <c r="BG722" s="39"/>
      <c r="BH722" s="39"/>
      <c r="BI722" s="39"/>
      <c r="BJ722" s="39"/>
      <c r="BK722" s="39"/>
      <c r="BL722" s="39"/>
      <c r="BM722" s="39"/>
      <c r="BN722" s="39"/>
      <c r="BO722" s="39"/>
      <c r="BP722" s="39"/>
      <c r="BQ722" s="39"/>
      <c r="BR722" s="39"/>
      <c r="BS722" s="39"/>
    </row>
    <row r="723" spans="1:71" ht="15.75" customHeight="1" x14ac:dyDescent="0.25">
      <c r="A723" s="30"/>
      <c r="B723" s="31"/>
      <c r="C723" s="31"/>
      <c r="D723" s="37"/>
      <c r="E723" s="39"/>
      <c r="F723" s="31"/>
      <c r="G723" s="92"/>
      <c r="H723" s="39"/>
      <c r="I723" s="93"/>
      <c r="J723" s="39"/>
      <c r="K723" s="39"/>
      <c r="L723" s="41"/>
      <c r="M723" s="41"/>
      <c r="N723" s="41"/>
      <c r="O723" s="31"/>
      <c r="P723" s="39"/>
      <c r="Q723" s="39"/>
      <c r="R723" s="39"/>
      <c r="S723" s="39"/>
      <c r="T723" s="94"/>
      <c r="U723" s="39"/>
      <c r="V723" s="95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  <c r="AT723" s="39"/>
      <c r="AU723" s="39"/>
      <c r="AV723" s="39"/>
      <c r="AW723" s="39"/>
      <c r="AX723" s="39"/>
      <c r="AY723" s="39"/>
      <c r="AZ723" s="39"/>
      <c r="BA723" s="39"/>
      <c r="BB723" s="39"/>
      <c r="BC723" s="39"/>
      <c r="BD723" s="39"/>
      <c r="BE723" s="39"/>
      <c r="BF723" s="39"/>
      <c r="BG723" s="39"/>
      <c r="BH723" s="39"/>
      <c r="BI723" s="39"/>
      <c r="BJ723" s="39"/>
      <c r="BK723" s="39"/>
      <c r="BL723" s="39"/>
      <c r="BM723" s="39"/>
      <c r="BN723" s="39"/>
      <c r="BO723" s="39"/>
      <c r="BP723" s="39"/>
      <c r="BQ723" s="39"/>
      <c r="BR723" s="39"/>
      <c r="BS723" s="39"/>
    </row>
    <row r="724" spans="1:71" ht="15.75" customHeight="1" x14ac:dyDescent="0.25">
      <c r="A724" s="30"/>
      <c r="B724" s="31"/>
      <c r="C724" s="31"/>
      <c r="D724" s="37"/>
      <c r="E724" s="39"/>
      <c r="F724" s="31"/>
      <c r="G724" s="92"/>
      <c r="H724" s="39"/>
      <c r="I724" s="93"/>
      <c r="J724" s="39"/>
      <c r="K724" s="39"/>
      <c r="L724" s="41"/>
      <c r="M724" s="41"/>
      <c r="N724" s="41"/>
      <c r="O724" s="31"/>
      <c r="P724" s="39"/>
      <c r="Q724" s="39"/>
      <c r="R724" s="39"/>
      <c r="S724" s="39"/>
      <c r="T724" s="94"/>
      <c r="U724" s="39"/>
      <c r="V724" s="95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  <c r="AK724" s="39"/>
      <c r="AL724" s="39"/>
      <c r="AM724" s="39"/>
      <c r="AN724" s="39"/>
      <c r="AO724" s="39"/>
      <c r="AP724" s="39"/>
      <c r="AQ724" s="39"/>
      <c r="AR724" s="39"/>
      <c r="AS724" s="39"/>
      <c r="AT724" s="39"/>
      <c r="AU724" s="39"/>
      <c r="AV724" s="39"/>
      <c r="AW724" s="39"/>
      <c r="AX724" s="39"/>
      <c r="AY724" s="39"/>
      <c r="AZ724" s="39"/>
      <c r="BA724" s="39"/>
      <c r="BB724" s="39"/>
      <c r="BC724" s="39"/>
      <c r="BD724" s="39"/>
      <c r="BE724" s="39"/>
      <c r="BF724" s="39"/>
      <c r="BG724" s="39"/>
      <c r="BH724" s="39"/>
      <c r="BI724" s="39"/>
      <c r="BJ724" s="39"/>
      <c r="BK724" s="39"/>
      <c r="BL724" s="39"/>
      <c r="BM724" s="39"/>
      <c r="BN724" s="39"/>
      <c r="BO724" s="39"/>
      <c r="BP724" s="39"/>
      <c r="BQ724" s="39"/>
      <c r="BR724" s="39"/>
      <c r="BS724" s="39"/>
    </row>
    <row r="725" spans="1:71" ht="15.75" customHeight="1" x14ac:dyDescent="0.25">
      <c r="A725" s="30"/>
      <c r="B725" s="31"/>
      <c r="C725" s="31"/>
      <c r="D725" s="37"/>
      <c r="E725" s="39"/>
      <c r="F725" s="31"/>
      <c r="G725" s="92"/>
      <c r="H725" s="39"/>
      <c r="I725" s="93"/>
      <c r="J725" s="39"/>
      <c r="K725" s="39"/>
      <c r="L725" s="41"/>
      <c r="M725" s="41"/>
      <c r="N725" s="41"/>
      <c r="O725" s="31"/>
      <c r="P725" s="39"/>
      <c r="Q725" s="39"/>
      <c r="R725" s="39"/>
      <c r="S725" s="39"/>
      <c r="T725" s="94"/>
      <c r="U725" s="39"/>
      <c r="V725" s="95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  <c r="AT725" s="39"/>
      <c r="AU725" s="39"/>
      <c r="AV725" s="39"/>
      <c r="AW725" s="39"/>
      <c r="AX725" s="39"/>
      <c r="AY725" s="39"/>
      <c r="AZ725" s="39"/>
      <c r="BA725" s="39"/>
      <c r="BB725" s="39"/>
      <c r="BC725" s="39"/>
      <c r="BD725" s="39"/>
      <c r="BE725" s="39"/>
      <c r="BF725" s="39"/>
      <c r="BG725" s="39"/>
      <c r="BH725" s="39"/>
      <c r="BI725" s="39"/>
      <c r="BJ725" s="39"/>
      <c r="BK725" s="39"/>
      <c r="BL725" s="39"/>
      <c r="BM725" s="39"/>
      <c r="BN725" s="39"/>
      <c r="BO725" s="39"/>
      <c r="BP725" s="39"/>
      <c r="BQ725" s="39"/>
      <c r="BR725" s="39"/>
      <c r="BS725" s="39"/>
    </row>
    <row r="726" spans="1:71" ht="15.75" customHeight="1" x14ac:dyDescent="0.25">
      <c r="A726" s="30"/>
      <c r="B726" s="31"/>
      <c r="C726" s="31"/>
      <c r="D726" s="37"/>
      <c r="E726" s="39"/>
      <c r="F726" s="31"/>
      <c r="G726" s="92"/>
      <c r="H726" s="39"/>
      <c r="I726" s="93"/>
      <c r="J726" s="39"/>
      <c r="K726" s="39"/>
      <c r="L726" s="41"/>
      <c r="M726" s="41"/>
      <c r="N726" s="41"/>
      <c r="O726" s="31"/>
      <c r="P726" s="39"/>
      <c r="Q726" s="39"/>
      <c r="R726" s="39"/>
      <c r="S726" s="39"/>
      <c r="T726" s="94"/>
      <c r="U726" s="39"/>
      <c r="V726" s="95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  <c r="AK726" s="39"/>
      <c r="AL726" s="39"/>
      <c r="AM726" s="39"/>
      <c r="AN726" s="39"/>
      <c r="AO726" s="39"/>
      <c r="AP726" s="39"/>
      <c r="AQ726" s="39"/>
      <c r="AR726" s="39"/>
      <c r="AS726" s="39"/>
      <c r="AT726" s="39"/>
      <c r="AU726" s="39"/>
      <c r="AV726" s="39"/>
      <c r="AW726" s="39"/>
      <c r="AX726" s="39"/>
      <c r="AY726" s="39"/>
      <c r="AZ726" s="39"/>
      <c r="BA726" s="39"/>
      <c r="BB726" s="39"/>
      <c r="BC726" s="39"/>
      <c r="BD726" s="39"/>
      <c r="BE726" s="39"/>
      <c r="BF726" s="39"/>
      <c r="BG726" s="39"/>
      <c r="BH726" s="39"/>
      <c r="BI726" s="39"/>
      <c r="BJ726" s="39"/>
      <c r="BK726" s="39"/>
      <c r="BL726" s="39"/>
      <c r="BM726" s="39"/>
      <c r="BN726" s="39"/>
      <c r="BO726" s="39"/>
      <c r="BP726" s="39"/>
      <c r="BQ726" s="39"/>
      <c r="BR726" s="39"/>
      <c r="BS726" s="39"/>
    </row>
    <row r="727" spans="1:71" ht="15.75" customHeight="1" x14ac:dyDescent="0.25">
      <c r="A727" s="30"/>
      <c r="B727" s="31"/>
      <c r="C727" s="31"/>
      <c r="D727" s="37"/>
      <c r="E727" s="39"/>
      <c r="F727" s="31"/>
      <c r="G727" s="92"/>
      <c r="H727" s="39"/>
      <c r="I727" s="93"/>
      <c r="J727" s="39"/>
      <c r="K727" s="39"/>
      <c r="L727" s="41"/>
      <c r="M727" s="41"/>
      <c r="N727" s="41"/>
      <c r="O727" s="31"/>
      <c r="P727" s="39"/>
      <c r="Q727" s="39"/>
      <c r="R727" s="39"/>
      <c r="S727" s="39"/>
      <c r="T727" s="94"/>
      <c r="U727" s="39"/>
      <c r="V727" s="95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  <c r="AK727" s="39"/>
      <c r="AL727" s="39"/>
      <c r="AM727" s="39"/>
      <c r="AN727" s="39"/>
      <c r="AO727" s="39"/>
      <c r="AP727" s="39"/>
      <c r="AQ727" s="39"/>
      <c r="AR727" s="39"/>
      <c r="AS727" s="39"/>
      <c r="AT727" s="39"/>
      <c r="AU727" s="39"/>
      <c r="AV727" s="39"/>
      <c r="AW727" s="39"/>
      <c r="AX727" s="39"/>
      <c r="AY727" s="39"/>
      <c r="AZ727" s="39"/>
      <c r="BA727" s="39"/>
      <c r="BB727" s="39"/>
      <c r="BC727" s="39"/>
      <c r="BD727" s="39"/>
      <c r="BE727" s="39"/>
      <c r="BF727" s="39"/>
      <c r="BG727" s="39"/>
      <c r="BH727" s="39"/>
      <c r="BI727" s="39"/>
      <c r="BJ727" s="39"/>
      <c r="BK727" s="39"/>
      <c r="BL727" s="39"/>
      <c r="BM727" s="39"/>
      <c r="BN727" s="39"/>
      <c r="BO727" s="39"/>
      <c r="BP727" s="39"/>
      <c r="BQ727" s="39"/>
      <c r="BR727" s="39"/>
      <c r="BS727" s="39"/>
    </row>
    <row r="728" spans="1:71" ht="15.75" customHeight="1" x14ac:dyDescent="0.25">
      <c r="A728" s="30"/>
      <c r="B728" s="31"/>
      <c r="C728" s="31"/>
      <c r="D728" s="37"/>
      <c r="E728" s="39"/>
      <c r="F728" s="31"/>
      <c r="G728" s="92"/>
      <c r="H728" s="39"/>
      <c r="I728" s="93"/>
      <c r="J728" s="39"/>
      <c r="K728" s="39"/>
      <c r="L728" s="41"/>
      <c r="M728" s="41"/>
      <c r="N728" s="41"/>
      <c r="O728" s="31"/>
      <c r="P728" s="39"/>
      <c r="Q728" s="39"/>
      <c r="R728" s="39"/>
      <c r="S728" s="39"/>
      <c r="T728" s="94"/>
      <c r="U728" s="39"/>
      <c r="V728" s="95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  <c r="AK728" s="39"/>
      <c r="AL728" s="39"/>
      <c r="AM728" s="39"/>
      <c r="AN728" s="39"/>
      <c r="AO728" s="39"/>
      <c r="AP728" s="39"/>
      <c r="AQ728" s="39"/>
      <c r="AR728" s="39"/>
      <c r="AS728" s="39"/>
      <c r="AT728" s="39"/>
      <c r="AU728" s="39"/>
      <c r="AV728" s="39"/>
      <c r="AW728" s="39"/>
      <c r="AX728" s="39"/>
      <c r="AY728" s="39"/>
      <c r="AZ728" s="39"/>
      <c r="BA728" s="39"/>
      <c r="BB728" s="39"/>
      <c r="BC728" s="39"/>
      <c r="BD728" s="39"/>
      <c r="BE728" s="39"/>
      <c r="BF728" s="39"/>
      <c r="BG728" s="39"/>
      <c r="BH728" s="39"/>
      <c r="BI728" s="39"/>
      <c r="BJ728" s="39"/>
      <c r="BK728" s="39"/>
      <c r="BL728" s="39"/>
      <c r="BM728" s="39"/>
      <c r="BN728" s="39"/>
      <c r="BO728" s="39"/>
      <c r="BP728" s="39"/>
      <c r="BQ728" s="39"/>
      <c r="BR728" s="39"/>
      <c r="BS728" s="39"/>
    </row>
    <row r="729" spans="1:71" ht="15.75" customHeight="1" x14ac:dyDescent="0.25">
      <c r="A729" s="30"/>
      <c r="B729" s="31"/>
      <c r="C729" s="31"/>
      <c r="D729" s="37"/>
      <c r="E729" s="39"/>
      <c r="F729" s="31"/>
      <c r="G729" s="92"/>
      <c r="H729" s="39"/>
      <c r="I729" s="93"/>
      <c r="J729" s="39"/>
      <c r="K729" s="39"/>
      <c r="L729" s="41"/>
      <c r="M729" s="41"/>
      <c r="N729" s="41"/>
      <c r="O729" s="31"/>
      <c r="P729" s="39"/>
      <c r="Q729" s="39"/>
      <c r="R729" s="39"/>
      <c r="S729" s="39"/>
      <c r="T729" s="94"/>
      <c r="U729" s="39"/>
      <c r="V729" s="95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  <c r="AT729" s="39"/>
      <c r="AU729" s="39"/>
      <c r="AV729" s="39"/>
      <c r="AW729" s="39"/>
      <c r="AX729" s="39"/>
      <c r="AY729" s="39"/>
      <c r="AZ729" s="39"/>
      <c r="BA729" s="39"/>
      <c r="BB729" s="39"/>
      <c r="BC729" s="39"/>
      <c r="BD729" s="39"/>
      <c r="BE729" s="39"/>
      <c r="BF729" s="39"/>
      <c r="BG729" s="39"/>
      <c r="BH729" s="39"/>
      <c r="BI729" s="39"/>
      <c r="BJ729" s="39"/>
      <c r="BK729" s="39"/>
      <c r="BL729" s="39"/>
      <c r="BM729" s="39"/>
      <c r="BN729" s="39"/>
      <c r="BO729" s="39"/>
      <c r="BP729" s="39"/>
      <c r="BQ729" s="39"/>
      <c r="BR729" s="39"/>
      <c r="BS729" s="39"/>
    </row>
    <row r="730" spans="1:71" ht="15.75" customHeight="1" x14ac:dyDescent="0.25">
      <c r="A730" s="30"/>
      <c r="B730" s="31"/>
      <c r="C730" s="31"/>
      <c r="D730" s="37"/>
      <c r="E730" s="39"/>
      <c r="F730" s="31"/>
      <c r="G730" s="92"/>
      <c r="H730" s="39"/>
      <c r="I730" s="93"/>
      <c r="J730" s="39"/>
      <c r="K730" s="39"/>
      <c r="L730" s="41"/>
      <c r="M730" s="41"/>
      <c r="N730" s="41"/>
      <c r="O730" s="31"/>
      <c r="P730" s="39"/>
      <c r="Q730" s="39"/>
      <c r="R730" s="39"/>
      <c r="S730" s="39"/>
      <c r="T730" s="94"/>
      <c r="U730" s="39"/>
      <c r="V730" s="95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  <c r="AK730" s="39"/>
      <c r="AL730" s="39"/>
      <c r="AM730" s="39"/>
      <c r="AN730" s="39"/>
      <c r="AO730" s="39"/>
      <c r="AP730" s="39"/>
      <c r="AQ730" s="39"/>
      <c r="AR730" s="39"/>
      <c r="AS730" s="39"/>
      <c r="AT730" s="39"/>
      <c r="AU730" s="39"/>
      <c r="AV730" s="39"/>
      <c r="AW730" s="39"/>
      <c r="AX730" s="39"/>
      <c r="AY730" s="39"/>
      <c r="AZ730" s="39"/>
      <c r="BA730" s="39"/>
      <c r="BB730" s="39"/>
      <c r="BC730" s="39"/>
      <c r="BD730" s="39"/>
      <c r="BE730" s="39"/>
      <c r="BF730" s="39"/>
      <c r="BG730" s="39"/>
      <c r="BH730" s="39"/>
      <c r="BI730" s="39"/>
      <c r="BJ730" s="39"/>
      <c r="BK730" s="39"/>
      <c r="BL730" s="39"/>
      <c r="BM730" s="39"/>
      <c r="BN730" s="39"/>
      <c r="BO730" s="39"/>
      <c r="BP730" s="39"/>
      <c r="BQ730" s="39"/>
      <c r="BR730" s="39"/>
      <c r="BS730" s="39"/>
    </row>
    <row r="731" spans="1:71" ht="15.75" customHeight="1" x14ac:dyDescent="0.25">
      <c r="A731" s="30"/>
      <c r="B731" s="31"/>
      <c r="C731" s="31"/>
      <c r="D731" s="37"/>
      <c r="E731" s="39"/>
      <c r="F731" s="31"/>
      <c r="G731" s="92"/>
      <c r="H731" s="39"/>
      <c r="I731" s="93"/>
      <c r="J731" s="39"/>
      <c r="K731" s="39"/>
      <c r="L731" s="41"/>
      <c r="M731" s="41"/>
      <c r="N731" s="41"/>
      <c r="O731" s="31"/>
      <c r="P731" s="39"/>
      <c r="Q731" s="39"/>
      <c r="R731" s="39"/>
      <c r="S731" s="39"/>
      <c r="T731" s="94"/>
      <c r="U731" s="39"/>
      <c r="V731" s="95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  <c r="AK731" s="39"/>
      <c r="AL731" s="39"/>
      <c r="AM731" s="39"/>
      <c r="AN731" s="39"/>
      <c r="AO731" s="39"/>
      <c r="AP731" s="39"/>
      <c r="AQ731" s="39"/>
      <c r="AR731" s="39"/>
      <c r="AS731" s="39"/>
      <c r="AT731" s="39"/>
      <c r="AU731" s="39"/>
      <c r="AV731" s="39"/>
      <c r="AW731" s="39"/>
      <c r="AX731" s="39"/>
      <c r="AY731" s="39"/>
      <c r="AZ731" s="39"/>
      <c r="BA731" s="39"/>
      <c r="BB731" s="39"/>
      <c r="BC731" s="39"/>
      <c r="BD731" s="39"/>
      <c r="BE731" s="39"/>
      <c r="BF731" s="39"/>
      <c r="BG731" s="39"/>
      <c r="BH731" s="39"/>
      <c r="BI731" s="39"/>
      <c r="BJ731" s="39"/>
      <c r="BK731" s="39"/>
      <c r="BL731" s="39"/>
      <c r="BM731" s="39"/>
      <c r="BN731" s="39"/>
      <c r="BO731" s="39"/>
      <c r="BP731" s="39"/>
      <c r="BQ731" s="39"/>
      <c r="BR731" s="39"/>
      <c r="BS731" s="39"/>
    </row>
    <row r="732" spans="1:71" ht="15.75" customHeight="1" x14ac:dyDescent="0.25">
      <c r="A732" s="30"/>
      <c r="B732" s="31"/>
      <c r="C732" s="31"/>
      <c r="D732" s="37"/>
      <c r="E732" s="39"/>
      <c r="F732" s="31"/>
      <c r="G732" s="92"/>
      <c r="H732" s="39"/>
      <c r="I732" s="93"/>
      <c r="J732" s="39"/>
      <c r="K732" s="39"/>
      <c r="L732" s="41"/>
      <c r="M732" s="41"/>
      <c r="N732" s="41"/>
      <c r="O732" s="31"/>
      <c r="P732" s="39"/>
      <c r="Q732" s="39"/>
      <c r="R732" s="39"/>
      <c r="S732" s="39"/>
      <c r="T732" s="94"/>
      <c r="U732" s="39"/>
      <c r="V732" s="95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  <c r="AT732" s="39"/>
      <c r="AU732" s="39"/>
      <c r="AV732" s="39"/>
      <c r="AW732" s="39"/>
      <c r="AX732" s="39"/>
      <c r="AY732" s="39"/>
      <c r="AZ732" s="39"/>
      <c r="BA732" s="39"/>
      <c r="BB732" s="39"/>
      <c r="BC732" s="39"/>
      <c r="BD732" s="39"/>
      <c r="BE732" s="39"/>
      <c r="BF732" s="39"/>
      <c r="BG732" s="39"/>
      <c r="BH732" s="39"/>
      <c r="BI732" s="39"/>
      <c r="BJ732" s="39"/>
      <c r="BK732" s="39"/>
      <c r="BL732" s="39"/>
      <c r="BM732" s="39"/>
      <c r="BN732" s="39"/>
      <c r="BO732" s="39"/>
      <c r="BP732" s="39"/>
      <c r="BQ732" s="39"/>
      <c r="BR732" s="39"/>
      <c r="BS732" s="39"/>
    </row>
    <row r="733" spans="1:71" ht="15.75" customHeight="1" x14ac:dyDescent="0.25">
      <c r="A733" s="30"/>
      <c r="B733" s="31"/>
      <c r="C733" s="31"/>
      <c r="D733" s="37"/>
      <c r="E733" s="39"/>
      <c r="F733" s="31"/>
      <c r="G733" s="92"/>
      <c r="H733" s="39"/>
      <c r="I733" s="93"/>
      <c r="J733" s="39"/>
      <c r="K733" s="39"/>
      <c r="L733" s="41"/>
      <c r="M733" s="41"/>
      <c r="N733" s="41"/>
      <c r="O733" s="31"/>
      <c r="P733" s="39"/>
      <c r="Q733" s="39"/>
      <c r="R733" s="39"/>
      <c r="S733" s="39"/>
      <c r="T733" s="94"/>
      <c r="U733" s="39"/>
      <c r="V733" s="95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  <c r="AK733" s="39"/>
      <c r="AL733" s="39"/>
      <c r="AM733" s="39"/>
      <c r="AN733" s="39"/>
      <c r="AO733" s="39"/>
      <c r="AP733" s="39"/>
      <c r="AQ733" s="39"/>
      <c r="AR733" s="39"/>
      <c r="AS733" s="39"/>
      <c r="AT733" s="39"/>
      <c r="AU733" s="39"/>
      <c r="AV733" s="39"/>
      <c r="AW733" s="39"/>
      <c r="AX733" s="39"/>
      <c r="AY733" s="39"/>
      <c r="AZ733" s="39"/>
      <c r="BA733" s="39"/>
      <c r="BB733" s="39"/>
      <c r="BC733" s="39"/>
      <c r="BD733" s="39"/>
      <c r="BE733" s="39"/>
      <c r="BF733" s="39"/>
      <c r="BG733" s="39"/>
      <c r="BH733" s="39"/>
      <c r="BI733" s="39"/>
      <c r="BJ733" s="39"/>
      <c r="BK733" s="39"/>
      <c r="BL733" s="39"/>
      <c r="BM733" s="39"/>
      <c r="BN733" s="39"/>
      <c r="BO733" s="39"/>
      <c r="BP733" s="39"/>
      <c r="BQ733" s="39"/>
      <c r="BR733" s="39"/>
      <c r="BS733" s="39"/>
    </row>
    <row r="734" spans="1:71" ht="15.75" customHeight="1" x14ac:dyDescent="0.25">
      <c r="A734" s="30"/>
      <c r="B734" s="31"/>
      <c r="C734" s="31"/>
      <c r="D734" s="37"/>
      <c r="E734" s="39"/>
      <c r="F734" s="31"/>
      <c r="G734" s="92"/>
      <c r="H734" s="39"/>
      <c r="I734" s="93"/>
      <c r="J734" s="39"/>
      <c r="K734" s="39"/>
      <c r="L734" s="41"/>
      <c r="M734" s="41"/>
      <c r="N734" s="41"/>
      <c r="O734" s="31"/>
      <c r="P734" s="39"/>
      <c r="Q734" s="39"/>
      <c r="R734" s="39"/>
      <c r="S734" s="39"/>
      <c r="T734" s="94"/>
      <c r="U734" s="39"/>
      <c r="V734" s="95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  <c r="AK734" s="39"/>
      <c r="AL734" s="39"/>
      <c r="AM734" s="39"/>
      <c r="AN734" s="39"/>
      <c r="AO734" s="39"/>
      <c r="AP734" s="39"/>
      <c r="AQ734" s="39"/>
      <c r="AR734" s="39"/>
      <c r="AS734" s="39"/>
      <c r="AT734" s="39"/>
      <c r="AU734" s="39"/>
      <c r="AV734" s="39"/>
      <c r="AW734" s="39"/>
      <c r="AX734" s="39"/>
      <c r="AY734" s="39"/>
      <c r="AZ734" s="39"/>
      <c r="BA734" s="39"/>
      <c r="BB734" s="39"/>
      <c r="BC734" s="39"/>
      <c r="BD734" s="39"/>
      <c r="BE734" s="39"/>
      <c r="BF734" s="39"/>
      <c r="BG734" s="39"/>
      <c r="BH734" s="39"/>
      <c r="BI734" s="39"/>
      <c r="BJ734" s="39"/>
      <c r="BK734" s="39"/>
      <c r="BL734" s="39"/>
      <c r="BM734" s="39"/>
      <c r="BN734" s="39"/>
      <c r="BO734" s="39"/>
      <c r="BP734" s="39"/>
      <c r="BQ734" s="39"/>
      <c r="BR734" s="39"/>
      <c r="BS734" s="39"/>
    </row>
    <row r="735" spans="1:71" ht="15.75" customHeight="1" x14ac:dyDescent="0.25">
      <c r="A735" s="30"/>
      <c r="B735" s="31"/>
      <c r="C735" s="31"/>
      <c r="D735" s="37"/>
      <c r="E735" s="39"/>
      <c r="F735" s="31"/>
      <c r="G735" s="92"/>
      <c r="H735" s="39"/>
      <c r="I735" s="93"/>
      <c r="J735" s="39"/>
      <c r="K735" s="39"/>
      <c r="L735" s="41"/>
      <c r="M735" s="41"/>
      <c r="N735" s="41"/>
      <c r="O735" s="31"/>
      <c r="P735" s="39"/>
      <c r="Q735" s="39"/>
      <c r="R735" s="39"/>
      <c r="S735" s="39"/>
      <c r="T735" s="94"/>
      <c r="U735" s="39"/>
      <c r="V735" s="95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  <c r="AT735" s="39"/>
      <c r="AU735" s="39"/>
      <c r="AV735" s="39"/>
      <c r="AW735" s="39"/>
      <c r="AX735" s="39"/>
      <c r="AY735" s="39"/>
      <c r="AZ735" s="39"/>
      <c r="BA735" s="39"/>
      <c r="BB735" s="39"/>
      <c r="BC735" s="39"/>
      <c r="BD735" s="39"/>
      <c r="BE735" s="39"/>
      <c r="BF735" s="39"/>
      <c r="BG735" s="39"/>
      <c r="BH735" s="39"/>
      <c r="BI735" s="39"/>
      <c r="BJ735" s="39"/>
      <c r="BK735" s="39"/>
      <c r="BL735" s="39"/>
      <c r="BM735" s="39"/>
      <c r="BN735" s="39"/>
      <c r="BO735" s="39"/>
      <c r="BP735" s="39"/>
      <c r="BQ735" s="39"/>
      <c r="BR735" s="39"/>
      <c r="BS735" s="39"/>
    </row>
    <row r="736" spans="1:71" ht="15.75" customHeight="1" x14ac:dyDescent="0.25">
      <c r="A736" s="30"/>
      <c r="B736" s="31"/>
      <c r="C736" s="31"/>
      <c r="D736" s="37"/>
      <c r="E736" s="39"/>
      <c r="F736" s="31"/>
      <c r="G736" s="92"/>
      <c r="H736" s="39"/>
      <c r="I736" s="93"/>
      <c r="J736" s="39"/>
      <c r="K736" s="39"/>
      <c r="L736" s="41"/>
      <c r="M736" s="41"/>
      <c r="N736" s="41"/>
      <c r="O736" s="31"/>
      <c r="P736" s="39"/>
      <c r="Q736" s="39"/>
      <c r="R736" s="39"/>
      <c r="S736" s="39"/>
      <c r="T736" s="94"/>
      <c r="U736" s="39"/>
      <c r="V736" s="95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  <c r="AT736" s="39"/>
      <c r="AU736" s="39"/>
      <c r="AV736" s="39"/>
      <c r="AW736" s="39"/>
      <c r="AX736" s="39"/>
      <c r="AY736" s="39"/>
      <c r="AZ736" s="39"/>
      <c r="BA736" s="39"/>
      <c r="BB736" s="39"/>
      <c r="BC736" s="39"/>
      <c r="BD736" s="39"/>
      <c r="BE736" s="39"/>
      <c r="BF736" s="39"/>
      <c r="BG736" s="39"/>
      <c r="BH736" s="39"/>
      <c r="BI736" s="39"/>
      <c r="BJ736" s="39"/>
      <c r="BK736" s="39"/>
      <c r="BL736" s="39"/>
      <c r="BM736" s="39"/>
      <c r="BN736" s="39"/>
      <c r="BO736" s="39"/>
      <c r="BP736" s="39"/>
      <c r="BQ736" s="39"/>
      <c r="BR736" s="39"/>
      <c r="BS736" s="39"/>
    </row>
    <row r="737" spans="1:71" ht="15.75" customHeight="1" x14ac:dyDescent="0.25">
      <c r="A737" s="30"/>
      <c r="B737" s="31"/>
      <c r="C737" s="31"/>
      <c r="D737" s="37"/>
      <c r="E737" s="39"/>
      <c r="F737" s="31"/>
      <c r="G737" s="92"/>
      <c r="H737" s="39"/>
      <c r="I737" s="93"/>
      <c r="J737" s="39"/>
      <c r="K737" s="39"/>
      <c r="L737" s="41"/>
      <c r="M737" s="41"/>
      <c r="N737" s="41"/>
      <c r="O737" s="31"/>
      <c r="P737" s="39"/>
      <c r="Q737" s="39"/>
      <c r="R737" s="39"/>
      <c r="S737" s="39"/>
      <c r="T737" s="94"/>
      <c r="U737" s="39"/>
      <c r="V737" s="95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  <c r="AW737" s="39"/>
      <c r="AX737" s="39"/>
      <c r="AY737" s="39"/>
      <c r="AZ737" s="39"/>
      <c r="BA737" s="39"/>
      <c r="BB737" s="39"/>
      <c r="BC737" s="39"/>
      <c r="BD737" s="39"/>
      <c r="BE737" s="39"/>
      <c r="BF737" s="39"/>
      <c r="BG737" s="39"/>
      <c r="BH737" s="39"/>
      <c r="BI737" s="39"/>
      <c r="BJ737" s="39"/>
      <c r="BK737" s="39"/>
      <c r="BL737" s="39"/>
      <c r="BM737" s="39"/>
      <c r="BN737" s="39"/>
      <c r="BO737" s="39"/>
      <c r="BP737" s="39"/>
      <c r="BQ737" s="39"/>
      <c r="BR737" s="39"/>
      <c r="BS737" s="39"/>
    </row>
    <row r="738" spans="1:71" ht="15.75" customHeight="1" x14ac:dyDescent="0.25">
      <c r="A738" s="30"/>
      <c r="B738" s="31"/>
      <c r="C738" s="31"/>
      <c r="D738" s="37"/>
      <c r="E738" s="39"/>
      <c r="F738" s="31"/>
      <c r="G738" s="92"/>
      <c r="H738" s="39"/>
      <c r="I738" s="93"/>
      <c r="J738" s="39"/>
      <c r="K738" s="39"/>
      <c r="L738" s="41"/>
      <c r="M738" s="41"/>
      <c r="N738" s="41"/>
      <c r="O738" s="31"/>
      <c r="P738" s="39"/>
      <c r="Q738" s="39"/>
      <c r="R738" s="39"/>
      <c r="S738" s="39"/>
      <c r="T738" s="94"/>
      <c r="U738" s="39"/>
      <c r="V738" s="95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  <c r="AY738" s="39"/>
      <c r="AZ738" s="39"/>
      <c r="BA738" s="39"/>
      <c r="BB738" s="39"/>
      <c r="BC738" s="39"/>
      <c r="BD738" s="39"/>
      <c r="BE738" s="39"/>
      <c r="BF738" s="39"/>
      <c r="BG738" s="39"/>
      <c r="BH738" s="39"/>
      <c r="BI738" s="39"/>
      <c r="BJ738" s="39"/>
      <c r="BK738" s="39"/>
      <c r="BL738" s="39"/>
      <c r="BM738" s="39"/>
      <c r="BN738" s="39"/>
      <c r="BO738" s="39"/>
      <c r="BP738" s="39"/>
      <c r="BQ738" s="39"/>
      <c r="BR738" s="39"/>
      <c r="BS738" s="39"/>
    </row>
    <row r="739" spans="1:71" ht="15.75" customHeight="1" x14ac:dyDescent="0.25">
      <c r="A739" s="30"/>
      <c r="B739" s="31"/>
      <c r="C739" s="31"/>
      <c r="D739" s="37"/>
      <c r="E739" s="39"/>
      <c r="F739" s="31"/>
      <c r="G739" s="92"/>
      <c r="H739" s="39"/>
      <c r="I739" s="93"/>
      <c r="J739" s="39"/>
      <c r="K739" s="39"/>
      <c r="L739" s="41"/>
      <c r="M739" s="41"/>
      <c r="N739" s="41"/>
      <c r="O739" s="31"/>
      <c r="P739" s="39"/>
      <c r="Q739" s="39"/>
      <c r="R739" s="39"/>
      <c r="S739" s="39"/>
      <c r="T739" s="94"/>
      <c r="U739" s="39"/>
      <c r="V739" s="95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  <c r="AY739" s="39"/>
      <c r="AZ739" s="39"/>
      <c r="BA739" s="39"/>
      <c r="BB739" s="39"/>
      <c r="BC739" s="39"/>
      <c r="BD739" s="39"/>
      <c r="BE739" s="39"/>
      <c r="BF739" s="39"/>
      <c r="BG739" s="39"/>
      <c r="BH739" s="39"/>
      <c r="BI739" s="39"/>
      <c r="BJ739" s="39"/>
      <c r="BK739" s="39"/>
      <c r="BL739" s="39"/>
      <c r="BM739" s="39"/>
      <c r="BN739" s="39"/>
      <c r="BO739" s="39"/>
      <c r="BP739" s="39"/>
      <c r="BQ739" s="39"/>
      <c r="BR739" s="39"/>
      <c r="BS739" s="39"/>
    </row>
    <row r="740" spans="1:71" ht="15.75" customHeight="1" x14ac:dyDescent="0.25">
      <c r="A740" s="30"/>
      <c r="B740" s="31"/>
      <c r="C740" s="31"/>
      <c r="D740" s="37"/>
      <c r="E740" s="39"/>
      <c r="F740" s="31"/>
      <c r="G740" s="92"/>
      <c r="H740" s="39"/>
      <c r="I740" s="93"/>
      <c r="J740" s="39"/>
      <c r="K740" s="39"/>
      <c r="L740" s="41"/>
      <c r="M740" s="41"/>
      <c r="N740" s="41"/>
      <c r="O740" s="31"/>
      <c r="P740" s="39"/>
      <c r="Q740" s="39"/>
      <c r="R740" s="39"/>
      <c r="S740" s="39"/>
      <c r="T740" s="94"/>
      <c r="U740" s="39"/>
      <c r="V740" s="95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  <c r="AY740" s="39"/>
      <c r="AZ740" s="39"/>
      <c r="BA740" s="39"/>
      <c r="BB740" s="39"/>
      <c r="BC740" s="39"/>
      <c r="BD740" s="39"/>
      <c r="BE740" s="39"/>
      <c r="BF740" s="39"/>
      <c r="BG740" s="39"/>
      <c r="BH740" s="39"/>
      <c r="BI740" s="39"/>
      <c r="BJ740" s="39"/>
      <c r="BK740" s="39"/>
      <c r="BL740" s="39"/>
      <c r="BM740" s="39"/>
      <c r="BN740" s="39"/>
      <c r="BO740" s="39"/>
      <c r="BP740" s="39"/>
      <c r="BQ740" s="39"/>
      <c r="BR740" s="39"/>
      <c r="BS740" s="39"/>
    </row>
    <row r="741" spans="1:71" ht="15.75" customHeight="1" x14ac:dyDescent="0.25">
      <c r="A741" s="30"/>
      <c r="B741" s="31"/>
      <c r="C741" s="31"/>
      <c r="D741" s="37"/>
      <c r="E741" s="39"/>
      <c r="F741" s="31"/>
      <c r="G741" s="92"/>
      <c r="H741" s="39"/>
      <c r="I741" s="93"/>
      <c r="J741" s="39"/>
      <c r="K741" s="39"/>
      <c r="L741" s="41"/>
      <c r="M741" s="41"/>
      <c r="N741" s="41"/>
      <c r="O741" s="31"/>
      <c r="P741" s="39"/>
      <c r="Q741" s="39"/>
      <c r="R741" s="39"/>
      <c r="S741" s="39"/>
      <c r="T741" s="94"/>
      <c r="U741" s="39"/>
      <c r="V741" s="95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  <c r="AY741" s="39"/>
      <c r="AZ741" s="39"/>
      <c r="BA741" s="39"/>
      <c r="BB741" s="39"/>
      <c r="BC741" s="39"/>
      <c r="BD741" s="39"/>
      <c r="BE741" s="39"/>
      <c r="BF741" s="39"/>
      <c r="BG741" s="39"/>
      <c r="BH741" s="39"/>
      <c r="BI741" s="39"/>
      <c r="BJ741" s="39"/>
      <c r="BK741" s="39"/>
      <c r="BL741" s="39"/>
      <c r="BM741" s="39"/>
      <c r="BN741" s="39"/>
      <c r="BO741" s="39"/>
      <c r="BP741" s="39"/>
      <c r="BQ741" s="39"/>
      <c r="BR741" s="39"/>
      <c r="BS741" s="39"/>
    </row>
    <row r="742" spans="1:71" ht="15.75" customHeight="1" x14ac:dyDescent="0.25">
      <c r="A742" s="30"/>
      <c r="B742" s="31"/>
      <c r="C742" s="31"/>
      <c r="D742" s="37"/>
      <c r="E742" s="39"/>
      <c r="F742" s="31"/>
      <c r="G742" s="92"/>
      <c r="H742" s="39"/>
      <c r="I742" s="93"/>
      <c r="J742" s="39"/>
      <c r="K742" s="39"/>
      <c r="L742" s="41"/>
      <c r="M742" s="41"/>
      <c r="N742" s="41"/>
      <c r="O742" s="31"/>
      <c r="P742" s="39"/>
      <c r="Q742" s="39"/>
      <c r="R742" s="39"/>
      <c r="S742" s="39"/>
      <c r="T742" s="94"/>
      <c r="U742" s="39"/>
      <c r="V742" s="95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39"/>
      <c r="AX742" s="39"/>
      <c r="AY742" s="39"/>
      <c r="AZ742" s="39"/>
      <c r="BA742" s="39"/>
      <c r="BB742" s="39"/>
      <c r="BC742" s="39"/>
      <c r="BD742" s="39"/>
      <c r="BE742" s="39"/>
      <c r="BF742" s="39"/>
      <c r="BG742" s="39"/>
      <c r="BH742" s="39"/>
      <c r="BI742" s="39"/>
      <c r="BJ742" s="39"/>
      <c r="BK742" s="39"/>
      <c r="BL742" s="39"/>
      <c r="BM742" s="39"/>
      <c r="BN742" s="39"/>
      <c r="BO742" s="39"/>
      <c r="BP742" s="39"/>
      <c r="BQ742" s="39"/>
      <c r="BR742" s="39"/>
      <c r="BS742" s="39"/>
    </row>
    <row r="743" spans="1:71" ht="15.75" customHeight="1" x14ac:dyDescent="0.25">
      <c r="A743" s="30"/>
      <c r="B743" s="31"/>
      <c r="C743" s="31"/>
      <c r="D743" s="37"/>
      <c r="E743" s="39"/>
      <c r="F743" s="31"/>
      <c r="G743" s="92"/>
      <c r="H743" s="39"/>
      <c r="I743" s="93"/>
      <c r="J743" s="39"/>
      <c r="K743" s="39"/>
      <c r="L743" s="41"/>
      <c r="M743" s="41"/>
      <c r="N743" s="41"/>
      <c r="O743" s="31"/>
      <c r="P743" s="39"/>
      <c r="Q743" s="39"/>
      <c r="R743" s="39"/>
      <c r="S743" s="39"/>
      <c r="T743" s="94"/>
      <c r="U743" s="39"/>
      <c r="V743" s="95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39"/>
      <c r="AX743" s="39"/>
      <c r="AY743" s="39"/>
      <c r="AZ743" s="39"/>
      <c r="BA743" s="39"/>
      <c r="BB743" s="39"/>
      <c r="BC743" s="39"/>
      <c r="BD743" s="39"/>
      <c r="BE743" s="39"/>
      <c r="BF743" s="39"/>
      <c r="BG743" s="39"/>
      <c r="BH743" s="39"/>
      <c r="BI743" s="39"/>
      <c r="BJ743" s="39"/>
      <c r="BK743" s="39"/>
      <c r="BL743" s="39"/>
      <c r="BM743" s="39"/>
      <c r="BN743" s="39"/>
      <c r="BO743" s="39"/>
      <c r="BP743" s="39"/>
      <c r="BQ743" s="39"/>
      <c r="BR743" s="39"/>
      <c r="BS743" s="39"/>
    </row>
    <row r="744" spans="1:71" ht="15.75" customHeight="1" x14ac:dyDescent="0.25">
      <c r="A744" s="30"/>
      <c r="B744" s="31"/>
      <c r="C744" s="31"/>
      <c r="D744" s="37"/>
      <c r="E744" s="39"/>
      <c r="F744" s="31"/>
      <c r="G744" s="92"/>
      <c r="H744" s="39"/>
      <c r="I744" s="93"/>
      <c r="J744" s="39"/>
      <c r="K744" s="39"/>
      <c r="L744" s="41"/>
      <c r="M744" s="41"/>
      <c r="N744" s="41"/>
      <c r="O744" s="31"/>
      <c r="P744" s="39"/>
      <c r="Q744" s="39"/>
      <c r="R744" s="39"/>
      <c r="S744" s="39"/>
      <c r="T744" s="94"/>
      <c r="U744" s="39"/>
      <c r="V744" s="95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  <c r="AY744" s="39"/>
      <c r="AZ744" s="39"/>
      <c r="BA744" s="39"/>
      <c r="BB744" s="39"/>
      <c r="BC744" s="39"/>
      <c r="BD744" s="39"/>
      <c r="BE744" s="39"/>
      <c r="BF744" s="39"/>
      <c r="BG744" s="39"/>
      <c r="BH744" s="39"/>
      <c r="BI744" s="39"/>
      <c r="BJ744" s="39"/>
      <c r="BK744" s="39"/>
      <c r="BL744" s="39"/>
      <c r="BM744" s="39"/>
      <c r="BN744" s="39"/>
      <c r="BO744" s="39"/>
      <c r="BP744" s="39"/>
      <c r="BQ744" s="39"/>
      <c r="BR744" s="39"/>
      <c r="BS744" s="39"/>
    </row>
    <row r="745" spans="1:71" ht="15.75" customHeight="1" x14ac:dyDescent="0.25">
      <c r="A745" s="30"/>
      <c r="B745" s="31"/>
      <c r="C745" s="31"/>
      <c r="D745" s="37"/>
      <c r="E745" s="39"/>
      <c r="F745" s="31"/>
      <c r="G745" s="92"/>
      <c r="H745" s="39"/>
      <c r="I745" s="93"/>
      <c r="J745" s="39"/>
      <c r="K745" s="39"/>
      <c r="L745" s="41"/>
      <c r="M745" s="41"/>
      <c r="N745" s="41"/>
      <c r="O745" s="31"/>
      <c r="P745" s="39"/>
      <c r="Q745" s="39"/>
      <c r="R745" s="39"/>
      <c r="S745" s="39"/>
      <c r="T745" s="94"/>
      <c r="U745" s="39"/>
      <c r="V745" s="95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  <c r="AY745" s="39"/>
      <c r="AZ745" s="39"/>
      <c r="BA745" s="39"/>
      <c r="BB745" s="39"/>
      <c r="BC745" s="39"/>
      <c r="BD745" s="39"/>
      <c r="BE745" s="39"/>
      <c r="BF745" s="39"/>
      <c r="BG745" s="39"/>
      <c r="BH745" s="39"/>
      <c r="BI745" s="39"/>
      <c r="BJ745" s="39"/>
      <c r="BK745" s="39"/>
      <c r="BL745" s="39"/>
      <c r="BM745" s="39"/>
      <c r="BN745" s="39"/>
      <c r="BO745" s="39"/>
      <c r="BP745" s="39"/>
      <c r="BQ745" s="39"/>
      <c r="BR745" s="39"/>
      <c r="BS745" s="39"/>
    </row>
    <row r="746" spans="1:71" ht="15.75" customHeight="1" x14ac:dyDescent="0.25">
      <c r="A746" s="30"/>
      <c r="B746" s="31"/>
      <c r="C746" s="31"/>
      <c r="D746" s="37"/>
      <c r="E746" s="39"/>
      <c r="F746" s="31"/>
      <c r="G746" s="92"/>
      <c r="H746" s="39"/>
      <c r="I746" s="93"/>
      <c r="J746" s="39"/>
      <c r="K746" s="39"/>
      <c r="L746" s="41"/>
      <c r="M746" s="41"/>
      <c r="N746" s="41"/>
      <c r="O746" s="31"/>
      <c r="P746" s="39"/>
      <c r="Q746" s="39"/>
      <c r="R746" s="39"/>
      <c r="S746" s="39"/>
      <c r="T746" s="94"/>
      <c r="U746" s="39"/>
      <c r="V746" s="95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  <c r="AT746" s="39"/>
      <c r="AU746" s="39"/>
      <c r="AV746" s="39"/>
      <c r="AW746" s="39"/>
      <c r="AX746" s="39"/>
      <c r="AY746" s="39"/>
      <c r="AZ746" s="39"/>
      <c r="BA746" s="39"/>
      <c r="BB746" s="39"/>
      <c r="BC746" s="39"/>
      <c r="BD746" s="39"/>
      <c r="BE746" s="39"/>
      <c r="BF746" s="39"/>
      <c r="BG746" s="39"/>
      <c r="BH746" s="39"/>
      <c r="BI746" s="39"/>
      <c r="BJ746" s="39"/>
      <c r="BK746" s="39"/>
      <c r="BL746" s="39"/>
      <c r="BM746" s="39"/>
      <c r="BN746" s="39"/>
      <c r="BO746" s="39"/>
      <c r="BP746" s="39"/>
      <c r="BQ746" s="39"/>
      <c r="BR746" s="39"/>
      <c r="BS746" s="39"/>
    </row>
    <row r="747" spans="1:71" ht="15.75" customHeight="1" x14ac:dyDescent="0.25">
      <c r="A747" s="30"/>
      <c r="B747" s="31"/>
      <c r="C747" s="31"/>
      <c r="D747" s="37"/>
      <c r="E747" s="39"/>
      <c r="F747" s="31"/>
      <c r="G747" s="92"/>
      <c r="H747" s="39"/>
      <c r="I747" s="93"/>
      <c r="J747" s="39"/>
      <c r="K747" s="39"/>
      <c r="L747" s="41"/>
      <c r="M747" s="41"/>
      <c r="N747" s="41"/>
      <c r="O747" s="31"/>
      <c r="P747" s="39"/>
      <c r="Q747" s="39"/>
      <c r="R747" s="39"/>
      <c r="S747" s="39"/>
      <c r="T747" s="94"/>
      <c r="U747" s="39"/>
      <c r="V747" s="95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  <c r="AY747" s="39"/>
      <c r="AZ747" s="39"/>
      <c r="BA747" s="39"/>
      <c r="BB747" s="39"/>
      <c r="BC747" s="39"/>
      <c r="BD747" s="39"/>
      <c r="BE747" s="39"/>
      <c r="BF747" s="39"/>
      <c r="BG747" s="39"/>
      <c r="BH747" s="39"/>
      <c r="BI747" s="39"/>
      <c r="BJ747" s="39"/>
      <c r="BK747" s="39"/>
      <c r="BL747" s="39"/>
      <c r="BM747" s="39"/>
      <c r="BN747" s="39"/>
      <c r="BO747" s="39"/>
      <c r="BP747" s="39"/>
      <c r="BQ747" s="39"/>
      <c r="BR747" s="39"/>
      <c r="BS747" s="39"/>
    </row>
    <row r="748" spans="1:71" ht="15.75" customHeight="1" x14ac:dyDescent="0.25">
      <c r="A748" s="30"/>
      <c r="B748" s="31"/>
      <c r="C748" s="31"/>
      <c r="D748" s="37"/>
      <c r="E748" s="39"/>
      <c r="F748" s="31"/>
      <c r="G748" s="92"/>
      <c r="H748" s="39"/>
      <c r="I748" s="93"/>
      <c r="J748" s="39"/>
      <c r="K748" s="39"/>
      <c r="L748" s="41"/>
      <c r="M748" s="41"/>
      <c r="N748" s="41"/>
      <c r="O748" s="31"/>
      <c r="P748" s="39"/>
      <c r="Q748" s="39"/>
      <c r="R748" s="39"/>
      <c r="S748" s="39"/>
      <c r="T748" s="94"/>
      <c r="U748" s="39"/>
      <c r="V748" s="95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  <c r="AT748" s="39"/>
      <c r="AU748" s="39"/>
      <c r="AV748" s="39"/>
      <c r="AW748" s="39"/>
      <c r="AX748" s="39"/>
      <c r="AY748" s="39"/>
      <c r="AZ748" s="39"/>
      <c r="BA748" s="39"/>
      <c r="BB748" s="39"/>
      <c r="BC748" s="39"/>
      <c r="BD748" s="39"/>
      <c r="BE748" s="39"/>
      <c r="BF748" s="39"/>
      <c r="BG748" s="39"/>
      <c r="BH748" s="39"/>
      <c r="BI748" s="39"/>
      <c r="BJ748" s="39"/>
      <c r="BK748" s="39"/>
      <c r="BL748" s="39"/>
      <c r="BM748" s="39"/>
      <c r="BN748" s="39"/>
      <c r="BO748" s="39"/>
      <c r="BP748" s="39"/>
      <c r="BQ748" s="39"/>
      <c r="BR748" s="39"/>
      <c r="BS748" s="39"/>
    </row>
    <row r="749" spans="1:71" ht="15.75" customHeight="1" x14ac:dyDescent="0.25">
      <c r="A749" s="30"/>
      <c r="B749" s="31"/>
      <c r="C749" s="31"/>
      <c r="D749" s="37"/>
      <c r="E749" s="39"/>
      <c r="F749" s="31"/>
      <c r="G749" s="92"/>
      <c r="H749" s="39"/>
      <c r="I749" s="93"/>
      <c r="J749" s="39"/>
      <c r="K749" s="39"/>
      <c r="L749" s="41"/>
      <c r="M749" s="41"/>
      <c r="N749" s="41"/>
      <c r="O749" s="31"/>
      <c r="P749" s="39"/>
      <c r="Q749" s="39"/>
      <c r="R749" s="39"/>
      <c r="S749" s="39"/>
      <c r="T749" s="94"/>
      <c r="U749" s="39"/>
      <c r="V749" s="95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  <c r="AT749" s="39"/>
      <c r="AU749" s="39"/>
      <c r="AV749" s="39"/>
      <c r="AW749" s="39"/>
      <c r="AX749" s="39"/>
      <c r="AY749" s="39"/>
      <c r="AZ749" s="39"/>
      <c r="BA749" s="39"/>
      <c r="BB749" s="39"/>
      <c r="BC749" s="39"/>
      <c r="BD749" s="39"/>
      <c r="BE749" s="39"/>
      <c r="BF749" s="39"/>
      <c r="BG749" s="39"/>
      <c r="BH749" s="39"/>
      <c r="BI749" s="39"/>
      <c r="BJ749" s="39"/>
      <c r="BK749" s="39"/>
      <c r="BL749" s="39"/>
      <c r="BM749" s="39"/>
      <c r="BN749" s="39"/>
      <c r="BO749" s="39"/>
      <c r="BP749" s="39"/>
      <c r="BQ749" s="39"/>
      <c r="BR749" s="39"/>
      <c r="BS749" s="39"/>
    </row>
    <row r="750" spans="1:71" ht="15.75" customHeight="1" x14ac:dyDescent="0.25">
      <c r="A750" s="30"/>
      <c r="B750" s="31"/>
      <c r="C750" s="31"/>
      <c r="D750" s="37"/>
      <c r="E750" s="39"/>
      <c r="F750" s="31"/>
      <c r="G750" s="92"/>
      <c r="H750" s="39"/>
      <c r="I750" s="93"/>
      <c r="J750" s="39"/>
      <c r="K750" s="39"/>
      <c r="L750" s="41"/>
      <c r="M750" s="41"/>
      <c r="N750" s="41"/>
      <c r="O750" s="31"/>
      <c r="P750" s="39"/>
      <c r="Q750" s="39"/>
      <c r="R750" s="39"/>
      <c r="S750" s="39"/>
      <c r="T750" s="94"/>
      <c r="U750" s="39"/>
      <c r="V750" s="95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  <c r="AY750" s="39"/>
      <c r="AZ750" s="39"/>
      <c r="BA750" s="39"/>
      <c r="BB750" s="39"/>
      <c r="BC750" s="39"/>
      <c r="BD750" s="39"/>
      <c r="BE750" s="39"/>
      <c r="BF750" s="39"/>
      <c r="BG750" s="39"/>
      <c r="BH750" s="39"/>
      <c r="BI750" s="39"/>
      <c r="BJ750" s="39"/>
      <c r="BK750" s="39"/>
      <c r="BL750" s="39"/>
      <c r="BM750" s="39"/>
      <c r="BN750" s="39"/>
      <c r="BO750" s="39"/>
      <c r="BP750" s="39"/>
      <c r="BQ750" s="39"/>
      <c r="BR750" s="39"/>
      <c r="BS750" s="39"/>
    </row>
    <row r="751" spans="1:71" ht="15.75" customHeight="1" x14ac:dyDescent="0.25">
      <c r="A751" s="30"/>
      <c r="B751" s="31"/>
      <c r="C751" s="31"/>
      <c r="D751" s="37"/>
      <c r="E751" s="39"/>
      <c r="F751" s="31"/>
      <c r="G751" s="92"/>
      <c r="H751" s="39"/>
      <c r="I751" s="93"/>
      <c r="J751" s="39"/>
      <c r="K751" s="39"/>
      <c r="L751" s="41"/>
      <c r="M751" s="41"/>
      <c r="N751" s="41"/>
      <c r="O751" s="31"/>
      <c r="P751" s="39"/>
      <c r="Q751" s="39"/>
      <c r="R751" s="39"/>
      <c r="S751" s="39"/>
      <c r="T751" s="94"/>
      <c r="U751" s="39"/>
      <c r="V751" s="95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  <c r="AW751" s="39"/>
      <c r="AX751" s="39"/>
      <c r="AY751" s="39"/>
      <c r="AZ751" s="39"/>
      <c r="BA751" s="39"/>
      <c r="BB751" s="39"/>
      <c r="BC751" s="39"/>
      <c r="BD751" s="39"/>
      <c r="BE751" s="39"/>
      <c r="BF751" s="39"/>
      <c r="BG751" s="39"/>
      <c r="BH751" s="39"/>
      <c r="BI751" s="39"/>
      <c r="BJ751" s="39"/>
      <c r="BK751" s="39"/>
      <c r="BL751" s="39"/>
      <c r="BM751" s="39"/>
      <c r="BN751" s="39"/>
      <c r="BO751" s="39"/>
      <c r="BP751" s="39"/>
      <c r="BQ751" s="39"/>
      <c r="BR751" s="39"/>
      <c r="BS751" s="39"/>
    </row>
    <row r="752" spans="1:71" ht="15.75" customHeight="1" x14ac:dyDescent="0.25">
      <c r="A752" s="30"/>
      <c r="B752" s="31"/>
      <c r="C752" s="31"/>
      <c r="D752" s="37"/>
      <c r="E752" s="39"/>
      <c r="F752" s="31"/>
      <c r="G752" s="92"/>
      <c r="H752" s="39"/>
      <c r="I752" s="93"/>
      <c r="J752" s="39"/>
      <c r="K752" s="39"/>
      <c r="L752" s="41"/>
      <c r="M752" s="41"/>
      <c r="N752" s="41"/>
      <c r="O752" s="31"/>
      <c r="P752" s="39"/>
      <c r="Q752" s="39"/>
      <c r="R752" s="39"/>
      <c r="S752" s="39"/>
      <c r="T752" s="94"/>
      <c r="U752" s="39"/>
      <c r="V752" s="95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  <c r="AT752" s="39"/>
      <c r="AU752" s="39"/>
      <c r="AV752" s="39"/>
      <c r="AW752" s="39"/>
      <c r="AX752" s="39"/>
      <c r="AY752" s="39"/>
      <c r="AZ752" s="39"/>
      <c r="BA752" s="39"/>
      <c r="BB752" s="39"/>
      <c r="BC752" s="39"/>
      <c r="BD752" s="39"/>
      <c r="BE752" s="39"/>
      <c r="BF752" s="39"/>
      <c r="BG752" s="39"/>
      <c r="BH752" s="39"/>
      <c r="BI752" s="39"/>
      <c r="BJ752" s="39"/>
      <c r="BK752" s="39"/>
      <c r="BL752" s="39"/>
      <c r="BM752" s="39"/>
      <c r="BN752" s="39"/>
      <c r="BO752" s="39"/>
      <c r="BP752" s="39"/>
      <c r="BQ752" s="39"/>
      <c r="BR752" s="39"/>
      <c r="BS752" s="39"/>
    </row>
    <row r="753" spans="1:71" ht="15.75" customHeight="1" x14ac:dyDescent="0.25">
      <c r="A753" s="30"/>
      <c r="B753" s="31"/>
      <c r="C753" s="31"/>
      <c r="D753" s="37"/>
      <c r="E753" s="39"/>
      <c r="F753" s="31"/>
      <c r="G753" s="92"/>
      <c r="H753" s="39"/>
      <c r="I753" s="93"/>
      <c r="J753" s="39"/>
      <c r="K753" s="39"/>
      <c r="L753" s="41"/>
      <c r="M753" s="41"/>
      <c r="N753" s="41"/>
      <c r="O753" s="31"/>
      <c r="P753" s="39"/>
      <c r="Q753" s="39"/>
      <c r="R753" s="39"/>
      <c r="S753" s="39"/>
      <c r="T753" s="94"/>
      <c r="U753" s="39"/>
      <c r="V753" s="95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  <c r="AW753" s="39"/>
      <c r="AX753" s="39"/>
      <c r="AY753" s="39"/>
      <c r="AZ753" s="39"/>
      <c r="BA753" s="39"/>
      <c r="BB753" s="39"/>
      <c r="BC753" s="39"/>
      <c r="BD753" s="39"/>
      <c r="BE753" s="39"/>
      <c r="BF753" s="39"/>
      <c r="BG753" s="39"/>
      <c r="BH753" s="39"/>
      <c r="BI753" s="39"/>
      <c r="BJ753" s="39"/>
      <c r="BK753" s="39"/>
      <c r="BL753" s="39"/>
      <c r="BM753" s="39"/>
      <c r="BN753" s="39"/>
      <c r="BO753" s="39"/>
      <c r="BP753" s="39"/>
      <c r="BQ753" s="39"/>
      <c r="BR753" s="39"/>
      <c r="BS753" s="39"/>
    </row>
    <row r="754" spans="1:71" ht="15.75" customHeight="1" x14ac:dyDescent="0.25">
      <c r="A754" s="30"/>
      <c r="B754" s="31"/>
      <c r="C754" s="31"/>
      <c r="D754" s="37"/>
      <c r="E754" s="39"/>
      <c r="F754" s="31"/>
      <c r="G754" s="92"/>
      <c r="H754" s="39"/>
      <c r="I754" s="93"/>
      <c r="J754" s="39"/>
      <c r="K754" s="39"/>
      <c r="L754" s="41"/>
      <c r="M754" s="41"/>
      <c r="N754" s="41"/>
      <c r="O754" s="31"/>
      <c r="P754" s="39"/>
      <c r="Q754" s="39"/>
      <c r="R754" s="39"/>
      <c r="S754" s="39"/>
      <c r="T754" s="94"/>
      <c r="U754" s="39"/>
      <c r="V754" s="95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  <c r="AT754" s="39"/>
      <c r="AU754" s="39"/>
      <c r="AV754" s="39"/>
      <c r="AW754" s="39"/>
      <c r="AX754" s="39"/>
      <c r="AY754" s="39"/>
      <c r="AZ754" s="39"/>
      <c r="BA754" s="39"/>
      <c r="BB754" s="39"/>
      <c r="BC754" s="39"/>
      <c r="BD754" s="39"/>
      <c r="BE754" s="39"/>
      <c r="BF754" s="39"/>
      <c r="BG754" s="39"/>
      <c r="BH754" s="39"/>
      <c r="BI754" s="39"/>
      <c r="BJ754" s="39"/>
      <c r="BK754" s="39"/>
      <c r="BL754" s="39"/>
      <c r="BM754" s="39"/>
      <c r="BN754" s="39"/>
      <c r="BO754" s="39"/>
      <c r="BP754" s="39"/>
      <c r="BQ754" s="39"/>
      <c r="BR754" s="39"/>
      <c r="BS754" s="39"/>
    </row>
    <row r="755" spans="1:71" ht="15.75" customHeight="1" x14ac:dyDescent="0.25">
      <c r="A755" s="30"/>
      <c r="B755" s="31"/>
      <c r="C755" s="31"/>
      <c r="D755" s="37"/>
      <c r="E755" s="39"/>
      <c r="F755" s="31"/>
      <c r="G755" s="92"/>
      <c r="H755" s="39"/>
      <c r="I755" s="93"/>
      <c r="J755" s="39"/>
      <c r="K755" s="39"/>
      <c r="L755" s="41"/>
      <c r="M755" s="41"/>
      <c r="N755" s="41"/>
      <c r="O755" s="31"/>
      <c r="P755" s="39"/>
      <c r="Q755" s="39"/>
      <c r="R755" s="39"/>
      <c r="S755" s="39"/>
      <c r="T755" s="94"/>
      <c r="U755" s="39"/>
      <c r="V755" s="95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  <c r="AT755" s="39"/>
      <c r="AU755" s="39"/>
      <c r="AV755" s="39"/>
      <c r="AW755" s="39"/>
      <c r="AX755" s="39"/>
      <c r="AY755" s="39"/>
      <c r="AZ755" s="39"/>
      <c r="BA755" s="39"/>
      <c r="BB755" s="39"/>
      <c r="BC755" s="39"/>
      <c r="BD755" s="39"/>
      <c r="BE755" s="39"/>
      <c r="BF755" s="39"/>
      <c r="BG755" s="39"/>
      <c r="BH755" s="39"/>
      <c r="BI755" s="39"/>
      <c r="BJ755" s="39"/>
      <c r="BK755" s="39"/>
      <c r="BL755" s="39"/>
      <c r="BM755" s="39"/>
      <c r="BN755" s="39"/>
      <c r="BO755" s="39"/>
      <c r="BP755" s="39"/>
      <c r="BQ755" s="39"/>
      <c r="BR755" s="39"/>
      <c r="BS755" s="39"/>
    </row>
    <row r="756" spans="1:71" ht="15.75" customHeight="1" x14ac:dyDescent="0.25">
      <c r="A756" s="30"/>
      <c r="B756" s="31"/>
      <c r="C756" s="31"/>
      <c r="D756" s="37"/>
      <c r="E756" s="39"/>
      <c r="F756" s="31"/>
      <c r="G756" s="92"/>
      <c r="H756" s="39"/>
      <c r="I756" s="93"/>
      <c r="J756" s="39"/>
      <c r="K756" s="39"/>
      <c r="L756" s="41"/>
      <c r="M756" s="41"/>
      <c r="N756" s="41"/>
      <c r="O756" s="31"/>
      <c r="P756" s="39"/>
      <c r="Q756" s="39"/>
      <c r="R756" s="39"/>
      <c r="S756" s="39"/>
      <c r="T756" s="94"/>
      <c r="U756" s="39"/>
      <c r="V756" s="95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  <c r="AT756" s="39"/>
      <c r="AU756" s="39"/>
      <c r="AV756" s="39"/>
      <c r="AW756" s="39"/>
      <c r="AX756" s="39"/>
      <c r="AY756" s="39"/>
      <c r="AZ756" s="39"/>
      <c r="BA756" s="39"/>
      <c r="BB756" s="39"/>
      <c r="BC756" s="39"/>
      <c r="BD756" s="39"/>
      <c r="BE756" s="39"/>
      <c r="BF756" s="39"/>
      <c r="BG756" s="39"/>
      <c r="BH756" s="39"/>
      <c r="BI756" s="39"/>
      <c r="BJ756" s="39"/>
      <c r="BK756" s="39"/>
      <c r="BL756" s="39"/>
      <c r="BM756" s="39"/>
      <c r="BN756" s="39"/>
      <c r="BO756" s="39"/>
      <c r="BP756" s="39"/>
      <c r="BQ756" s="39"/>
      <c r="BR756" s="39"/>
      <c r="BS756" s="39"/>
    </row>
    <row r="757" spans="1:71" ht="15.75" customHeight="1" x14ac:dyDescent="0.25">
      <c r="A757" s="30"/>
      <c r="B757" s="31"/>
      <c r="C757" s="31"/>
      <c r="D757" s="37"/>
      <c r="E757" s="39"/>
      <c r="F757" s="31"/>
      <c r="G757" s="92"/>
      <c r="H757" s="39"/>
      <c r="I757" s="93"/>
      <c r="J757" s="39"/>
      <c r="K757" s="39"/>
      <c r="L757" s="41"/>
      <c r="M757" s="41"/>
      <c r="N757" s="41"/>
      <c r="O757" s="31"/>
      <c r="P757" s="39"/>
      <c r="Q757" s="39"/>
      <c r="R757" s="39"/>
      <c r="S757" s="39"/>
      <c r="T757" s="94"/>
      <c r="U757" s="39"/>
      <c r="V757" s="95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  <c r="AT757" s="39"/>
      <c r="AU757" s="39"/>
      <c r="AV757" s="39"/>
      <c r="AW757" s="39"/>
      <c r="AX757" s="39"/>
      <c r="AY757" s="39"/>
      <c r="AZ757" s="39"/>
      <c r="BA757" s="39"/>
      <c r="BB757" s="39"/>
      <c r="BC757" s="39"/>
      <c r="BD757" s="39"/>
      <c r="BE757" s="39"/>
      <c r="BF757" s="39"/>
      <c r="BG757" s="39"/>
      <c r="BH757" s="39"/>
      <c r="BI757" s="39"/>
      <c r="BJ757" s="39"/>
      <c r="BK757" s="39"/>
      <c r="BL757" s="39"/>
      <c r="BM757" s="39"/>
      <c r="BN757" s="39"/>
      <c r="BO757" s="39"/>
      <c r="BP757" s="39"/>
      <c r="BQ757" s="39"/>
      <c r="BR757" s="39"/>
      <c r="BS757" s="39"/>
    </row>
    <row r="758" spans="1:71" ht="15.75" customHeight="1" x14ac:dyDescent="0.25">
      <c r="A758" s="30"/>
      <c r="B758" s="31"/>
      <c r="C758" s="31"/>
      <c r="D758" s="37"/>
      <c r="E758" s="39"/>
      <c r="F758" s="31"/>
      <c r="G758" s="92"/>
      <c r="H758" s="39"/>
      <c r="I758" s="93"/>
      <c r="J758" s="39"/>
      <c r="K758" s="39"/>
      <c r="L758" s="41"/>
      <c r="M758" s="41"/>
      <c r="N758" s="41"/>
      <c r="O758" s="31"/>
      <c r="P758" s="39"/>
      <c r="Q758" s="39"/>
      <c r="R758" s="39"/>
      <c r="S758" s="39"/>
      <c r="T758" s="94"/>
      <c r="U758" s="39"/>
      <c r="V758" s="95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  <c r="AK758" s="39"/>
      <c r="AL758" s="39"/>
      <c r="AM758" s="39"/>
      <c r="AN758" s="39"/>
      <c r="AO758" s="39"/>
      <c r="AP758" s="39"/>
      <c r="AQ758" s="39"/>
      <c r="AR758" s="39"/>
      <c r="AS758" s="39"/>
      <c r="AT758" s="39"/>
      <c r="AU758" s="39"/>
      <c r="AV758" s="39"/>
      <c r="AW758" s="39"/>
      <c r="AX758" s="39"/>
      <c r="AY758" s="39"/>
      <c r="AZ758" s="39"/>
      <c r="BA758" s="39"/>
      <c r="BB758" s="39"/>
      <c r="BC758" s="39"/>
      <c r="BD758" s="39"/>
      <c r="BE758" s="39"/>
      <c r="BF758" s="39"/>
      <c r="BG758" s="39"/>
      <c r="BH758" s="39"/>
      <c r="BI758" s="39"/>
      <c r="BJ758" s="39"/>
      <c r="BK758" s="39"/>
      <c r="BL758" s="39"/>
      <c r="BM758" s="39"/>
      <c r="BN758" s="39"/>
      <c r="BO758" s="39"/>
      <c r="BP758" s="39"/>
      <c r="BQ758" s="39"/>
      <c r="BR758" s="39"/>
      <c r="BS758" s="39"/>
    </row>
    <row r="759" spans="1:71" ht="15.75" customHeight="1" x14ac:dyDescent="0.25">
      <c r="A759" s="30"/>
      <c r="B759" s="31"/>
      <c r="C759" s="31"/>
      <c r="D759" s="37"/>
      <c r="E759" s="39"/>
      <c r="F759" s="31"/>
      <c r="G759" s="92"/>
      <c r="H759" s="39"/>
      <c r="I759" s="93"/>
      <c r="J759" s="39"/>
      <c r="K759" s="39"/>
      <c r="L759" s="41"/>
      <c r="M759" s="41"/>
      <c r="N759" s="41"/>
      <c r="O759" s="31"/>
      <c r="P759" s="39"/>
      <c r="Q759" s="39"/>
      <c r="R759" s="39"/>
      <c r="S759" s="39"/>
      <c r="T759" s="94"/>
      <c r="U759" s="39"/>
      <c r="V759" s="95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  <c r="AK759" s="39"/>
      <c r="AL759" s="39"/>
      <c r="AM759" s="39"/>
      <c r="AN759" s="39"/>
      <c r="AO759" s="39"/>
      <c r="AP759" s="39"/>
      <c r="AQ759" s="39"/>
      <c r="AR759" s="39"/>
      <c r="AS759" s="39"/>
      <c r="AT759" s="39"/>
      <c r="AU759" s="39"/>
      <c r="AV759" s="39"/>
      <c r="AW759" s="39"/>
      <c r="AX759" s="39"/>
      <c r="AY759" s="39"/>
      <c r="AZ759" s="39"/>
      <c r="BA759" s="39"/>
      <c r="BB759" s="39"/>
      <c r="BC759" s="39"/>
      <c r="BD759" s="39"/>
      <c r="BE759" s="39"/>
      <c r="BF759" s="39"/>
      <c r="BG759" s="39"/>
      <c r="BH759" s="39"/>
      <c r="BI759" s="39"/>
      <c r="BJ759" s="39"/>
      <c r="BK759" s="39"/>
      <c r="BL759" s="39"/>
      <c r="BM759" s="39"/>
      <c r="BN759" s="39"/>
      <c r="BO759" s="39"/>
      <c r="BP759" s="39"/>
      <c r="BQ759" s="39"/>
      <c r="BR759" s="39"/>
      <c r="BS759" s="39"/>
    </row>
    <row r="760" spans="1:71" ht="15.75" customHeight="1" x14ac:dyDescent="0.25">
      <c r="A760" s="30"/>
      <c r="B760" s="31"/>
      <c r="C760" s="31"/>
      <c r="D760" s="37"/>
      <c r="E760" s="39"/>
      <c r="F760" s="31"/>
      <c r="G760" s="92"/>
      <c r="H760" s="39"/>
      <c r="I760" s="93"/>
      <c r="J760" s="39"/>
      <c r="K760" s="39"/>
      <c r="L760" s="41"/>
      <c r="M760" s="41"/>
      <c r="N760" s="41"/>
      <c r="O760" s="31"/>
      <c r="P760" s="39"/>
      <c r="Q760" s="39"/>
      <c r="R760" s="39"/>
      <c r="S760" s="39"/>
      <c r="T760" s="94"/>
      <c r="U760" s="39"/>
      <c r="V760" s="95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  <c r="AK760" s="39"/>
      <c r="AL760" s="39"/>
      <c r="AM760" s="39"/>
      <c r="AN760" s="39"/>
      <c r="AO760" s="39"/>
      <c r="AP760" s="39"/>
      <c r="AQ760" s="39"/>
      <c r="AR760" s="39"/>
      <c r="AS760" s="39"/>
      <c r="AT760" s="39"/>
      <c r="AU760" s="39"/>
      <c r="AV760" s="39"/>
      <c r="AW760" s="39"/>
      <c r="AX760" s="39"/>
      <c r="AY760" s="39"/>
      <c r="AZ760" s="39"/>
      <c r="BA760" s="39"/>
      <c r="BB760" s="39"/>
      <c r="BC760" s="39"/>
      <c r="BD760" s="39"/>
      <c r="BE760" s="39"/>
      <c r="BF760" s="39"/>
      <c r="BG760" s="39"/>
      <c r="BH760" s="39"/>
      <c r="BI760" s="39"/>
      <c r="BJ760" s="39"/>
      <c r="BK760" s="39"/>
      <c r="BL760" s="39"/>
      <c r="BM760" s="39"/>
      <c r="BN760" s="39"/>
      <c r="BO760" s="39"/>
      <c r="BP760" s="39"/>
      <c r="BQ760" s="39"/>
      <c r="BR760" s="39"/>
      <c r="BS760" s="39"/>
    </row>
    <row r="761" spans="1:71" ht="15.75" customHeight="1" x14ac:dyDescent="0.25">
      <c r="A761" s="30"/>
      <c r="B761" s="31"/>
      <c r="C761" s="31"/>
      <c r="D761" s="37"/>
      <c r="E761" s="39"/>
      <c r="F761" s="31"/>
      <c r="G761" s="92"/>
      <c r="H761" s="39"/>
      <c r="I761" s="93"/>
      <c r="J761" s="39"/>
      <c r="K761" s="39"/>
      <c r="L761" s="41"/>
      <c r="M761" s="41"/>
      <c r="N761" s="41"/>
      <c r="O761" s="31"/>
      <c r="P761" s="39"/>
      <c r="Q761" s="39"/>
      <c r="R761" s="39"/>
      <c r="S761" s="39"/>
      <c r="T761" s="94"/>
      <c r="U761" s="39"/>
      <c r="V761" s="95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  <c r="AK761" s="39"/>
      <c r="AL761" s="39"/>
      <c r="AM761" s="39"/>
      <c r="AN761" s="39"/>
      <c r="AO761" s="39"/>
      <c r="AP761" s="39"/>
      <c r="AQ761" s="39"/>
      <c r="AR761" s="39"/>
      <c r="AS761" s="39"/>
      <c r="AT761" s="39"/>
      <c r="AU761" s="39"/>
      <c r="AV761" s="39"/>
      <c r="AW761" s="39"/>
      <c r="AX761" s="39"/>
      <c r="AY761" s="39"/>
      <c r="AZ761" s="39"/>
      <c r="BA761" s="39"/>
      <c r="BB761" s="39"/>
      <c r="BC761" s="39"/>
      <c r="BD761" s="39"/>
      <c r="BE761" s="39"/>
      <c r="BF761" s="39"/>
      <c r="BG761" s="39"/>
      <c r="BH761" s="39"/>
      <c r="BI761" s="39"/>
      <c r="BJ761" s="39"/>
      <c r="BK761" s="39"/>
      <c r="BL761" s="39"/>
      <c r="BM761" s="39"/>
      <c r="BN761" s="39"/>
      <c r="BO761" s="39"/>
      <c r="BP761" s="39"/>
      <c r="BQ761" s="39"/>
      <c r="BR761" s="39"/>
      <c r="BS761" s="39"/>
    </row>
    <row r="762" spans="1:71" ht="15.75" customHeight="1" x14ac:dyDescent="0.25">
      <c r="A762" s="30"/>
      <c r="B762" s="31"/>
      <c r="C762" s="31"/>
      <c r="D762" s="37"/>
      <c r="E762" s="39"/>
      <c r="F762" s="31"/>
      <c r="G762" s="92"/>
      <c r="H762" s="39"/>
      <c r="I762" s="93"/>
      <c r="J762" s="39"/>
      <c r="K762" s="39"/>
      <c r="L762" s="41"/>
      <c r="M762" s="41"/>
      <c r="N762" s="41"/>
      <c r="O762" s="31"/>
      <c r="P762" s="39"/>
      <c r="Q762" s="39"/>
      <c r="R762" s="39"/>
      <c r="S762" s="39"/>
      <c r="T762" s="94"/>
      <c r="U762" s="39"/>
      <c r="V762" s="95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  <c r="AT762" s="39"/>
      <c r="AU762" s="39"/>
      <c r="AV762" s="39"/>
      <c r="AW762" s="39"/>
      <c r="AX762" s="39"/>
      <c r="AY762" s="39"/>
      <c r="AZ762" s="39"/>
      <c r="BA762" s="39"/>
      <c r="BB762" s="39"/>
      <c r="BC762" s="39"/>
      <c r="BD762" s="39"/>
      <c r="BE762" s="39"/>
      <c r="BF762" s="39"/>
      <c r="BG762" s="39"/>
      <c r="BH762" s="39"/>
      <c r="BI762" s="39"/>
      <c r="BJ762" s="39"/>
      <c r="BK762" s="39"/>
      <c r="BL762" s="39"/>
      <c r="BM762" s="39"/>
      <c r="BN762" s="39"/>
      <c r="BO762" s="39"/>
      <c r="BP762" s="39"/>
      <c r="BQ762" s="39"/>
      <c r="BR762" s="39"/>
      <c r="BS762" s="39"/>
    </row>
    <row r="763" spans="1:71" ht="15.75" customHeight="1" x14ac:dyDescent="0.25">
      <c r="A763" s="30"/>
      <c r="B763" s="31"/>
      <c r="C763" s="31"/>
      <c r="D763" s="37"/>
      <c r="E763" s="39"/>
      <c r="F763" s="31"/>
      <c r="G763" s="92"/>
      <c r="H763" s="39"/>
      <c r="I763" s="93"/>
      <c r="J763" s="39"/>
      <c r="K763" s="39"/>
      <c r="L763" s="41"/>
      <c r="M763" s="41"/>
      <c r="N763" s="41"/>
      <c r="O763" s="31"/>
      <c r="P763" s="39"/>
      <c r="Q763" s="39"/>
      <c r="R763" s="39"/>
      <c r="S763" s="39"/>
      <c r="T763" s="94"/>
      <c r="U763" s="39"/>
      <c r="V763" s="95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  <c r="AK763" s="39"/>
      <c r="AL763" s="39"/>
      <c r="AM763" s="39"/>
      <c r="AN763" s="39"/>
      <c r="AO763" s="39"/>
      <c r="AP763" s="39"/>
      <c r="AQ763" s="39"/>
      <c r="AR763" s="39"/>
      <c r="AS763" s="39"/>
      <c r="AT763" s="39"/>
      <c r="AU763" s="39"/>
      <c r="AV763" s="39"/>
      <c r="AW763" s="39"/>
      <c r="AX763" s="39"/>
      <c r="AY763" s="39"/>
      <c r="AZ763" s="39"/>
      <c r="BA763" s="39"/>
      <c r="BB763" s="39"/>
      <c r="BC763" s="39"/>
      <c r="BD763" s="39"/>
      <c r="BE763" s="39"/>
      <c r="BF763" s="39"/>
      <c r="BG763" s="39"/>
      <c r="BH763" s="39"/>
      <c r="BI763" s="39"/>
      <c r="BJ763" s="39"/>
      <c r="BK763" s="39"/>
      <c r="BL763" s="39"/>
      <c r="BM763" s="39"/>
      <c r="BN763" s="39"/>
      <c r="BO763" s="39"/>
      <c r="BP763" s="39"/>
      <c r="BQ763" s="39"/>
      <c r="BR763" s="39"/>
      <c r="BS763" s="39"/>
    </row>
    <row r="764" spans="1:71" ht="15.75" customHeight="1" x14ac:dyDescent="0.25">
      <c r="A764" s="30"/>
      <c r="B764" s="31"/>
      <c r="C764" s="31"/>
      <c r="D764" s="37"/>
      <c r="E764" s="39"/>
      <c r="F764" s="31"/>
      <c r="G764" s="92"/>
      <c r="H764" s="39"/>
      <c r="I764" s="93"/>
      <c r="J764" s="39"/>
      <c r="K764" s="39"/>
      <c r="L764" s="41"/>
      <c r="M764" s="41"/>
      <c r="N764" s="41"/>
      <c r="O764" s="31"/>
      <c r="P764" s="39"/>
      <c r="Q764" s="39"/>
      <c r="R764" s="39"/>
      <c r="S764" s="39"/>
      <c r="T764" s="94"/>
      <c r="U764" s="39"/>
      <c r="V764" s="95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  <c r="AT764" s="39"/>
      <c r="AU764" s="39"/>
      <c r="AV764" s="39"/>
      <c r="AW764" s="39"/>
      <c r="AX764" s="39"/>
      <c r="AY764" s="39"/>
      <c r="AZ764" s="39"/>
      <c r="BA764" s="39"/>
      <c r="BB764" s="39"/>
      <c r="BC764" s="39"/>
      <c r="BD764" s="39"/>
      <c r="BE764" s="39"/>
      <c r="BF764" s="39"/>
      <c r="BG764" s="39"/>
      <c r="BH764" s="39"/>
      <c r="BI764" s="39"/>
      <c r="BJ764" s="39"/>
      <c r="BK764" s="39"/>
      <c r="BL764" s="39"/>
      <c r="BM764" s="39"/>
      <c r="BN764" s="39"/>
      <c r="BO764" s="39"/>
      <c r="BP764" s="39"/>
      <c r="BQ764" s="39"/>
      <c r="BR764" s="39"/>
      <c r="BS764" s="39"/>
    </row>
    <row r="765" spans="1:71" ht="15.75" customHeight="1" x14ac:dyDescent="0.25">
      <c r="A765" s="30"/>
      <c r="B765" s="31"/>
      <c r="C765" s="31"/>
      <c r="D765" s="37"/>
      <c r="E765" s="39"/>
      <c r="F765" s="31"/>
      <c r="G765" s="92"/>
      <c r="H765" s="39"/>
      <c r="I765" s="93"/>
      <c r="J765" s="39"/>
      <c r="K765" s="39"/>
      <c r="L765" s="41"/>
      <c r="M765" s="41"/>
      <c r="N765" s="41"/>
      <c r="O765" s="31"/>
      <c r="P765" s="39"/>
      <c r="Q765" s="39"/>
      <c r="R765" s="39"/>
      <c r="S765" s="39"/>
      <c r="T765" s="94"/>
      <c r="U765" s="39"/>
      <c r="V765" s="95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  <c r="AT765" s="39"/>
      <c r="AU765" s="39"/>
      <c r="AV765" s="39"/>
      <c r="AW765" s="39"/>
      <c r="AX765" s="39"/>
      <c r="AY765" s="39"/>
      <c r="AZ765" s="39"/>
      <c r="BA765" s="39"/>
      <c r="BB765" s="39"/>
      <c r="BC765" s="39"/>
      <c r="BD765" s="39"/>
      <c r="BE765" s="39"/>
      <c r="BF765" s="39"/>
      <c r="BG765" s="39"/>
      <c r="BH765" s="39"/>
      <c r="BI765" s="39"/>
      <c r="BJ765" s="39"/>
      <c r="BK765" s="39"/>
      <c r="BL765" s="39"/>
      <c r="BM765" s="39"/>
      <c r="BN765" s="39"/>
      <c r="BO765" s="39"/>
      <c r="BP765" s="39"/>
      <c r="BQ765" s="39"/>
      <c r="BR765" s="39"/>
      <c r="BS765" s="39"/>
    </row>
    <row r="766" spans="1:71" ht="15.75" customHeight="1" x14ac:dyDescent="0.25">
      <c r="A766" s="30"/>
      <c r="B766" s="31"/>
      <c r="C766" s="31"/>
      <c r="D766" s="37"/>
      <c r="E766" s="39"/>
      <c r="F766" s="31"/>
      <c r="G766" s="92"/>
      <c r="H766" s="39"/>
      <c r="I766" s="93"/>
      <c r="J766" s="39"/>
      <c r="K766" s="39"/>
      <c r="L766" s="41"/>
      <c r="M766" s="41"/>
      <c r="N766" s="41"/>
      <c r="O766" s="31"/>
      <c r="P766" s="39"/>
      <c r="Q766" s="39"/>
      <c r="R766" s="39"/>
      <c r="S766" s="39"/>
      <c r="T766" s="94"/>
      <c r="U766" s="39"/>
      <c r="V766" s="95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  <c r="AT766" s="39"/>
      <c r="AU766" s="39"/>
      <c r="AV766" s="39"/>
      <c r="AW766" s="39"/>
      <c r="AX766" s="39"/>
      <c r="AY766" s="39"/>
      <c r="AZ766" s="39"/>
      <c r="BA766" s="39"/>
      <c r="BB766" s="39"/>
      <c r="BC766" s="39"/>
      <c r="BD766" s="39"/>
      <c r="BE766" s="39"/>
      <c r="BF766" s="39"/>
      <c r="BG766" s="39"/>
      <c r="BH766" s="39"/>
      <c r="BI766" s="39"/>
      <c r="BJ766" s="39"/>
      <c r="BK766" s="39"/>
      <c r="BL766" s="39"/>
      <c r="BM766" s="39"/>
      <c r="BN766" s="39"/>
      <c r="BO766" s="39"/>
      <c r="BP766" s="39"/>
      <c r="BQ766" s="39"/>
      <c r="BR766" s="39"/>
      <c r="BS766" s="39"/>
    </row>
    <row r="767" spans="1:71" ht="15.75" customHeight="1" x14ac:dyDescent="0.25">
      <c r="A767" s="30"/>
      <c r="B767" s="31"/>
      <c r="C767" s="31"/>
      <c r="D767" s="37"/>
      <c r="E767" s="39"/>
      <c r="F767" s="31"/>
      <c r="G767" s="92"/>
      <c r="H767" s="39"/>
      <c r="I767" s="93"/>
      <c r="J767" s="39"/>
      <c r="K767" s="39"/>
      <c r="L767" s="41"/>
      <c r="M767" s="41"/>
      <c r="N767" s="41"/>
      <c r="O767" s="31"/>
      <c r="P767" s="39"/>
      <c r="Q767" s="39"/>
      <c r="R767" s="39"/>
      <c r="S767" s="39"/>
      <c r="T767" s="94"/>
      <c r="U767" s="39"/>
      <c r="V767" s="95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  <c r="AT767" s="39"/>
      <c r="AU767" s="39"/>
      <c r="AV767" s="39"/>
      <c r="AW767" s="39"/>
      <c r="AX767" s="39"/>
      <c r="AY767" s="39"/>
      <c r="AZ767" s="39"/>
      <c r="BA767" s="39"/>
      <c r="BB767" s="39"/>
      <c r="BC767" s="39"/>
      <c r="BD767" s="39"/>
      <c r="BE767" s="39"/>
      <c r="BF767" s="39"/>
      <c r="BG767" s="39"/>
      <c r="BH767" s="39"/>
      <c r="BI767" s="39"/>
      <c r="BJ767" s="39"/>
      <c r="BK767" s="39"/>
      <c r="BL767" s="39"/>
      <c r="BM767" s="39"/>
      <c r="BN767" s="39"/>
      <c r="BO767" s="39"/>
      <c r="BP767" s="39"/>
      <c r="BQ767" s="39"/>
      <c r="BR767" s="39"/>
      <c r="BS767" s="39"/>
    </row>
    <row r="768" spans="1:71" ht="15.75" customHeight="1" x14ac:dyDescent="0.25">
      <c r="A768" s="30"/>
      <c r="B768" s="31"/>
      <c r="C768" s="31"/>
      <c r="D768" s="37"/>
      <c r="E768" s="39"/>
      <c r="F768" s="31"/>
      <c r="G768" s="92"/>
      <c r="H768" s="39"/>
      <c r="I768" s="93"/>
      <c r="J768" s="39"/>
      <c r="K768" s="39"/>
      <c r="L768" s="41"/>
      <c r="M768" s="41"/>
      <c r="N768" s="41"/>
      <c r="O768" s="31"/>
      <c r="P768" s="39"/>
      <c r="Q768" s="39"/>
      <c r="R768" s="39"/>
      <c r="S768" s="39"/>
      <c r="T768" s="94"/>
      <c r="U768" s="39"/>
      <c r="V768" s="95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  <c r="AT768" s="39"/>
      <c r="AU768" s="39"/>
      <c r="AV768" s="39"/>
      <c r="AW768" s="39"/>
      <c r="AX768" s="39"/>
      <c r="AY768" s="39"/>
      <c r="AZ768" s="39"/>
      <c r="BA768" s="39"/>
      <c r="BB768" s="39"/>
      <c r="BC768" s="39"/>
      <c r="BD768" s="39"/>
      <c r="BE768" s="39"/>
      <c r="BF768" s="39"/>
      <c r="BG768" s="39"/>
      <c r="BH768" s="39"/>
      <c r="BI768" s="39"/>
      <c r="BJ768" s="39"/>
      <c r="BK768" s="39"/>
      <c r="BL768" s="39"/>
      <c r="BM768" s="39"/>
      <c r="BN768" s="39"/>
      <c r="BO768" s="39"/>
      <c r="BP768" s="39"/>
      <c r="BQ768" s="39"/>
      <c r="BR768" s="39"/>
      <c r="BS768" s="39"/>
    </row>
    <row r="769" spans="1:71" ht="15.75" customHeight="1" x14ac:dyDescent="0.25">
      <c r="A769" s="30"/>
      <c r="B769" s="31"/>
      <c r="C769" s="31"/>
      <c r="D769" s="37"/>
      <c r="E769" s="39"/>
      <c r="F769" s="31"/>
      <c r="G769" s="92"/>
      <c r="H769" s="39"/>
      <c r="I769" s="93"/>
      <c r="J769" s="39"/>
      <c r="K769" s="39"/>
      <c r="L769" s="41"/>
      <c r="M769" s="41"/>
      <c r="N769" s="41"/>
      <c r="O769" s="31"/>
      <c r="P769" s="39"/>
      <c r="Q769" s="39"/>
      <c r="R769" s="39"/>
      <c r="S769" s="39"/>
      <c r="T769" s="94"/>
      <c r="U769" s="39"/>
      <c r="V769" s="95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  <c r="AK769" s="39"/>
      <c r="AL769" s="39"/>
      <c r="AM769" s="39"/>
      <c r="AN769" s="39"/>
      <c r="AO769" s="39"/>
      <c r="AP769" s="39"/>
      <c r="AQ769" s="39"/>
      <c r="AR769" s="39"/>
      <c r="AS769" s="39"/>
      <c r="AT769" s="39"/>
      <c r="AU769" s="39"/>
      <c r="AV769" s="39"/>
      <c r="AW769" s="39"/>
      <c r="AX769" s="39"/>
      <c r="AY769" s="39"/>
      <c r="AZ769" s="39"/>
      <c r="BA769" s="39"/>
      <c r="BB769" s="39"/>
      <c r="BC769" s="39"/>
      <c r="BD769" s="39"/>
      <c r="BE769" s="39"/>
      <c r="BF769" s="39"/>
      <c r="BG769" s="39"/>
      <c r="BH769" s="39"/>
      <c r="BI769" s="39"/>
      <c r="BJ769" s="39"/>
      <c r="BK769" s="39"/>
      <c r="BL769" s="39"/>
      <c r="BM769" s="39"/>
      <c r="BN769" s="39"/>
      <c r="BO769" s="39"/>
      <c r="BP769" s="39"/>
      <c r="BQ769" s="39"/>
      <c r="BR769" s="39"/>
      <c r="BS769" s="39"/>
    </row>
    <row r="770" spans="1:71" ht="15.75" customHeight="1" x14ac:dyDescent="0.25">
      <c r="A770" s="30"/>
      <c r="B770" s="31"/>
      <c r="C770" s="31"/>
      <c r="D770" s="37"/>
      <c r="E770" s="39"/>
      <c r="F770" s="31"/>
      <c r="G770" s="92"/>
      <c r="H770" s="39"/>
      <c r="I770" s="93"/>
      <c r="J770" s="39"/>
      <c r="K770" s="39"/>
      <c r="L770" s="41"/>
      <c r="M770" s="41"/>
      <c r="N770" s="41"/>
      <c r="O770" s="31"/>
      <c r="P770" s="39"/>
      <c r="Q770" s="39"/>
      <c r="R770" s="39"/>
      <c r="S770" s="39"/>
      <c r="T770" s="94"/>
      <c r="U770" s="39"/>
      <c r="V770" s="95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  <c r="AT770" s="39"/>
      <c r="AU770" s="39"/>
      <c r="AV770" s="39"/>
      <c r="AW770" s="39"/>
      <c r="AX770" s="39"/>
      <c r="AY770" s="39"/>
      <c r="AZ770" s="39"/>
      <c r="BA770" s="39"/>
      <c r="BB770" s="39"/>
      <c r="BC770" s="39"/>
      <c r="BD770" s="39"/>
      <c r="BE770" s="39"/>
      <c r="BF770" s="39"/>
      <c r="BG770" s="39"/>
      <c r="BH770" s="39"/>
      <c r="BI770" s="39"/>
      <c r="BJ770" s="39"/>
      <c r="BK770" s="39"/>
      <c r="BL770" s="39"/>
      <c r="BM770" s="39"/>
      <c r="BN770" s="39"/>
      <c r="BO770" s="39"/>
      <c r="BP770" s="39"/>
      <c r="BQ770" s="39"/>
      <c r="BR770" s="39"/>
      <c r="BS770" s="39"/>
    </row>
    <row r="771" spans="1:71" ht="15.75" customHeight="1" x14ac:dyDescent="0.25">
      <c r="A771" s="30"/>
      <c r="B771" s="31"/>
      <c r="C771" s="31"/>
      <c r="D771" s="37"/>
      <c r="E771" s="39"/>
      <c r="F771" s="31"/>
      <c r="G771" s="92"/>
      <c r="H771" s="39"/>
      <c r="I771" s="93"/>
      <c r="J771" s="39"/>
      <c r="K771" s="39"/>
      <c r="L771" s="41"/>
      <c r="M771" s="41"/>
      <c r="N771" s="41"/>
      <c r="O771" s="31"/>
      <c r="P771" s="39"/>
      <c r="Q771" s="39"/>
      <c r="R771" s="39"/>
      <c r="S771" s="39"/>
      <c r="T771" s="94"/>
      <c r="U771" s="39"/>
      <c r="V771" s="95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  <c r="AK771" s="39"/>
      <c r="AL771" s="39"/>
      <c r="AM771" s="39"/>
      <c r="AN771" s="39"/>
      <c r="AO771" s="39"/>
      <c r="AP771" s="39"/>
      <c r="AQ771" s="39"/>
      <c r="AR771" s="39"/>
      <c r="AS771" s="39"/>
      <c r="AT771" s="39"/>
      <c r="AU771" s="39"/>
      <c r="AV771" s="39"/>
      <c r="AW771" s="39"/>
      <c r="AX771" s="39"/>
      <c r="AY771" s="39"/>
      <c r="AZ771" s="39"/>
      <c r="BA771" s="39"/>
      <c r="BB771" s="39"/>
      <c r="BC771" s="39"/>
      <c r="BD771" s="39"/>
      <c r="BE771" s="39"/>
      <c r="BF771" s="39"/>
      <c r="BG771" s="39"/>
      <c r="BH771" s="39"/>
      <c r="BI771" s="39"/>
      <c r="BJ771" s="39"/>
      <c r="BK771" s="39"/>
      <c r="BL771" s="39"/>
      <c r="BM771" s="39"/>
      <c r="BN771" s="39"/>
      <c r="BO771" s="39"/>
      <c r="BP771" s="39"/>
      <c r="BQ771" s="39"/>
      <c r="BR771" s="39"/>
      <c r="BS771" s="39"/>
    </row>
    <row r="772" spans="1:71" ht="15.75" customHeight="1" x14ac:dyDescent="0.25">
      <c r="A772" s="30"/>
      <c r="B772" s="31"/>
      <c r="C772" s="31"/>
      <c r="D772" s="37"/>
      <c r="E772" s="39"/>
      <c r="F772" s="31"/>
      <c r="G772" s="92"/>
      <c r="H772" s="39"/>
      <c r="I772" s="93"/>
      <c r="J772" s="39"/>
      <c r="K772" s="39"/>
      <c r="L772" s="41"/>
      <c r="M772" s="41"/>
      <c r="N772" s="41"/>
      <c r="O772" s="31"/>
      <c r="P772" s="39"/>
      <c r="Q772" s="39"/>
      <c r="R772" s="39"/>
      <c r="S772" s="39"/>
      <c r="T772" s="94"/>
      <c r="U772" s="39"/>
      <c r="V772" s="95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  <c r="AT772" s="39"/>
      <c r="AU772" s="39"/>
      <c r="AV772" s="39"/>
      <c r="AW772" s="39"/>
      <c r="AX772" s="39"/>
      <c r="AY772" s="39"/>
      <c r="AZ772" s="39"/>
      <c r="BA772" s="39"/>
      <c r="BB772" s="39"/>
      <c r="BC772" s="39"/>
      <c r="BD772" s="39"/>
      <c r="BE772" s="39"/>
      <c r="BF772" s="39"/>
      <c r="BG772" s="39"/>
      <c r="BH772" s="39"/>
      <c r="BI772" s="39"/>
      <c r="BJ772" s="39"/>
      <c r="BK772" s="39"/>
      <c r="BL772" s="39"/>
      <c r="BM772" s="39"/>
      <c r="BN772" s="39"/>
      <c r="BO772" s="39"/>
      <c r="BP772" s="39"/>
      <c r="BQ772" s="39"/>
      <c r="BR772" s="39"/>
      <c r="BS772" s="39"/>
    </row>
    <row r="773" spans="1:71" ht="15.75" customHeight="1" x14ac:dyDescent="0.25">
      <c r="A773" s="30"/>
      <c r="B773" s="31"/>
      <c r="C773" s="31"/>
      <c r="D773" s="37"/>
      <c r="E773" s="39"/>
      <c r="F773" s="31"/>
      <c r="G773" s="92"/>
      <c r="H773" s="39"/>
      <c r="I773" s="93"/>
      <c r="J773" s="39"/>
      <c r="K773" s="39"/>
      <c r="L773" s="41"/>
      <c r="M773" s="41"/>
      <c r="N773" s="41"/>
      <c r="O773" s="31"/>
      <c r="P773" s="39"/>
      <c r="Q773" s="39"/>
      <c r="R773" s="39"/>
      <c r="S773" s="39"/>
      <c r="T773" s="94"/>
      <c r="U773" s="39"/>
      <c r="V773" s="95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  <c r="AK773" s="39"/>
      <c r="AL773" s="39"/>
      <c r="AM773" s="39"/>
      <c r="AN773" s="39"/>
      <c r="AO773" s="39"/>
      <c r="AP773" s="39"/>
      <c r="AQ773" s="39"/>
      <c r="AR773" s="39"/>
      <c r="AS773" s="39"/>
      <c r="AT773" s="39"/>
      <c r="AU773" s="39"/>
      <c r="AV773" s="39"/>
      <c r="AW773" s="39"/>
      <c r="AX773" s="39"/>
      <c r="AY773" s="39"/>
      <c r="AZ773" s="39"/>
      <c r="BA773" s="39"/>
      <c r="BB773" s="39"/>
      <c r="BC773" s="39"/>
      <c r="BD773" s="39"/>
      <c r="BE773" s="39"/>
      <c r="BF773" s="39"/>
      <c r="BG773" s="39"/>
      <c r="BH773" s="39"/>
      <c r="BI773" s="39"/>
      <c r="BJ773" s="39"/>
      <c r="BK773" s="39"/>
      <c r="BL773" s="39"/>
      <c r="BM773" s="39"/>
      <c r="BN773" s="39"/>
      <c r="BO773" s="39"/>
      <c r="BP773" s="39"/>
      <c r="BQ773" s="39"/>
      <c r="BR773" s="39"/>
      <c r="BS773" s="39"/>
    </row>
    <row r="774" spans="1:71" ht="15.75" customHeight="1" x14ac:dyDescent="0.25">
      <c r="A774" s="30"/>
      <c r="B774" s="31"/>
      <c r="C774" s="31"/>
      <c r="D774" s="37"/>
      <c r="E774" s="39"/>
      <c r="F774" s="31"/>
      <c r="G774" s="92"/>
      <c r="H774" s="39"/>
      <c r="I774" s="93"/>
      <c r="J774" s="39"/>
      <c r="K774" s="39"/>
      <c r="L774" s="41"/>
      <c r="M774" s="41"/>
      <c r="N774" s="41"/>
      <c r="O774" s="31"/>
      <c r="P774" s="39"/>
      <c r="Q774" s="39"/>
      <c r="R774" s="39"/>
      <c r="S774" s="39"/>
      <c r="T774" s="94"/>
      <c r="U774" s="39"/>
      <c r="V774" s="95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/>
      <c r="AL774" s="39"/>
      <c r="AM774" s="39"/>
      <c r="AN774" s="39"/>
      <c r="AO774" s="39"/>
      <c r="AP774" s="39"/>
      <c r="AQ774" s="39"/>
      <c r="AR774" s="39"/>
      <c r="AS774" s="39"/>
      <c r="AT774" s="39"/>
      <c r="AU774" s="39"/>
      <c r="AV774" s="39"/>
      <c r="AW774" s="39"/>
      <c r="AX774" s="39"/>
      <c r="AY774" s="39"/>
      <c r="AZ774" s="39"/>
      <c r="BA774" s="39"/>
      <c r="BB774" s="39"/>
      <c r="BC774" s="39"/>
      <c r="BD774" s="39"/>
      <c r="BE774" s="39"/>
      <c r="BF774" s="39"/>
      <c r="BG774" s="39"/>
      <c r="BH774" s="39"/>
      <c r="BI774" s="39"/>
      <c r="BJ774" s="39"/>
      <c r="BK774" s="39"/>
      <c r="BL774" s="39"/>
      <c r="BM774" s="39"/>
      <c r="BN774" s="39"/>
      <c r="BO774" s="39"/>
      <c r="BP774" s="39"/>
      <c r="BQ774" s="39"/>
      <c r="BR774" s="39"/>
      <c r="BS774" s="39"/>
    </row>
    <row r="775" spans="1:71" ht="15.75" customHeight="1" x14ac:dyDescent="0.25">
      <c r="A775" s="30"/>
      <c r="B775" s="31"/>
      <c r="C775" s="31"/>
      <c r="D775" s="37"/>
      <c r="E775" s="39"/>
      <c r="F775" s="31"/>
      <c r="G775" s="92"/>
      <c r="H775" s="39"/>
      <c r="I775" s="93"/>
      <c r="J775" s="39"/>
      <c r="K775" s="39"/>
      <c r="L775" s="41"/>
      <c r="M775" s="41"/>
      <c r="N775" s="41"/>
      <c r="O775" s="31"/>
      <c r="P775" s="39"/>
      <c r="Q775" s="39"/>
      <c r="R775" s="39"/>
      <c r="S775" s="39"/>
      <c r="T775" s="94"/>
      <c r="U775" s="39"/>
      <c r="V775" s="95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  <c r="AK775" s="39"/>
      <c r="AL775" s="39"/>
      <c r="AM775" s="39"/>
      <c r="AN775" s="39"/>
      <c r="AO775" s="39"/>
      <c r="AP775" s="39"/>
      <c r="AQ775" s="39"/>
      <c r="AR775" s="39"/>
      <c r="AS775" s="39"/>
      <c r="AT775" s="39"/>
      <c r="AU775" s="39"/>
      <c r="AV775" s="39"/>
      <c r="AW775" s="39"/>
      <c r="AX775" s="39"/>
      <c r="AY775" s="39"/>
      <c r="AZ775" s="39"/>
      <c r="BA775" s="39"/>
      <c r="BB775" s="39"/>
      <c r="BC775" s="39"/>
      <c r="BD775" s="39"/>
      <c r="BE775" s="39"/>
      <c r="BF775" s="39"/>
      <c r="BG775" s="39"/>
      <c r="BH775" s="39"/>
      <c r="BI775" s="39"/>
      <c r="BJ775" s="39"/>
      <c r="BK775" s="39"/>
      <c r="BL775" s="39"/>
      <c r="BM775" s="39"/>
      <c r="BN775" s="39"/>
      <c r="BO775" s="39"/>
      <c r="BP775" s="39"/>
      <c r="BQ775" s="39"/>
      <c r="BR775" s="39"/>
      <c r="BS775" s="39"/>
    </row>
    <row r="776" spans="1:71" ht="15.75" customHeight="1" x14ac:dyDescent="0.25">
      <c r="A776" s="30"/>
      <c r="B776" s="31"/>
      <c r="C776" s="31"/>
      <c r="D776" s="37"/>
      <c r="E776" s="39"/>
      <c r="F776" s="31"/>
      <c r="G776" s="92"/>
      <c r="H776" s="39"/>
      <c r="I776" s="93"/>
      <c r="J776" s="39"/>
      <c r="K776" s="39"/>
      <c r="L776" s="41"/>
      <c r="M776" s="41"/>
      <c r="N776" s="41"/>
      <c r="O776" s="31"/>
      <c r="P776" s="39"/>
      <c r="Q776" s="39"/>
      <c r="R776" s="39"/>
      <c r="S776" s="39"/>
      <c r="T776" s="94"/>
      <c r="U776" s="39"/>
      <c r="V776" s="95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/>
      <c r="AL776" s="39"/>
      <c r="AM776" s="39"/>
      <c r="AN776" s="39"/>
      <c r="AO776" s="39"/>
      <c r="AP776" s="39"/>
      <c r="AQ776" s="39"/>
      <c r="AR776" s="39"/>
      <c r="AS776" s="39"/>
      <c r="AT776" s="39"/>
      <c r="AU776" s="39"/>
      <c r="AV776" s="39"/>
      <c r="AW776" s="39"/>
      <c r="AX776" s="39"/>
      <c r="AY776" s="39"/>
      <c r="AZ776" s="39"/>
      <c r="BA776" s="39"/>
      <c r="BB776" s="39"/>
      <c r="BC776" s="39"/>
      <c r="BD776" s="39"/>
      <c r="BE776" s="39"/>
      <c r="BF776" s="39"/>
      <c r="BG776" s="39"/>
      <c r="BH776" s="39"/>
      <c r="BI776" s="39"/>
      <c r="BJ776" s="39"/>
      <c r="BK776" s="39"/>
      <c r="BL776" s="39"/>
      <c r="BM776" s="39"/>
      <c r="BN776" s="39"/>
      <c r="BO776" s="39"/>
      <c r="BP776" s="39"/>
      <c r="BQ776" s="39"/>
      <c r="BR776" s="39"/>
      <c r="BS776" s="39"/>
    </row>
    <row r="777" spans="1:71" ht="15.75" customHeight="1" x14ac:dyDescent="0.25">
      <c r="A777" s="30"/>
      <c r="B777" s="31"/>
      <c r="C777" s="31"/>
      <c r="D777" s="37"/>
      <c r="E777" s="39"/>
      <c r="F777" s="31"/>
      <c r="G777" s="92"/>
      <c r="H777" s="39"/>
      <c r="I777" s="93"/>
      <c r="J777" s="39"/>
      <c r="K777" s="39"/>
      <c r="L777" s="41"/>
      <c r="M777" s="41"/>
      <c r="N777" s="41"/>
      <c r="O777" s="31"/>
      <c r="P777" s="39"/>
      <c r="Q777" s="39"/>
      <c r="R777" s="39"/>
      <c r="S777" s="39"/>
      <c r="T777" s="94"/>
      <c r="U777" s="39"/>
      <c r="V777" s="95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  <c r="AK777" s="39"/>
      <c r="AL777" s="39"/>
      <c r="AM777" s="39"/>
      <c r="AN777" s="39"/>
      <c r="AO777" s="39"/>
      <c r="AP777" s="39"/>
      <c r="AQ777" s="39"/>
      <c r="AR777" s="39"/>
      <c r="AS777" s="39"/>
      <c r="AT777" s="39"/>
      <c r="AU777" s="39"/>
      <c r="AV777" s="39"/>
      <c r="AW777" s="39"/>
      <c r="AX777" s="39"/>
      <c r="AY777" s="39"/>
      <c r="AZ777" s="39"/>
      <c r="BA777" s="39"/>
      <c r="BB777" s="39"/>
      <c r="BC777" s="39"/>
      <c r="BD777" s="39"/>
      <c r="BE777" s="39"/>
      <c r="BF777" s="39"/>
      <c r="BG777" s="39"/>
      <c r="BH777" s="39"/>
      <c r="BI777" s="39"/>
      <c r="BJ777" s="39"/>
      <c r="BK777" s="39"/>
      <c r="BL777" s="39"/>
      <c r="BM777" s="39"/>
      <c r="BN777" s="39"/>
      <c r="BO777" s="39"/>
      <c r="BP777" s="39"/>
      <c r="BQ777" s="39"/>
      <c r="BR777" s="39"/>
      <c r="BS777" s="39"/>
    </row>
    <row r="778" spans="1:71" ht="15.75" customHeight="1" x14ac:dyDescent="0.25">
      <c r="A778" s="30"/>
      <c r="B778" s="31"/>
      <c r="C778" s="31"/>
      <c r="D778" s="37"/>
      <c r="E778" s="39"/>
      <c r="F778" s="31"/>
      <c r="G778" s="92"/>
      <c r="H778" s="39"/>
      <c r="I778" s="93"/>
      <c r="J778" s="39"/>
      <c r="K778" s="39"/>
      <c r="L778" s="41"/>
      <c r="M778" s="41"/>
      <c r="N778" s="41"/>
      <c r="O778" s="31"/>
      <c r="P778" s="39"/>
      <c r="Q778" s="39"/>
      <c r="R778" s="39"/>
      <c r="S778" s="39"/>
      <c r="T778" s="94"/>
      <c r="U778" s="39"/>
      <c r="V778" s="95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  <c r="AK778" s="39"/>
      <c r="AL778" s="39"/>
      <c r="AM778" s="39"/>
      <c r="AN778" s="39"/>
      <c r="AO778" s="39"/>
      <c r="AP778" s="39"/>
      <c r="AQ778" s="39"/>
      <c r="AR778" s="39"/>
      <c r="AS778" s="39"/>
      <c r="AT778" s="39"/>
      <c r="AU778" s="39"/>
      <c r="AV778" s="39"/>
      <c r="AW778" s="39"/>
      <c r="AX778" s="39"/>
      <c r="AY778" s="39"/>
      <c r="AZ778" s="39"/>
      <c r="BA778" s="39"/>
      <c r="BB778" s="39"/>
      <c r="BC778" s="39"/>
      <c r="BD778" s="39"/>
      <c r="BE778" s="39"/>
      <c r="BF778" s="39"/>
      <c r="BG778" s="39"/>
      <c r="BH778" s="39"/>
      <c r="BI778" s="39"/>
      <c r="BJ778" s="39"/>
      <c r="BK778" s="39"/>
      <c r="BL778" s="39"/>
      <c r="BM778" s="39"/>
      <c r="BN778" s="39"/>
      <c r="BO778" s="39"/>
      <c r="BP778" s="39"/>
      <c r="BQ778" s="39"/>
      <c r="BR778" s="39"/>
      <c r="BS778" s="39"/>
    </row>
    <row r="779" spans="1:71" ht="15.75" customHeight="1" x14ac:dyDescent="0.25">
      <c r="A779" s="30"/>
      <c r="B779" s="31"/>
      <c r="C779" s="31"/>
      <c r="D779" s="37"/>
      <c r="E779" s="39"/>
      <c r="F779" s="31"/>
      <c r="G779" s="92"/>
      <c r="H779" s="39"/>
      <c r="I779" s="93"/>
      <c r="J779" s="39"/>
      <c r="K779" s="39"/>
      <c r="L779" s="41"/>
      <c r="M779" s="41"/>
      <c r="N779" s="41"/>
      <c r="O779" s="31"/>
      <c r="P779" s="39"/>
      <c r="Q779" s="39"/>
      <c r="R779" s="39"/>
      <c r="S779" s="39"/>
      <c r="T779" s="94"/>
      <c r="U779" s="39"/>
      <c r="V779" s="95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  <c r="AK779" s="39"/>
      <c r="AL779" s="39"/>
      <c r="AM779" s="39"/>
      <c r="AN779" s="39"/>
      <c r="AO779" s="39"/>
      <c r="AP779" s="39"/>
      <c r="AQ779" s="39"/>
      <c r="AR779" s="39"/>
      <c r="AS779" s="39"/>
      <c r="AT779" s="39"/>
      <c r="AU779" s="39"/>
      <c r="AV779" s="39"/>
      <c r="AW779" s="39"/>
      <c r="AX779" s="39"/>
      <c r="AY779" s="39"/>
      <c r="AZ779" s="39"/>
      <c r="BA779" s="39"/>
      <c r="BB779" s="39"/>
      <c r="BC779" s="39"/>
      <c r="BD779" s="39"/>
      <c r="BE779" s="39"/>
      <c r="BF779" s="39"/>
      <c r="BG779" s="39"/>
      <c r="BH779" s="39"/>
      <c r="BI779" s="39"/>
      <c r="BJ779" s="39"/>
      <c r="BK779" s="39"/>
      <c r="BL779" s="39"/>
      <c r="BM779" s="39"/>
      <c r="BN779" s="39"/>
      <c r="BO779" s="39"/>
      <c r="BP779" s="39"/>
      <c r="BQ779" s="39"/>
      <c r="BR779" s="39"/>
      <c r="BS779" s="39"/>
    </row>
    <row r="780" spans="1:71" ht="15.75" customHeight="1" x14ac:dyDescent="0.25">
      <c r="A780" s="30"/>
      <c r="B780" s="31"/>
      <c r="C780" s="31"/>
      <c r="D780" s="37"/>
      <c r="E780" s="39"/>
      <c r="F780" s="31"/>
      <c r="G780" s="92"/>
      <c r="H780" s="39"/>
      <c r="I780" s="93"/>
      <c r="J780" s="39"/>
      <c r="K780" s="39"/>
      <c r="L780" s="41"/>
      <c r="M780" s="41"/>
      <c r="N780" s="41"/>
      <c r="O780" s="31"/>
      <c r="P780" s="39"/>
      <c r="Q780" s="39"/>
      <c r="R780" s="39"/>
      <c r="S780" s="39"/>
      <c r="T780" s="94"/>
      <c r="U780" s="39"/>
      <c r="V780" s="95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  <c r="AK780" s="39"/>
      <c r="AL780" s="39"/>
      <c r="AM780" s="39"/>
      <c r="AN780" s="39"/>
      <c r="AO780" s="39"/>
      <c r="AP780" s="39"/>
      <c r="AQ780" s="39"/>
      <c r="AR780" s="39"/>
      <c r="AS780" s="39"/>
      <c r="AT780" s="39"/>
      <c r="AU780" s="39"/>
      <c r="AV780" s="39"/>
      <c r="AW780" s="39"/>
      <c r="AX780" s="39"/>
      <c r="AY780" s="39"/>
      <c r="AZ780" s="39"/>
      <c r="BA780" s="39"/>
      <c r="BB780" s="39"/>
      <c r="BC780" s="39"/>
      <c r="BD780" s="39"/>
      <c r="BE780" s="39"/>
      <c r="BF780" s="39"/>
      <c r="BG780" s="39"/>
      <c r="BH780" s="39"/>
      <c r="BI780" s="39"/>
      <c r="BJ780" s="39"/>
      <c r="BK780" s="39"/>
      <c r="BL780" s="39"/>
      <c r="BM780" s="39"/>
      <c r="BN780" s="39"/>
      <c r="BO780" s="39"/>
      <c r="BP780" s="39"/>
      <c r="BQ780" s="39"/>
      <c r="BR780" s="39"/>
      <c r="BS780" s="39"/>
    </row>
    <row r="781" spans="1:71" ht="15.75" customHeight="1" x14ac:dyDescent="0.25">
      <c r="A781" s="30"/>
      <c r="B781" s="31"/>
      <c r="C781" s="31"/>
      <c r="D781" s="37"/>
      <c r="E781" s="39"/>
      <c r="F781" s="31"/>
      <c r="G781" s="92"/>
      <c r="H781" s="39"/>
      <c r="I781" s="93"/>
      <c r="J781" s="39"/>
      <c r="K781" s="39"/>
      <c r="L781" s="41"/>
      <c r="M781" s="41"/>
      <c r="N781" s="41"/>
      <c r="O781" s="31"/>
      <c r="P781" s="39"/>
      <c r="Q781" s="39"/>
      <c r="R781" s="39"/>
      <c r="S781" s="39"/>
      <c r="T781" s="94"/>
      <c r="U781" s="39"/>
      <c r="V781" s="95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  <c r="AK781" s="39"/>
      <c r="AL781" s="39"/>
      <c r="AM781" s="39"/>
      <c r="AN781" s="39"/>
      <c r="AO781" s="39"/>
      <c r="AP781" s="39"/>
      <c r="AQ781" s="39"/>
      <c r="AR781" s="39"/>
      <c r="AS781" s="39"/>
      <c r="AT781" s="39"/>
      <c r="AU781" s="39"/>
      <c r="AV781" s="39"/>
      <c r="AW781" s="39"/>
      <c r="AX781" s="39"/>
      <c r="AY781" s="39"/>
      <c r="AZ781" s="39"/>
      <c r="BA781" s="39"/>
      <c r="BB781" s="39"/>
      <c r="BC781" s="39"/>
      <c r="BD781" s="39"/>
      <c r="BE781" s="39"/>
      <c r="BF781" s="39"/>
      <c r="BG781" s="39"/>
      <c r="BH781" s="39"/>
      <c r="BI781" s="39"/>
      <c r="BJ781" s="39"/>
      <c r="BK781" s="39"/>
      <c r="BL781" s="39"/>
      <c r="BM781" s="39"/>
      <c r="BN781" s="39"/>
      <c r="BO781" s="39"/>
      <c r="BP781" s="39"/>
      <c r="BQ781" s="39"/>
      <c r="BR781" s="39"/>
      <c r="BS781" s="39"/>
    </row>
    <row r="782" spans="1:71" ht="15.75" customHeight="1" x14ac:dyDescent="0.25">
      <c r="A782" s="30"/>
      <c r="B782" s="31"/>
      <c r="C782" s="31"/>
      <c r="D782" s="37"/>
      <c r="E782" s="39"/>
      <c r="F782" s="31"/>
      <c r="G782" s="92"/>
      <c r="H782" s="39"/>
      <c r="I782" s="93"/>
      <c r="J782" s="39"/>
      <c r="K782" s="39"/>
      <c r="L782" s="41"/>
      <c r="M782" s="41"/>
      <c r="N782" s="41"/>
      <c r="O782" s="31"/>
      <c r="P782" s="39"/>
      <c r="Q782" s="39"/>
      <c r="R782" s="39"/>
      <c r="S782" s="39"/>
      <c r="T782" s="94"/>
      <c r="U782" s="39"/>
      <c r="V782" s="95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  <c r="AK782" s="39"/>
      <c r="AL782" s="39"/>
      <c r="AM782" s="39"/>
      <c r="AN782" s="39"/>
      <c r="AO782" s="39"/>
      <c r="AP782" s="39"/>
      <c r="AQ782" s="39"/>
      <c r="AR782" s="39"/>
      <c r="AS782" s="39"/>
      <c r="AT782" s="39"/>
      <c r="AU782" s="39"/>
      <c r="AV782" s="39"/>
      <c r="AW782" s="39"/>
      <c r="AX782" s="39"/>
      <c r="AY782" s="39"/>
      <c r="AZ782" s="39"/>
      <c r="BA782" s="39"/>
      <c r="BB782" s="39"/>
      <c r="BC782" s="39"/>
      <c r="BD782" s="39"/>
      <c r="BE782" s="39"/>
      <c r="BF782" s="39"/>
      <c r="BG782" s="39"/>
      <c r="BH782" s="39"/>
      <c r="BI782" s="39"/>
      <c r="BJ782" s="39"/>
      <c r="BK782" s="39"/>
      <c r="BL782" s="39"/>
      <c r="BM782" s="39"/>
      <c r="BN782" s="39"/>
      <c r="BO782" s="39"/>
      <c r="BP782" s="39"/>
      <c r="BQ782" s="39"/>
      <c r="BR782" s="39"/>
      <c r="BS782" s="39"/>
    </row>
    <row r="783" spans="1:71" ht="15.75" customHeight="1" x14ac:dyDescent="0.25">
      <c r="A783" s="30"/>
      <c r="B783" s="31"/>
      <c r="C783" s="31"/>
      <c r="D783" s="37"/>
      <c r="E783" s="39"/>
      <c r="F783" s="31"/>
      <c r="G783" s="92"/>
      <c r="H783" s="39"/>
      <c r="I783" s="93"/>
      <c r="J783" s="39"/>
      <c r="K783" s="39"/>
      <c r="L783" s="41"/>
      <c r="M783" s="41"/>
      <c r="N783" s="41"/>
      <c r="O783" s="31"/>
      <c r="P783" s="39"/>
      <c r="Q783" s="39"/>
      <c r="R783" s="39"/>
      <c r="S783" s="39"/>
      <c r="T783" s="94"/>
      <c r="U783" s="39"/>
      <c r="V783" s="95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  <c r="AK783" s="39"/>
      <c r="AL783" s="39"/>
      <c r="AM783" s="39"/>
      <c r="AN783" s="39"/>
      <c r="AO783" s="39"/>
      <c r="AP783" s="39"/>
      <c r="AQ783" s="39"/>
      <c r="AR783" s="39"/>
      <c r="AS783" s="39"/>
      <c r="AT783" s="39"/>
      <c r="AU783" s="39"/>
      <c r="AV783" s="39"/>
      <c r="AW783" s="39"/>
      <c r="AX783" s="39"/>
      <c r="AY783" s="39"/>
      <c r="AZ783" s="39"/>
      <c r="BA783" s="39"/>
      <c r="BB783" s="39"/>
      <c r="BC783" s="39"/>
      <c r="BD783" s="39"/>
      <c r="BE783" s="39"/>
      <c r="BF783" s="39"/>
      <c r="BG783" s="39"/>
      <c r="BH783" s="39"/>
      <c r="BI783" s="39"/>
      <c r="BJ783" s="39"/>
      <c r="BK783" s="39"/>
      <c r="BL783" s="39"/>
      <c r="BM783" s="39"/>
      <c r="BN783" s="39"/>
      <c r="BO783" s="39"/>
      <c r="BP783" s="39"/>
      <c r="BQ783" s="39"/>
      <c r="BR783" s="39"/>
      <c r="BS783" s="39"/>
    </row>
    <row r="784" spans="1:71" ht="15.75" customHeight="1" x14ac:dyDescent="0.25">
      <c r="A784" s="30"/>
      <c r="B784" s="31"/>
      <c r="C784" s="31"/>
      <c r="D784" s="37"/>
      <c r="E784" s="39"/>
      <c r="F784" s="31"/>
      <c r="G784" s="92"/>
      <c r="H784" s="39"/>
      <c r="I784" s="93"/>
      <c r="J784" s="39"/>
      <c r="K784" s="39"/>
      <c r="L784" s="41"/>
      <c r="M784" s="41"/>
      <c r="N784" s="41"/>
      <c r="O784" s="31"/>
      <c r="P784" s="39"/>
      <c r="Q784" s="39"/>
      <c r="R784" s="39"/>
      <c r="S784" s="39"/>
      <c r="T784" s="94"/>
      <c r="U784" s="39"/>
      <c r="V784" s="95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  <c r="AK784" s="39"/>
      <c r="AL784" s="39"/>
      <c r="AM784" s="39"/>
      <c r="AN784" s="39"/>
      <c r="AO784" s="39"/>
      <c r="AP784" s="39"/>
      <c r="AQ784" s="39"/>
      <c r="AR784" s="39"/>
      <c r="AS784" s="39"/>
      <c r="AT784" s="39"/>
      <c r="AU784" s="39"/>
      <c r="AV784" s="39"/>
      <c r="AW784" s="39"/>
      <c r="AX784" s="39"/>
      <c r="AY784" s="39"/>
      <c r="AZ784" s="39"/>
      <c r="BA784" s="39"/>
      <c r="BB784" s="39"/>
      <c r="BC784" s="39"/>
      <c r="BD784" s="39"/>
      <c r="BE784" s="39"/>
      <c r="BF784" s="39"/>
      <c r="BG784" s="39"/>
      <c r="BH784" s="39"/>
      <c r="BI784" s="39"/>
      <c r="BJ784" s="39"/>
      <c r="BK784" s="39"/>
      <c r="BL784" s="39"/>
      <c r="BM784" s="39"/>
      <c r="BN784" s="39"/>
      <c r="BO784" s="39"/>
      <c r="BP784" s="39"/>
      <c r="BQ784" s="39"/>
      <c r="BR784" s="39"/>
      <c r="BS784" s="39"/>
    </row>
    <row r="785" spans="1:71" ht="15.75" customHeight="1" x14ac:dyDescent="0.25">
      <c r="A785" s="30"/>
      <c r="B785" s="31"/>
      <c r="C785" s="31"/>
      <c r="D785" s="37"/>
      <c r="E785" s="39"/>
      <c r="F785" s="31"/>
      <c r="G785" s="92"/>
      <c r="H785" s="39"/>
      <c r="I785" s="93"/>
      <c r="J785" s="39"/>
      <c r="K785" s="39"/>
      <c r="L785" s="41"/>
      <c r="M785" s="41"/>
      <c r="N785" s="41"/>
      <c r="O785" s="31"/>
      <c r="P785" s="39"/>
      <c r="Q785" s="39"/>
      <c r="R785" s="39"/>
      <c r="S785" s="39"/>
      <c r="T785" s="94"/>
      <c r="U785" s="39"/>
      <c r="V785" s="95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  <c r="AK785" s="39"/>
      <c r="AL785" s="39"/>
      <c r="AM785" s="39"/>
      <c r="AN785" s="39"/>
      <c r="AO785" s="39"/>
      <c r="AP785" s="39"/>
      <c r="AQ785" s="39"/>
      <c r="AR785" s="39"/>
      <c r="AS785" s="39"/>
      <c r="AT785" s="39"/>
      <c r="AU785" s="39"/>
      <c r="AV785" s="39"/>
      <c r="AW785" s="39"/>
      <c r="AX785" s="39"/>
      <c r="AY785" s="39"/>
      <c r="AZ785" s="39"/>
      <c r="BA785" s="39"/>
      <c r="BB785" s="39"/>
      <c r="BC785" s="39"/>
      <c r="BD785" s="39"/>
      <c r="BE785" s="39"/>
      <c r="BF785" s="39"/>
      <c r="BG785" s="39"/>
      <c r="BH785" s="39"/>
      <c r="BI785" s="39"/>
      <c r="BJ785" s="39"/>
      <c r="BK785" s="39"/>
      <c r="BL785" s="39"/>
      <c r="BM785" s="39"/>
      <c r="BN785" s="39"/>
      <c r="BO785" s="39"/>
      <c r="BP785" s="39"/>
      <c r="BQ785" s="39"/>
      <c r="BR785" s="39"/>
      <c r="BS785" s="39"/>
    </row>
    <row r="786" spans="1:71" ht="15.75" customHeight="1" x14ac:dyDescent="0.25">
      <c r="A786" s="30"/>
      <c r="B786" s="31"/>
      <c r="C786" s="31"/>
      <c r="D786" s="37"/>
      <c r="E786" s="39"/>
      <c r="F786" s="31"/>
      <c r="G786" s="92"/>
      <c r="H786" s="39"/>
      <c r="I786" s="93"/>
      <c r="J786" s="39"/>
      <c r="K786" s="39"/>
      <c r="L786" s="41"/>
      <c r="M786" s="41"/>
      <c r="N786" s="41"/>
      <c r="O786" s="31"/>
      <c r="P786" s="39"/>
      <c r="Q786" s="39"/>
      <c r="R786" s="39"/>
      <c r="S786" s="39"/>
      <c r="T786" s="94"/>
      <c r="U786" s="39"/>
      <c r="V786" s="95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  <c r="AT786" s="39"/>
      <c r="AU786" s="39"/>
      <c r="AV786" s="39"/>
      <c r="AW786" s="39"/>
      <c r="AX786" s="39"/>
      <c r="AY786" s="39"/>
      <c r="AZ786" s="39"/>
      <c r="BA786" s="39"/>
      <c r="BB786" s="39"/>
      <c r="BC786" s="39"/>
      <c r="BD786" s="39"/>
      <c r="BE786" s="39"/>
      <c r="BF786" s="39"/>
      <c r="BG786" s="39"/>
      <c r="BH786" s="39"/>
      <c r="BI786" s="39"/>
      <c r="BJ786" s="39"/>
      <c r="BK786" s="39"/>
      <c r="BL786" s="39"/>
      <c r="BM786" s="39"/>
      <c r="BN786" s="39"/>
      <c r="BO786" s="39"/>
      <c r="BP786" s="39"/>
      <c r="BQ786" s="39"/>
      <c r="BR786" s="39"/>
      <c r="BS786" s="39"/>
    </row>
    <row r="787" spans="1:71" ht="15.75" customHeight="1" x14ac:dyDescent="0.25">
      <c r="A787" s="30"/>
      <c r="B787" s="31"/>
      <c r="C787" s="31"/>
      <c r="D787" s="37"/>
      <c r="E787" s="39"/>
      <c r="F787" s="31"/>
      <c r="G787" s="92"/>
      <c r="H787" s="39"/>
      <c r="I787" s="93"/>
      <c r="J787" s="39"/>
      <c r="K787" s="39"/>
      <c r="L787" s="41"/>
      <c r="M787" s="41"/>
      <c r="N787" s="41"/>
      <c r="O787" s="31"/>
      <c r="P787" s="39"/>
      <c r="Q787" s="39"/>
      <c r="R787" s="39"/>
      <c r="S787" s="39"/>
      <c r="T787" s="94"/>
      <c r="U787" s="39"/>
      <c r="V787" s="95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  <c r="AK787" s="39"/>
      <c r="AL787" s="39"/>
      <c r="AM787" s="39"/>
      <c r="AN787" s="39"/>
      <c r="AO787" s="39"/>
      <c r="AP787" s="39"/>
      <c r="AQ787" s="39"/>
      <c r="AR787" s="39"/>
      <c r="AS787" s="39"/>
      <c r="AT787" s="39"/>
      <c r="AU787" s="39"/>
      <c r="AV787" s="39"/>
      <c r="AW787" s="39"/>
      <c r="AX787" s="39"/>
      <c r="AY787" s="39"/>
      <c r="AZ787" s="39"/>
      <c r="BA787" s="39"/>
      <c r="BB787" s="39"/>
      <c r="BC787" s="39"/>
      <c r="BD787" s="39"/>
      <c r="BE787" s="39"/>
      <c r="BF787" s="39"/>
      <c r="BG787" s="39"/>
      <c r="BH787" s="39"/>
      <c r="BI787" s="39"/>
      <c r="BJ787" s="39"/>
      <c r="BK787" s="39"/>
      <c r="BL787" s="39"/>
      <c r="BM787" s="39"/>
      <c r="BN787" s="39"/>
      <c r="BO787" s="39"/>
      <c r="BP787" s="39"/>
      <c r="BQ787" s="39"/>
      <c r="BR787" s="39"/>
      <c r="BS787" s="39"/>
    </row>
    <row r="788" spans="1:71" ht="15.75" customHeight="1" x14ac:dyDescent="0.25">
      <c r="A788" s="30"/>
      <c r="B788" s="31"/>
      <c r="C788" s="31"/>
      <c r="D788" s="37"/>
      <c r="E788" s="39"/>
      <c r="F788" s="31"/>
      <c r="G788" s="92"/>
      <c r="H788" s="39"/>
      <c r="I788" s="93"/>
      <c r="J788" s="39"/>
      <c r="K788" s="39"/>
      <c r="L788" s="41"/>
      <c r="M788" s="41"/>
      <c r="N788" s="41"/>
      <c r="O788" s="31"/>
      <c r="P788" s="39"/>
      <c r="Q788" s="39"/>
      <c r="R788" s="39"/>
      <c r="S788" s="39"/>
      <c r="T788" s="94"/>
      <c r="U788" s="39"/>
      <c r="V788" s="95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  <c r="AT788" s="39"/>
      <c r="AU788" s="39"/>
      <c r="AV788" s="39"/>
      <c r="AW788" s="39"/>
      <c r="AX788" s="39"/>
      <c r="AY788" s="39"/>
      <c r="AZ788" s="39"/>
      <c r="BA788" s="39"/>
      <c r="BB788" s="39"/>
      <c r="BC788" s="39"/>
      <c r="BD788" s="39"/>
      <c r="BE788" s="39"/>
      <c r="BF788" s="39"/>
      <c r="BG788" s="39"/>
      <c r="BH788" s="39"/>
      <c r="BI788" s="39"/>
      <c r="BJ788" s="39"/>
      <c r="BK788" s="39"/>
      <c r="BL788" s="39"/>
      <c r="BM788" s="39"/>
      <c r="BN788" s="39"/>
      <c r="BO788" s="39"/>
      <c r="BP788" s="39"/>
      <c r="BQ788" s="39"/>
      <c r="BR788" s="39"/>
      <c r="BS788" s="39"/>
    </row>
    <row r="789" spans="1:71" ht="15.75" customHeight="1" x14ac:dyDescent="0.25">
      <c r="A789" s="30"/>
      <c r="B789" s="31"/>
      <c r="C789" s="31"/>
      <c r="D789" s="37"/>
      <c r="E789" s="39"/>
      <c r="F789" s="31"/>
      <c r="G789" s="92"/>
      <c r="H789" s="39"/>
      <c r="I789" s="93"/>
      <c r="J789" s="39"/>
      <c r="K789" s="39"/>
      <c r="L789" s="41"/>
      <c r="M789" s="41"/>
      <c r="N789" s="41"/>
      <c r="O789" s="31"/>
      <c r="P789" s="39"/>
      <c r="Q789" s="39"/>
      <c r="R789" s="39"/>
      <c r="S789" s="39"/>
      <c r="T789" s="94"/>
      <c r="U789" s="39"/>
      <c r="V789" s="95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  <c r="AT789" s="39"/>
      <c r="AU789" s="39"/>
      <c r="AV789" s="39"/>
      <c r="AW789" s="39"/>
      <c r="AX789" s="39"/>
      <c r="AY789" s="39"/>
      <c r="AZ789" s="39"/>
      <c r="BA789" s="39"/>
      <c r="BB789" s="39"/>
      <c r="BC789" s="39"/>
      <c r="BD789" s="39"/>
      <c r="BE789" s="39"/>
      <c r="BF789" s="39"/>
      <c r="BG789" s="39"/>
      <c r="BH789" s="39"/>
      <c r="BI789" s="39"/>
      <c r="BJ789" s="39"/>
      <c r="BK789" s="39"/>
      <c r="BL789" s="39"/>
      <c r="BM789" s="39"/>
      <c r="BN789" s="39"/>
      <c r="BO789" s="39"/>
      <c r="BP789" s="39"/>
      <c r="BQ789" s="39"/>
      <c r="BR789" s="39"/>
      <c r="BS789" s="39"/>
    </row>
    <row r="790" spans="1:71" ht="15.75" customHeight="1" x14ac:dyDescent="0.25">
      <c r="A790" s="30"/>
      <c r="B790" s="31"/>
      <c r="C790" s="31"/>
      <c r="D790" s="37"/>
      <c r="E790" s="39"/>
      <c r="F790" s="31"/>
      <c r="G790" s="92"/>
      <c r="H790" s="39"/>
      <c r="I790" s="93"/>
      <c r="J790" s="39"/>
      <c r="K790" s="39"/>
      <c r="L790" s="41"/>
      <c r="M790" s="41"/>
      <c r="N790" s="41"/>
      <c r="O790" s="31"/>
      <c r="P790" s="39"/>
      <c r="Q790" s="39"/>
      <c r="R790" s="39"/>
      <c r="S790" s="39"/>
      <c r="T790" s="94"/>
      <c r="U790" s="39"/>
      <c r="V790" s="95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  <c r="AT790" s="39"/>
      <c r="AU790" s="39"/>
      <c r="AV790" s="39"/>
      <c r="AW790" s="39"/>
      <c r="AX790" s="39"/>
      <c r="AY790" s="39"/>
      <c r="AZ790" s="39"/>
      <c r="BA790" s="39"/>
      <c r="BB790" s="39"/>
      <c r="BC790" s="39"/>
      <c r="BD790" s="39"/>
      <c r="BE790" s="39"/>
      <c r="BF790" s="39"/>
      <c r="BG790" s="39"/>
      <c r="BH790" s="39"/>
      <c r="BI790" s="39"/>
      <c r="BJ790" s="39"/>
      <c r="BK790" s="39"/>
      <c r="BL790" s="39"/>
      <c r="BM790" s="39"/>
      <c r="BN790" s="39"/>
      <c r="BO790" s="39"/>
      <c r="BP790" s="39"/>
      <c r="BQ790" s="39"/>
      <c r="BR790" s="39"/>
      <c r="BS790" s="39"/>
    </row>
    <row r="791" spans="1:71" ht="15.75" customHeight="1" x14ac:dyDescent="0.25">
      <c r="A791" s="30"/>
      <c r="B791" s="31"/>
      <c r="C791" s="31"/>
      <c r="D791" s="37"/>
      <c r="E791" s="39"/>
      <c r="F791" s="31"/>
      <c r="G791" s="92"/>
      <c r="H791" s="39"/>
      <c r="I791" s="93"/>
      <c r="J791" s="39"/>
      <c r="K791" s="39"/>
      <c r="L791" s="41"/>
      <c r="M791" s="41"/>
      <c r="N791" s="41"/>
      <c r="O791" s="31"/>
      <c r="P791" s="39"/>
      <c r="Q791" s="39"/>
      <c r="R791" s="39"/>
      <c r="S791" s="39"/>
      <c r="T791" s="94"/>
      <c r="U791" s="39"/>
      <c r="V791" s="95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  <c r="AK791" s="39"/>
      <c r="AL791" s="39"/>
      <c r="AM791" s="39"/>
      <c r="AN791" s="39"/>
      <c r="AO791" s="39"/>
      <c r="AP791" s="39"/>
      <c r="AQ791" s="39"/>
      <c r="AR791" s="39"/>
      <c r="AS791" s="39"/>
      <c r="AT791" s="39"/>
      <c r="AU791" s="39"/>
      <c r="AV791" s="39"/>
      <c r="AW791" s="39"/>
      <c r="AX791" s="39"/>
      <c r="AY791" s="39"/>
      <c r="AZ791" s="39"/>
      <c r="BA791" s="39"/>
      <c r="BB791" s="39"/>
      <c r="BC791" s="39"/>
      <c r="BD791" s="39"/>
      <c r="BE791" s="39"/>
      <c r="BF791" s="39"/>
      <c r="BG791" s="39"/>
      <c r="BH791" s="39"/>
      <c r="BI791" s="39"/>
      <c r="BJ791" s="39"/>
      <c r="BK791" s="39"/>
      <c r="BL791" s="39"/>
      <c r="BM791" s="39"/>
      <c r="BN791" s="39"/>
      <c r="BO791" s="39"/>
      <c r="BP791" s="39"/>
      <c r="BQ791" s="39"/>
      <c r="BR791" s="39"/>
      <c r="BS791" s="39"/>
    </row>
    <row r="792" spans="1:71" ht="15.75" customHeight="1" x14ac:dyDescent="0.25">
      <c r="A792" s="30"/>
      <c r="B792" s="31"/>
      <c r="C792" s="31"/>
      <c r="D792" s="37"/>
      <c r="E792" s="39"/>
      <c r="F792" s="31"/>
      <c r="G792" s="92"/>
      <c r="H792" s="39"/>
      <c r="I792" s="93"/>
      <c r="J792" s="39"/>
      <c r="K792" s="39"/>
      <c r="L792" s="41"/>
      <c r="M792" s="41"/>
      <c r="N792" s="41"/>
      <c r="O792" s="31"/>
      <c r="P792" s="39"/>
      <c r="Q792" s="39"/>
      <c r="R792" s="39"/>
      <c r="S792" s="39"/>
      <c r="T792" s="94"/>
      <c r="U792" s="39"/>
      <c r="V792" s="95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  <c r="AT792" s="39"/>
      <c r="AU792" s="39"/>
      <c r="AV792" s="39"/>
      <c r="AW792" s="39"/>
      <c r="AX792" s="39"/>
      <c r="AY792" s="39"/>
      <c r="AZ792" s="39"/>
      <c r="BA792" s="39"/>
      <c r="BB792" s="39"/>
      <c r="BC792" s="39"/>
      <c r="BD792" s="39"/>
      <c r="BE792" s="39"/>
      <c r="BF792" s="39"/>
      <c r="BG792" s="39"/>
      <c r="BH792" s="39"/>
      <c r="BI792" s="39"/>
      <c r="BJ792" s="39"/>
      <c r="BK792" s="39"/>
      <c r="BL792" s="39"/>
      <c r="BM792" s="39"/>
      <c r="BN792" s="39"/>
      <c r="BO792" s="39"/>
      <c r="BP792" s="39"/>
      <c r="BQ792" s="39"/>
      <c r="BR792" s="39"/>
      <c r="BS792" s="39"/>
    </row>
    <row r="793" spans="1:71" ht="15.75" customHeight="1" x14ac:dyDescent="0.25">
      <c r="A793" s="30"/>
      <c r="B793" s="31"/>
      <c r="C793" s="31"/>
      <c r="D793" s="37"/>
      <c r="E793" s="39"/>
      <c r="F793" s="31"/>
      <c r="G793" s="92"/>
      <c r="H793" s="39"/>
      <c r="I793" s="93"/>
      <c r="J793" s="39"/>
      <c r="K793" s="39"/>
      <c r="L793" s="41"/>
      <c r="M793" s="41"/>
      <c r="N793" s="41"/>
      <c r="O793" s="31"/>
      <c r="P793" s="39"/>
      <c r="Q793" s="39"/>
      <c r="R793" s="39"/>
      <c r="S793" s="39"/>
      <c r="T793" s="94"/>
      <c r="U793" s="39"/>
      <c r="V793" s="95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  <c r="AT793" s="39"/>
      <c r="AU793" s="39"/>
      <c r="AV793" s="39"/>
      <c r="AW793" s="39"/>
      <c r="AX793" s="39"/>
      <c r="AY793" s="39"/>
      <c r="AZ793" s="39"/>
      <c r="BA793" s="39"/>
      <c r="BB793" s="39"/>
      <c r="BC793" s="39"/>
      <c r="BD793" s="39"/>
      <c r="BE793" s="39"/>
      <c r="BF793" s="39"/>
      <c r="BG793" s="39"/>
      <c r="BH793" s="39"/>
      <c r="BI793" s="39"/>
      <c r="BJ793" s="39"/>
      <c r="BK793" s="39"/>
      <c r="BL793" s="39"/>
      <c r="BM793" s="39"/>
      <c r="BN793" s="39"/>
      <c r="BO793" s="39"/>
      <c r="BP793" s="39"/>
      <c r="BQ793" s="39"/>
      <c r="BR793" s="39"/>
      <c r="BS793" s="39"/>
    </row>
    <row r="794" spans="1:71" ht="15.75" customHeight="1" x14ac:dyDescent="0.25">
      <c r="A794" s="30"/>
      <c r="B794" s="31"/>
      <c r="C794" s="31"/>
      <c r="D794" s="37"/>
      <c r="E794" s="39"/>
      <c r="F794" s="31"/>
      <c r="G794" s="92"/>
      <c r="H794" s="39"/>
      <c r="I794" s="93"/>
      <c r="J794" s="39"/>
      <c r="K794" s="39"/>
      <c r="L794" s="41"/>
      <c r="M794" s="41"/>
      <c r="N794" s="41"/>
      <c r="O794" s="31"/>
      <c r="P794" s="39"/>
      <c r="Q794" s="39"/>
      <c r="R794" s="39"/>
      <c r="S794" s="39"/>
      <c r="T794" s="94"/>
      <c r="U794" s="39"/>
      <c r="V794" s="95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  <c r="AK794" s="39"/>
      <c r="AL794" s="39"/>
      <c r="AM794" s="39"/>
      <c r="AN794" s="39"/>
      <c r="AO794" s="39"/>
      <c r="AP794" s="39"/>
      <c r="AQ794" s="39"/>
      <c r="AR794" s="39"/>
      <c r="AS794" s="39"/>
      <c r="AT794" s="39"/>
      <c r="AU794" s="39"/>
      <c r="AV794" s="39"/>
      <c r="AW794" s="39"/>
      <c r="AX794" s="39"/>
      <c r="AY794" s="39"/>
      <c r="AZ794" s="39"/>
      <c r="BA794" s="39"/>
      <c r="BB794" s="39"/>
      <c r="BC794" s="39"/>
      <c r="BD794" s="39"/>
      <c r="BE794" s="39"/>
      <c r="BF794" s="39"/>
      <c r="BG794" s="39"/>
      <c r="BH794" s="39"/>
      <c r="BI794" s="39"/>
      <c r="BJ794" s="39"/>
      <c r="BK794" s="39"/>
      <c r="BL794" s="39"/>
      <c r="BM794" s="39"/>
      <c r="BN794" s="39"/>
      <c r="BO794" s="39"/>
      <c r="BP794" s="39"/>
      <c r="BQ794" s="39"/>
      <c r="BR794" s="39"/>
      <c r="BS794" s="39"/>
    </row>
    <row r="795" spans="1:71" ht="15.75" customHeight="1" x14ac:dyDescent="0.25">
      <c r="A795" s="30"/>
      <c r="B795" s="31"/>
      <c r="C795" s="31"/>
      <c r="D795" s="37"/>
      <c r="E795" s="39"/>
      <c r="F795" s="31"/>
      <c r="G795" s="92"/>
      <c r="H795" s="39"/>
      <c r="I795" s="93"/>
      <c r="J795" s="39"/>
      <c r="K795" s="39"/>
      <c r="L795" s="41"/>
      <c r="M795" s="41"/>
      <c r="N795" s="41"/>
      <c r="O795" s="31"/>
      <c r="P795" s="39"/>
      <c r="Q795" s="39"/>
      <c r="R795" s="39"/>
      <c r="S795" s="39"/>
      <c r="T795" s="94"/>
      <c r="U795" s="39"/>
      <c r="V795" s="95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  <c r="AK795" s="39"/>
      <c r="AL795" s="39"/>
      <c r="AM795" s="39"/>
      <c r="AN795" s="39"/>
      <c r="AO795" s="39"/>
      <c r="AP795" s="39"/>
      <c r="AQ795" s="39"/>
      <c r="AR795" s="39"/>
      <c r="AS795" s="39"/>
      <c r="AT795" s="39"/>
      <c r="AU795" s="39"/>
      <c r="AV795" s="39"/>
      <c r="AW795" s="39"/>
      <c r="AX795" s="39"/>
      <c r="AY795" s="39"/>
      <c r="AZ795" s="39"/>
      <c r="BA795" s="39"/>
      <c r="BB795" s="39"/>
      <c r="BC795" s="39"/>
      <c r="BD795" s="39"/>
      <c r="BE795" s="39"/>
      <c r="BF795" s="39"/>
      <c r="BG795" s="39"/>
      <c r="BH795" s="39"/>
      <c r="BI795" s="39"/>
      <c r="BJ795" s="39"/>
      <c r="BK795" s="39"/>
      <c r="BL795" s="39"/>
      <c r="BM795" s="39"/>
      <c r="BN795" s="39"/>
      <c r="BO795" s="39"/>
      <c r="BP795" s="39"/>
      <c r="BQ795" s="39"/>
      <c r="BR795" s="39"/>
      <c r="BS795" s="39"/>
    </row>
    <row r="796" spans="1:71" ht="15.75" customHeight="1" x14ac:dyDescent="0.25">
      <c r="A796" s="30"/>
      <c r="B796" s="31"/>
      <c r="C796" s="31"/>
      <c r="D796" s="37"/>
      <c r="E796" s="39"/>
      <c r="F796" s="31"/>
      <c r="G796" s="92"/>
      <c r="H796" s="39"/>
      <c r="I796" s="93"/>
      <c r="J796" s="39"/>
      <c r="K796" s="39"/>
      <c r="L796" s="41"/>
      <c r="M796" s="41"/>
      <c r="N796" s="41"/>
      <c r="O796" s="31"/>
      <c r="P796" s="39"/>
      <c r="Q796" s="39"/>
      <c r="R796" s="39"/>
      <c r="S796" s="39"/>
      <c r="T796" s="94"/>
      <c r="U796" s="39"/>
      <c r="V796" s="95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  <c r="AK796" s="39"/>
      <c r="AL796" s="39"/>
      <c r="AM796" s="39"/>
      <c r="AN796" s="39"/>
      <c r="AO796" s="39"/>
      <c r="AP796" s="39"/>
      <c r="AQ796" s="39"/>
      <c r="AR796" s="39"/>
      <c r="AS796" s="39"/>
      <c r="AT796" s="39"/>
      <c r="AU796" s="39"/>
      <c r="AV796" s="39"/>
      <c r="AW796" s="39"/>
      <c r="AX796" s="39"/>
      <c r="AY796" s="39"/>
      <c r="AZ796" s="39"/>
      <c r="BA796" s="39"/>
      <c r="BB796" s="39"/>
      <c r="BC796" s="39"/>
      <c r="BD796" s="39"/>
      <c r="BE796" s="39"/>
      <c r="BF796" s="39"/>
      <c r="BG796" s="39"/>
      <c r="BH796" s="39"/>
      <c r="BI796" s="39"/>
      <c r="BJ796" s="39"/>
      <c r="BK796" s="39"/>
      <c r="BL796" s="39"/>
      <c r="BM796" s="39"/>
      <c r="BN796" s="39"/>
      <c r="BO796" s="39"/>
      <c r="BP796" s="39"/>
      <c r="BQ796" s="39"/>
      <c r="BR796" s="39"/>
      <c r="BS796" s="39"/>
    </row>
    <row r="797" spans="1:71" ht="15.75" customHeight="1" x14ac:dyDescent="0.25">
      <c r="A797" s="30"/>
      <c r="B797" s="31"/>
      <c r="C797" s="31"/>
      <c r="D797" s="37"/>
      <c r="E797" s="39"/>
      <c r="F797" s="31"/>
      <c r="G797" s="92"/>
      <c r="H797" s="39"/>
      <c r="I797" s="93"/>
      <c r="J797" s="39"/>
      <c r="K797" s="39"/>
      <c r="L797" s="41"/>
      <c r="M797" s="41"/>
      <c r="N797" s="41"/>
      <c r="O797" s="31"/>
      <c r="P797" s="39"/>
      <c r="Q797" s="39"/>
      <c r="R797" s="39"/>
      <c r="S797" s="39"/>
      <c r="T797" s="94"/>
      <c r="U797" s="39"/>
      <c r="V797" s="95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  <c r="AK797" s="39"/>
      <c r="AL797" s="39"/>
      <c r="AM797" s="39"/>
      <c r="AN797" s="39"/>
      <c r="AO797" s="39"/>
      <c r="AP797" s="39"/>
      <c r="AQ797" s="39"/>
      <c r="AR797" s="39"/>
      <c r="AS797" s="39"/>
      <c r="AT797" s="39"/>
      <c r="AU797" s="39"/>
      <c r="AV797" s="39"/>
      <c r="AW797" s="39"/>
      <c r="AX797" s="39"/>
      <c r="AY797" s="39"/>
      <c r="AZ797" s="39"/>
      <c r="BA797" s="39"/>
      <c r="BB797" s="39"/>
      <c r="BC797" s="39"/>
      <c r="BD797" s="39"/>
      <c r="BE797" s="39"/>
      <c r="BF797" s="39"/>
      <c r="BG797" s="39"/>
      <c r="BH797" s="39"/>
      <c r="BI797" s="39"/>
      <c r="BJ797" s="39"/>
      <c r="BK797" s="39"/>
      <c r="BL797" s="39"/>
      <c r="BM797" s="39"/>
      <c r="BN797" s="39"/>
      <c r="BO797" s="39"/>
      <c r="BP797" s="39"/>
      <c r="BQ797" s="39"/>
      <c r="BR797" s="39"/>
      <c r="BS797" s="39"/>
    </row>
    <row r="798" spans="1:71" ht="15.75" customHeight="1" x14ac:dyDescent="0.25">
      <c r="A798" s="30"/>
      <c r="B798" s="31"/>
      <c r="C798" s="31"/>
      <c r="D798" s="37"/>
      <c r="E798" s="39"/>
      <c r="F798" s="31"/>
      <c r="G798" s="92"/>
      <c r="H798" s="39"/>
      <c r="I798" s="93"/>
      <c r="J798" s="39"/>
      <c r="K798" s="39"/>
      <c r="L798" s="41"/>
      <c r="M798" s="41"/>
      <c r="N798" s="41"/>
      <c r="O798" s="31"/>
      <c r="P798" s="39"/>
      <c r="Q798" s="39"/>
      <c r="R798" s="39"/>
      <c r="S798" s="39"/>
      <c r="T798" s="94"/>
      <c r="U798" s="39"/>
      <c r="V798" s="95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/>
      <c r="AL798" s="39"/>
      <c r="AM798" s="39"/>
      <c r="AN798" s="39"/>
      <c r="AO798" s="39"/>
      <c r="AP798" s="39"/>
      <c r="AQ798" s="39"/>
      <c r="AR798" s="39"/>
      <c r="AS798" s="39"/>
      <c r="AT798" s="39"/>
      <c r="AU798" s="39"/>
      <c r="AV798" s="39"/>
      <c r="AW798" s="39"/>
      <c r="AX798" s="39"/>
      <c r="AY798" s="39"/>
      <c r="AZ798" s="39"/>
      <c r="BA798" s="39"/>
      <c r="BB798" s="39"/>
      <c r="BC798" s="39"/>
      <c r="BD798" s="39"/>
      <c r="BE798" s="39"/>
      <c r="BF798" s="39"/>
      <c r="BG798" s="39"/>
      <c r="BH798" s="39"/>
      <c r="BI798" s="39"/>
      <c r="BJ798" s="39"/>
      <c r="BK798" s="39"/>
      <c r="BL798" s="39"/>
      <c r="BM798" s="39"/>
      <c r="BN798" s="39"/>
      <c r="BO798" s="39"/>
      <c r="BP798" s="39"/>
      <c r="BQ798" s="39"/>
      <c r="BR798" s="39"/>
      <c r="BS798" s="39"/>
    </row>
    <row r="799" spans="1:71" ht="15.75" customHeight="1" x14ac:dyDescent="0.25">
      <c r="A799" s="30"/>
      <c r="B799" s="31"/>
      <c r="C799" s="31"/>
      <c r="D799" s="37"/>
      <c r="E799" s="39"/>
      <c r="F799" s="31"/>
      <c r="G799" s="92"/>
      <c r="H799" s="39"/>
      <c r="I799" s="93"/>
      <c r="J799" s="39"/>
      <c r="K799" s="39"/>
      <c r="L799" s="41"/>
      <c r="M799" s="41"/>
      <c r="N799" s="41"/>
      <c r="O799" s="31"/>
      <c r="P799" s="39"/>
      <c r="Q799" s="39"/>
      <c r="R799" s="39"/>
      <c r="S799" s="39"/>
      <c r="T799" s="94"/>
      <c r="U799" s="39"/>
      <c r="V799" s="95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  <c r="AK799" s="39"/>
      <c r="AL799" s="39"/>
      <c r="AM799" s="39"/>
      <c r="AN799" s="39"/>
      <c r="AO799" s="39"/>
      <c r="AP799" s="39"/>
      <c r="AQ799" s="39"/>
      <c r="AR799" s="39"/>
      <c r="AS799" s="39"/>
      <c r="AT799" s="39"/>
      <c r="AU799" s="39"/>
      <c r="AV799" s="39"/>
      <c r="AW799" s="39"/>
      <c r="AX799" s="39"/>
      <c r="AY799" s="39"/>
      <c r="AZ799" s="39"/>
      <c r="BA799" s="39"/>
      <c r="BB799" s="39"/>
      <c r="BC799" s="39"/>
      <c r="BD799" s="39"/>
      <c r="BE799" s="39"/>
      <c r="BF799" s="39"/>
      <c r="BG799" s="39"/>
      <c r="BH799" s="39"/>
      <c r="BI799" s="39"/>
      <c r="BJ799" s="39"/>
      <c r="BK799" s="39"/>
      <c r="BL799" s="39"/>
      <c r="BM799" s="39"/>
      <c r="BN799" s="39"/>
      <c r="BO799" s="39"/>
      <c r="BP799" s="39"/>
      <c r="BQ799" s="39"/>
      <c r="BR799" s="39"/>
      <c r="BS799" s="39"/>
    </row>
    <row r="800" spans="1:71" ht="15.75" customHeight="1" x14ac:dyDescent="0.25">
      <c r="A800" s="30"/>
      <c r="B800" s="31"/>
      <c r="C800" s="31"/>
      <c r="D800" s="37"/>
      <c r="E800" s="39"/>
      <c r="F800" s="31"/>
      <c r="G800" s="92"/>
      <c r="H800" s="39"/>
      <c r="I800" s="93"/>
      <c r="J800" s="39"/>
      <c r="K800" s="39"/>
      <c r="L800" s="41"/>
      <c r="M800" s="41"/>
      <c r="N800" s="41"/>
      <c r="O800" s="31"/>
      <c r="P800" s="39"/>
      <c r="Q800" s="39"/>
      <c r="R800" s="39"/>
      <c r="S800" s="39"/>
      <c r="T800" s="94"/>
      <c r="U800" s="39"/>
      <c r="V800" s="95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  <c r="AK800" s="39"/>
      <c r="AL800" s="39"/>
      <c r="AM800" s="39"/>
      <c r="AN800" s="39"/>
      <c r="AO800" s="39"/>
      <c r="AP800" s="39"/>
      <c r="AQ800" s="39"/>
      <c r="AR800" s="39"/>
      <c r="AS800" s="39"/>
      <c r="AT800" s="39"/>
      <c r="AU800" s="39"/>
      <c r="AV800" s="39"/>
      <c r="AW800" s="39"/>
      <c r="AX800" s="39"/>
      <c r="AY800" s="39"/>
      <c r="AZ800" s="39"/>
      <c r="BA800" s="39"/>
      <c r="BB800" s="39"/>
      <c r="BC800" s="39"/>
      <c r="BD800" s="39"/>
      <c r="BE800" s="39"/>
      <c r="BF800" s="39"/>
      <c r="BG800" s="39"/>
      <c r="BH800" s="39"/>
      <c r="BI800" s="39"/>
      <c r="BJ800" s="39"/>
      <c r="BK800" s="39"/>
      <c r="BL800" s="39"/>
      <c r="BM800" s="39"/>
      <c r="BN800" s="39"/>
      <c r="BO800" s="39"/>
      <c r="BP800" s="39"/>
      <c r="BQ800" s="39"/>
      <c r="BR800" s="39"/>
      <c r="BS800" s="39"/>
    </row>
    <row r="801" spans="1:71" ht="15.75" customHeight="1" x14ac:dyDescent="0.25">
      <c r="A801" s="30"/>
      <c r="B801" s="31"/>
      <c r="C801" s="31"/>
      <c r="D801" s="37"/>
      <c r="E801" s="39"/>
      <c r="F801" s="31"/>
      <c r="G801" s="92"/>
      <c r="H801" s="39"/>
      <c r="I801" s="93"/>
      <c r="J801" s="39"/>
      <c r="K801" s="39"/>
      <c r="L801" s="41"/>
      <c r="M801" s="41"/>
      <c r="N801" s="41"/>
      <c r="O801" s="31"/>
      <c r="P801" s="39"/>
      <c r="Q801" s="39"/>
      <c r="R801" s="39"/>
      <c r="S801" s="39"/>
      <c r="T801" s="94"/>
      <c r="U801" s="39"/>
      <c r="V801" s="95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  <c r="AK801" s="39"/>
      <c r="AL801" s="39"/>
      <c r="AM801" s="39"/>
      <c r="AN801" s="39"/>
      <c r="AO801" s="39"/>
      <c r="AP801" s="39"/>
      <c r="AQ801" s="39"/>
      <c r="AR801" s="39"/>
      <c r="AS801" s="39"/>
      <c r="AT801" s="39"/>
      <c r="AU801" s="39"/>
      <c r="AV801" s="39"/>
      <c r="AW801" s="39"/>
      <c r="AX801" s="39"/>
      <c r="AY801" s="39"/>
      <c r="AZ801" s="39"/>
      <c r="BA801" s="39"/>
      <c r="BB801" s="39"/>
      <c r="BC801" s="39"/>
      <c r="BD801" s="39"/>
      <c r="BE801" s="39"/>
      <c r="BF801" s="39"/>
      <c r="BG801" s="39"/>
      <c r="BH801" s="39"/>
      <c r="BI801" s="39"/>
      <c r="BJ801" s="39"/>
      <c r="BK801" s="39"/>
      <c r="BL801" s="39"/>
      <c r="BM801" s="39"/>
      <c r="BN801" s="39"/>
      <c r="BO801" s="39"/>
      <c r="BP801" s="39"/>
      <c r="BQ801" s="39"/>
      <c r="BR801" s="39"/>
      <c r="BS801" s="39"/>
    </row>
    <row r="802" spans="1:71" ht="15.75" customHeight="1" x14ac:dyDescent="0.25">
      <c r="A802" s="30"/>
      <c r="B802" s="31"/>
      <c r="C802" s="31"/>
      <c r="D802" s="37"/>
      <c r="E802" s="39"/>
      <c r="F802" s="31"/>
      <c r="G802" s="92"/>
      <c r="H802" s="39"/>
      <c r="I802" s="93"/>
      <c r="J802" s="39"/>
      <c r="K802" s="39"/>
      <c r="L802" s="41"/>
      <c r="M802" s="41"/>
      <c r="N802" s="41"/>
      <c r="O802" s="31"/>
      <c r="P802" s="39"/>
      <c r="Q802" s="39"/>
      <c r="R802" s="39"/>
      <c r="S802" s="39"/>
      <c r="T802" s="94"/>
      <c r="U802" s="39"/>
      <c r="V802" s="95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  <c r="AK802" s="39"/>
      <c r="AL802" s="39"/>
      <c r="AM802" s="39"/>
      <c r="AN802" s="39"/>
      <c r="AO802" s="39"/>
      <c r="AP802" s="39"/>
      <c r="AQ802" s="39"/>
      <c r="AR802" s="39"/>
      <c r="AS802" s="39"/>
      <c r="AT802" s="39"/>
      <c r="AU802" s="39"/>
      <c r="AV802" s="39"/>
      <c r="AW802" s="39"/>
      <c r="AX802" s="39"/>
      <c r="AY802" s="39"/>
      <c r="AZ802" s="39"/>
      <c r="BA802" s="39"/>
      <c r="BB802" s="39"/>
      <c r="BC802" s="39"/>
      <c r="BD802" s="39"/>
      <c r="BE802" s="39"/>
      <c r="BF802" s="39"/>
      <c r="BG802" s="39"/>
      <c r="BH802" s="39"/>
      <c r="BI802" s="39"/>
      <c r="BJ802" s="39"/>
      <c r="BK802" s="39"/>
      <c r="BL802" s="39"/>
      <c r="BM802" s="39"/>
      <c r="BN802" s="39"/>
      <c r="BO802" s="39"/>
      <c r="BP802" s="39"/>
      <c r="BQ802" s="39"/>
      <c r="BR802" s="39"/>
      <c r="BS802" s="39"/>
    </row>
    <row r="803" spans="1:71" ht="15.75" customHeight="1" x14ac:dyDescent="0.25">
      <c r="A803" s="30"/>
      <c r="B803" s="31"/>
      <c r="C803" s="31"/>
      <c r="D803" s="37"/>
      <c r="E803" s="39"/>
      <c r="F803" s="31"/>
      <c r="G803" s="92"/>
      <c r="H803" s="39"/>
      <c r="I803" s="93"/>
      <c r="J803" s="39"/>
      <c r="K803" s="39"/>
      <c r="L803" s="41"/>
      <c r="M803" s="41"/>
      <c r="N803" s="41"/>
      <c r="O803" s="31"/>
      <c r="P803" s="39"/>
      <c r="Q803" s="39"/>
      <c r="R803" s="39"/>
      <c r="S803" s="39"/>
      <c r="T803" s="94"/>
      <c r="U803" s="39"/>
      <c r="V803" s="95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  <c r="AK803" s="39"/>
      <c r="AL803" s="39"/>
      <c r="AM803" s="39"/>
      <c r="AN803" s="39"/>
      <c r="AO803" s="39"/>
      <c r="AP803" s="39"/>
      <c r="AQ803" s="39"/>
      <c r="AR803" s="39"/>
      <c r="AS803" s="39"/>
      <c r="AT803" s="39"/>
      <c r="AU803" s="39"/>
      <c r="AV803" s="39"/>
      <c r="AW803" s="39"/>
      <c r="AX803" s="39"/>
      <c r="AY803" s="39"/>
      <c r="AZ803" s="39"/>
      <c r="BA803" s="39"/>
      <c r="BB803" s="39"/>
      <c r="BC803" s="39"/>
      <c r="BD803" s="39"/>
      <c r="BE803" s="39"/>
      <c r="BF803" s="39"/>
      <c r="BG803" s="39"/>
      <c r="BH803" s="39"/>
      <c r="BI803" s="39"/>
      <c r="BJ803" s="39"/>
      <c r="BK803" s="39"/>
      <c r="BL803" s="39"/>
      <c r="BM803" s="39"/>
      <c r="BN803" s="39"/>
      <c r="BO803" s="39"/>
      <c r="BP803" s="39"/>
      <c r="BQ803" s="39"/>
      <c r="BR803" s="39"/>
      <c r="BS803" s="39"/>
    </row>
    <row r="804" spans="1:71" ht="15.75" customHeight="1" x14ac:dyDescent="0.25">
      <c r="A804" s="30"/>
      <c r="B804" s="31"/>
      <c r="C804" s="31"/>
      <c r="D804" s="37"/>
      <c r="E804" s="39"/>
      <c r="F804" s="31"/>
      <c r="G804" s="92"/>
      <c r="H804" s="39"/>
      <c r="I804" s="93"/>
      <c r="J804" s="39"/>
      <c r="K804" s="39"/>
      <c r="L804" s="41"/>
      <c r="M804" s="41"/>
      <c r="N804" s="41"/>
      <c r="O804" s="31"/>
      <c r="P804" s="39"/>
      <c r="Q804" s="39"/>
      <c r="R804" s="39"/>
      <c r="S804" s="39"/>
      <c r="T804" s="94"/>
      <c r="U804" s="39"/>
      <c r="V804" s="95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  <c r="AK804" s="39"/>
      <c r="AL804" s="39"/>
      <c r="AM804" s="39"/>
      <c r="AN804" s="39"/>
      <c r="AO804" s="39"/>
      <c r="AP804" s="39"/>
      <c r="AQ804" s="39"/>
      <c r="AR804" s="39"/>
      <c r="AS804" s="39"/>
      <c r="AT804" s="39"/>
      <c r="AU804" s="39"/>
      <c r="AV804" s="39"/>
      <c r="AW804" s="39"/>
      <c r="AX804" s="39"/>
      <c r="AY804" s="39"/>
      <c r="AZ804" s="39"/>
      <c r="BA804" s="39"/>
      <c r="BB804" s="39"/>
      <c r="BC804" s="39"/>
      <c r="BD804" s="39"/>
      <c r="BE804" s="39"/>
      <c r="BF804" s="39"/>
      <c r="BG804" s="39"/>
      <c r="BH804" s="39"/>
      <c r="BI804" s="39"/>
      <c r="BJ804" s="39"/>
      <c r="BK804" s="39"/>
      <c r="BL804" s="39"/>
      <c r="BM804" s="39"/>
      <c r="BN804" s="39"/>
      <c r="BO804" s="39"/>
      <c r="BP804" s="39"/>
      <c r="BQ804" s="39"/>
      <c r="BR804" s="39"/>
      <c r="BS804" s="39"/>
    </row>
    <row r="805" spans="1:71" ht="15.75" customHeight="1" x14ac:dyDescent="0.25">
      <c r="A805" s="30"/>
      <c r="B805" s="31"/>
      <c r="C805" s="31"/>
      <c r="D805" s="37"/>
      <c r="E805" s="39"/>
      <c r="F805" s="31"/>
      <c r="G805" s="92"/>
      <c r="H805" s="39"/>
      <c r="I805" s="93"/>
      <c r="J805" s="39"/>
      <c r="K805" s="39"/>
      <c r="L805" s="41"/>
      <c r="M805" s="41"/>
      <c r="N805" s="41"/>
      <c r="O805" s="31"/>
      <c r="P805" s="39"/>
      <c r="Q805" s="39"/>
      <c r="R805" s="39"/>
      <c r="S805" s="39"/>
      <c r="T805" s="94"/>
      <c r="U805" s="39"/>
      <c r="V805" s="95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  <c r="AK805" s="39"/>
      <c r="AL805" s="39"/>
      <c r="AM805" s="39"/>
      <c r="AN805" s="39"/>
      <c r="AO805" s="39"/>
      <c r="AP805" s="39"/>
      <c r="AQ805" s="39"/>
      <c r="AR805" s="39"/>
      <c r="AS805" s="39"/>
      <c r="AT805" s="39"/>
      <c r="AU805" s="39"/>
      <c r="AV805" s="39"/>
      <c r="AW805" s="39"/>
      <c r="AX805" s="39"/>
      <c r="AY805" s="39"/>
      <c r="AZ805" s="39"/>
      <c r="BA805" s="39"/>
      <c r="BB805" s="39"/>
      <c r="BC805" s="39"/>
      <c r="BD805" s="39"/>
      <c r="BE805" s="39"/>
      <c r="BF805" s="39"/>
      <c r="BG805" s="39"/>
      <c r="BH805" s="39"/>
      <c r="BI805" s="39"/>
      <c r="BJ805" s="39"/>
      <c r="BK805" s="39"/>
      <c r="BL805" s="39"/>
      <c r="BM805" s="39"/>
      <c r="BN805" s="39"/>
      <c r="BO805" s="39"/>
      <c r="BP805" s="39"/>
      <c r="BQ805" s="39"/>
      <c r="BR805" s="39"/>
      <c r="BS805" s="39"/>
    </row>
    <row r="806" spans="1:71" ht="15.75" customHeight="1" x14ac:dyDescent="0.25">
      <c r="A806" s="30"/>
      <c r="B806" s="31"/>
      <c r="C806" s="31"/>
      <c r="D806" s="37"/>
      <c r="E806" s="39"/>
      <c r="F806" s="31"/>
      <c r="G806" s="92"/>
      <c r="H806" s="39"/>
      <c r="I806" s="93"/>
      <c r="J806" s="39"/>
      <c r="K806" s="39"/>
      <c r="L806" s="41"/>
      <c r="M806" s="41"/>
      <c r="N806" s="41"/>
      <c r="O806" s="31"/>
      <c r="P806" s="39"/>
      <c r="Q806" s="39"/>
      <c r="R806" s="39"/>
      <c r="S806" s="39"/>
      <c r="T806" s="94"/>
      <c r="U806" s="39"/>
      <c r="V806" s="95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/>
      <c r="AL806" s="39"/>
      <c r="AM806" s="39"/>
      <c r="AN806" s="39"/>
      <c r="AO806" s="39"/>
      <c r="AP806" s="39"/>
      <c r="AQ806" s="39"/>
      <c r="AR806" s="39"/>
      <c r="AS806" s="39"/>
      <c r="AT806" s="39"/>
      <c r="AU806" s="39"/>
      <c r="AV806" s="39"/>
      <c r="AW806" s="39"/>
      <c r="AX806" s="39"/>
      <c r="AY806" s="39"/>
      <c r="AZ806" s="39"/>
      <c r="BA806" s="39"/>
      <c r="BB806" s="39"/>
      <c r="BC806" s="39"/>
      <c r="BD806" s="39"/>
      <c r="BE806" s="39"/>
      <c r="BF806" s="39"/>
      <c r="BG806" s="39"/>
      <c r="BH806" s="39"/>
      <c r="BI806" s="39"/>
      <c r="BJ806" s="39"/>
      <c r="BK806" s="39"/>
      <c r="BL806" s="39"/>
      <c r="BM806" s="39"/>
      <c r="BN806" s="39"/>
      <c r="BO806" s="39"/>
      <c r="BP806" s="39"/>
      <c r="BQ806" s="39"/>
      <c r="BR806" s="39"/>
      <c r="BS806" s="39"/>
    </row>
    <row r="807" spans="1:71" ht="15.75" customHeight="1" x14ac:dyDescent="0.25">
      <c r="A807" s="30"/>
      <c r="B807" s="31"/>
      <c r="C807" s="31"/>
      <c r="D807" s="37"/>
      <c r="E807" s="39"/>
      <c r="F807" s="31"/>
      <c r="G807" s="92"/>
      <c r="H807" s="39"/>
      <c r="I807" s="93"/>
      <c r="J807" s="39"/>
      <c r="K807" s="39"/>
      <c r="L807" s="41"/>
      <c r="M807" s="41"/>
      <c r="N807" s="41"/>
      <c r="O807" s="31"/>
      <c r="P807" s="39"/>
      <c r="Q807" s="39"/>
      <c r="R807" s="39"/>
      <c r="S807" s="39"/>
      <c r="T807" s="94"/>
      <c r="U807" s="39"/>
      <c r="V807" s="95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  <c r="AK807" s="39"/>
      <c r="AL807" s="39"/>
      <c r="AM807" s="39"/>
      <c r="AN807" s="39"/>
      <c r="AO807" s="39"/>
      <c r="AP807" s="39"/>
      <c r="AQ807" s="39"/>
      <c r="AR807" s="39"/>
      <c r="AS807" s="39"/>
      <c r="AT807" s="39"/>
      <c r="AU807" s="39"/>
      <c r="AV807" s="39"/>
      <c r="AW807" s="39"/>
      <c r="AX807" s="39"/>
      <c r="AY807" s="39"/>
      <c r="AZ807" s="39"/>
      <c r="BA807" s="39"/>
      <c r="BB807" s="39"/>
      <c r="BC807" s="39"/>
      <c r="BD807" s="39"/>
      <c r="BE807" s="39"/>
      <c r="BF807" s="39"/>
      <c r="BG807" s="39"/>
      <c r="BH807" s="39"/>
      <c r="BI807" s="39"/>
      <c r="BJ807" s="39"/>
      <c r="BK807" s="39"/>
      <c r="BL807" s="39"/>
      <c r="BM807" s="39"/>
      <c r="BN807" s="39"/>
      <c r="BO807" s="39"/>
      <c r="BP807" s="39"/>
      <c r="BQ807" s="39"/>
      <c r="BR807" s="39"/>
      <c r="BS807" s="39"/>
    </row>
    <row r="808" spans="1:71" ht="15.75" customHeight="1" x14ac:dyDescent="0.25">
      <c r="A808" s="30"/>
      <c r="B808" s="31"/>
      <c r="C808" s="31"/>
      <c r="D808" s="37"/>
      <c r="E808" s="39"/>
      <c r="F808" s="31"/>
      <c r="G808" s="92"/>
      <c r="H808" s="39"/>
      <c r="I808" s="93"/>
      <c r="J808" s="39"/>
      <c r="K808" s="39"/>
      <c r="L808" s="41"/>
      <c r="M808" s="41"/>
      <c r="N808" s="41"/>
      <c r="O808" s="31"/>
      <c r="P808" s="39"/>
      <c r="Q808" s="39"/>
      <c r="R808" s="39"/>
      <c r="S808" s="39"/>
      <c r="T808" s="94"/>
      <c r="U808" s="39"/>
      <c r="V808" s="95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  <c r="AK808" s="39"/>
      <c r="AL808" s="39"/>
      <c r="AM808" s="39"/>
      <c r="AN808" s="39"/>
      <c r="AO808" s="39"/>
      <c r="AP808" s="39"/>
      <c r="AQ808" s="39"/>
      <c r="AR808" s="39"/>
      <c r="AS808" s="39"/>
      <c r="AT808" s="39"/>
      <c r="AU808" s="39"/>
      <c r="AV808" s="39"/>
      <c r="AW808" s="39"/>
      <c r="AX808" s="39"/>
      <c r="AY808" s="39"/>
      <c r="AZ808" s="39"/>
      <c r="BA808" s="39"/>
      <c r="BB808" s="39"/>
      <c r="BC808" s="39"/>
      <c r="BD808" s="39"/>
      <c r="BE808" s="39"/>
      <c r="BF808" s="39"/>
      <c r="BG808" s="39"/>
      <c r="BH808" s="39"/>
      <c r="BI808" s="39"/>
      <c r="BJ808" s="39"/>
      <c r="BK808" s="39"/>
      <c r="BL808" s="39"/>
      <c r="BM808" s="39"/>
      <c r="BN808" s="39"/>
      <c r="BO808" s="39"/>
      <c r="BP808" s="39"/>
      <c r="BQ808" s="39"/>
      <c r="BR808" s="39"/>
      <c r="BS808" s="39"/>
    </row>
    <row r="809" spans="1:71" ht="15.75" customHeight="1" x14ac:dyDescent="0.25">
      <c r="A809" s="30"/>
      <c r="B809" s="31"/>
      <c r="C809" s="31"/>
      <c r="D809" s="37"/>
      <c r="E809" s="39"/>
      <c r="F809" s="31"/>
      <c r="G809" s="92"/>
      <c r="H809" s="39"/>
      <c r="I809" s="93"/>
      <c r="J809" s="39"/>
      <c r="K809" s="39"/>
      <c r="L809" s="41"/>
      <c r="M809" s="41"/>
      <c r="N809" s="41"/>
      <c r="O809" s="31"/>
      <c r="P809" s="39"/>
      <c r="Q809" s="39"/>
      <c r="R809" s="39"/>
      <c r="S809" s="39"/>
      <c r="T809" s="94"/>
      <c r="U809" s="39"/>
      <c r="V809" s="95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  <c r="AK809" s="39"/>
      <c r="AL809" s="39"/>
      <c r="AM809" s="39"/>
      <c r="AN809" s="39"/>
      <c r="AO809" s="39"/>
      <c r="AP809" s="39"/>
      <c r="AQ809" s="39"/>
      <c r="AR809" s="39"/>
      <c r="AS809" s="39"/>
      <c r="AT809" s="39"/>
      <c r="AU809" s="39"/>
      <c r="AV809" s="39"/>
      <c r="AW809" s="39"/>
      <c r="AX809" s="39"/>
      <c r="AY809" s="39"/>
      <c r="AZ809" s="39"/>
      <c r="BA809" s="39"/>
      <c r="BB809" s="39"/>
      <c r="BC809" s="39"/>
      <c r="BD809" s="39"/>
      <c r="BE809" s="39"/>
      <c r="BF809" s="39"/>
      <c r="BG809" s="39"/>
      <c r="BH809" s="39"/>
      <c r="BI809" s="39"/>
      <c r="BJ809" s="39"/>
      <c r="BK809" s="39"/>
      <c r="BL809" s="39"/>
      <c r="BM809" s="39"/>
      <c r="BN809" s="39"/>
      <c r="BO809" s="39"/>
      <c r="BP809" s="39"/>
      <c r="BQ809" s="39"/>
      <c r="BR809" s="39"/>
      <c r="BS809" s="39"/>
    </row>
    <row r="810" spans="1:71" ht="15.75" customHeight="1" x14ac:dyDescent="0.25">
      <c r="A810" s="30"/>
      <c r="B810" s="31"/>
      <c r="C810" s="31"/>
      <c r="D810" s="37"/>
      <c r="E810" s="39"/>
      <c r="F810" s="31"/>
      <c r="G810" s="92"/>
      <c r="H810" s="39"/>
      <c r="I810" s="93"/>
      <c r="J810" s="39"/>
      <c r="K810" s="39"/>
      <c r="L810" s="41"/>
      <c r="M810" s="41"/>
      <c r="N810" s="41"/>
      <c r="O810" s="31"/>
      <c r="P810" s="39"/>
      <c r="Q810" s="39"/>
      <c r="R810" s="39"/>
      <c r="S810" s="39"/>
      <c r="T810" s="94"/>
      <c r="U810" s="39"/>
      <c r="V810" s="95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  <c r="AK810" s="39"/>
      <c r="AL810" s="39"/>
      <c r="AM810" s="39"/>
      <c r="AN810" s="39"/>
      <c r="AO810" s="39"/>
      <c r="AP810" s="39"/>
      <c r="AQ810" s="39"/>
      <c r="AR810" s="39"/>
      <c r="AS810" s="39"/>
      <c r="AT810" s="39"/>
      <c r="AU810" s="39"/>
      <c r="AV810" s="39"/>
      <c r="AW810" s="39"/>
      <c r="AX810" s="39"/>
      <c r="AY810" s="39"/>
      <c r="AZ810" s="39"/>
      <c r="BA810" s="39"/>
      <c r="BB810" s="39"/>
      <c r="BC810" s="39"/>
      <c r="BD810" s="39"/>
      <c r="BE810" s="39"/>
      <c r="BF810" s="39"/>
      <c r="BG810" s="39"/>
      <c r="BH810" s="39"/>
      <c r="BI810" s="39"/>
      <c r="BJ810" s="39"/>
      <c r="BK810" s="39"/>
      <c r="BL810" s="39"/>
      <c r="BM810" s="39"/>
      <c r="BN810" s="39"/>
      <c r="BO810" s="39"/>
      <c r="BP810" s="39"/>
      <c r="BQ810" s="39"/>
      <c r="BR810" s="39"/>
      <c r="BS810" s="39"/>
    </row>
    <row r="811" spans="1:71" ht="15.75" customHeight="1" x14ac:dyDescent="0.25">
      <c r="A811" s="30"/>
      <c r="B811" s="31"/>
      <c r="C811" s="31"/>
      <c r="D811" s="37"/>
      <c r="E811" s="39"/>
      <c r="F811" s="31"/>
      <c r="G811" s="92"/>
      <c r="H811" s="39"/>
      <c r="I811" s="93"/>
      <c r="J811" s="39"/>
      <c r="K811" s="39"/>
      <c r="L811" s="41"/>
      <c r="M811" s="41"/>
      <c r="N811" s="41"/>
      <c r="O811" s="31"/>
      <c r="P811" s="39"/>
      <c r="Q811" s="39"/>
      <c r="R811" s="39"/>
      <c r="S811" s="39"/>
      <c r="T811" s="94"/>
      <c r="U811" s="39"/>
      <c r="V811" s="95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  <c r="AK811" s="39"/>
      <c r="AL811" s="39"/>
      <c r="AM811" s="39"/>
      <c r="AN811" s="39"/>
      <c r="AO811" s="39"/>
      <c r="AP811" s="39"/>
      <c r="AQ811" s="39"/>
      <c r="AR811" s="39"/>
      <c r="AS811" s="39"/>
      <c r="AT811" s="39"/>
      <c r="AU811" s="39"/>
      <c r="AV811" s="39"/>
      <c r="AW811" s="39"/>
      <c r="AX811" s="39"/>
      <c r="AY811" s="39"/>
      <c r="AZ811" s="39"/>
      <c r="BA811" s="39"/>
      <c r="BB811" s="39"/>
      <c r="BC811" s="39"/>
      <c r="BD811" s="39"/>
      <c r="BE811" s="39"/>
      <c r="BF811" s="39"/>
      <c r="BG811" s="39"/>
      <c r="BH811" s="39"/>
      <c r="BI811" s="39"/>
      <c r="BJ811" s="39"/>
      <c r="BK811" s="39"/>
      <c r="BL811" s="39"/>
      <c r="BM811" s="39"/>
      <c r="BN811" s="39"/>
      <c r="BO811" s="39"/>
      <c r="BP811" s="39"/>
      <c r="BQ811" s="39"/>
      <c r="BR811" s="39"/>
      <c r="BS811" s="39"/>
    </row>
    <row r="812" spans="1:71" ht="15.75" customHeight="1" x14ac:dyDescent="0.25">
      <c r="A812" s="30"/>
      <c r="B812" s="31"/>
      <c r="C812" s="31"/>
      <c r="D812" s="37"/>
      <c r="E812" s="39"/>
      <c r="F812" s="31"/>
      <c r="G812" s="92"/>
      <c r="H812" s="39"/>
      <c r="I812" s="93"/>
      <c r="J812" s="39"/>
      <c r="K812" s="39"/>
      <c r="L812" s="41"/>
      <c r="M812" s="41"/>
      <c r="N812" s="41"/>
      <c r="O812" s="31"/>
      <c r="P812" s="39"/>
      <c r="Q812" s="39"/>
      <c r="R812" s="39"/>
      <c r="S812" s="39"/>
      <c r="T812" s="94"/>
      <c r="U812" s="39"/>
      <c r="V812" s="95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  <c r="AK812" s="39"/>
      <c r="AL812" s="39"/>
      <c r="AM812" s="39"/>
      <c r="AN812" s="39"/>
      <c r="AO812" s="39"/>
      <c r="AP812" s="39"/>
      <c r="AQ812" s="39"/>
      <c r="AR812" s="39"/>
      <c r="AS812" s="39"/>
      <c r="AT812" s="39"/>
      <c r="AU812" s="39"/>
      <c r="AV812" s="39"/>
      <c r="AW812" s="39"/>
      <c r="AX812" s="39"/>
      <c r="AY812" s="39"/>
      <c r="AZ812" s="39"/>
      <c r="BA812" s="39"/>
      <c r="BB812" s="39"/>
      <c r="BC812" s="39"/>
      <c r="BD812" s="39"/>
      <c r="BE812" s="39"/>
      <c r="BF812" s="39"/>
      <c r="BG812" s="39"/>
      <c r="BH812" s="39"/>
      <c r="BI812" s="39"/>
      <c r="BJ812" s="39"/>
      <c r="BK812" s="39"/>
      <c r="BL812" s="39"/>
      <c r="BM812" s="39"/>
      <c r="BN812" s="39"/>
      <c r="BO812" s="39"/>
      <c r="BP812" s="39"/>
      <c r="BQ812" s="39"/>
      <c r="BR812" s="39"/>
      <c r="BS812" s="39"/>
    </row>
    <row r="813" spans="1:71" ht="15.75" customHeight="1" x14ac:dyDescent="0.25">
      <c r="A813" s="30"/>
      <c r="B813" s="31"/>
      <c r="C813" s="31"/>
      <c r="D813" s="37"/>
      <c r="E813" s="39"/>
      <c r="F813" s="31"/>
      <c r="G813" s="92"/>
      <c r="H813" s="39"/>
      <c r="I813" s="93"/>
      <c r="J813" s="39"/>
      <c r="K813" s="39"/>
      <c r="L813" s="41"/>
      <c r="M813" s="41"/>
      <c r="N813" s="41"/>
      <c r="O813" s="31"/>
      <c r="P813" s="39"/>
      <c r="Q813" s="39"/>
      <c r="R813" s="39"/>
      <c r="S813" s="39"/>
      <c r="T813" s="94"/>
      <c r="U813" s="39"/>
      <c r="V813" s="95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  <c r="AK813" s="39"/>
      <c r="AL813" s="39"/>
      <c r="AM813" s="39"/>
      <c r="AN813" s="39"/>
      <c r="AO813" s="39"/>
      <c r="AP813" s="39"/>
      <c r="AQ813" s="39"/>
      <c r="AR813" s="39"/>
      <c r="AS813" s="39"/>
      <c r="AT813" s="39"/>
      <c r="AU813" s="39"/>
      <c r="AV813" s="39"/>
      <c r="AW813" s="39"/>
      <c r="AX813" s="39"/>
      <c r="AY813" s="39"/>
      <c r="AZ813" s="39"/>
      <c r="BA813" s="39"/>
      <c r="BB813" s="39"/>
      <c r="BC813" s="39"/>
      <c r="BD813" s="39"/>
      <c r="BE813" s="39"/>
      <c r="BF813" s="39"/>
      <c r="BG813" s="39"/>
      <c r="BH813" s="39"/>
      <c r="BI813" s="39"/>
      <c r="BJ813" s="39"/>
      <c r="BK813" s="39"/>
      <c r="BL813" s="39"/>
      <c r="BM813" s="39"/>
      <c r="BN813" s="39"/>
      <c r="BO813" s="39"/>
      <c r="BP813" s="39"/>
      <c r="BQ813" s="39"/>
      <c r="BR813" s="39"/>
      <c r="BS813" s="39"/>
    </row>
    <row r="814" spans="1:71" ht="15.75" customHeight="1" x14ac:dyDescent="0.25">
      <c r="A814" s="30"/>
      <c r="B814" s="31"/>
      <c r="C814" s="31"/>
      <c r="D814" s="37"/>
      <c r="E814" s="39"/>
      <c r="F814" s="31"/>
      <c r="G814" s="92"/>
      <c r="H814" s="39"/>
      <c r="I814" s="93"/>
      <c r="J814" s="39"/>
      <c r="K814" s="39"/>
      <c r="L814" s="41"/>
      <c r="M814" s="41"/>
      <c r="N814" s="41"/>
      <c r="O814" s="31"/>
      <c r="P814" s="39"/>
      <c r="Q814" s="39"/>
      <c r="R814" s="39"/>
      <c r="S814" s="39"/>
      <c r="T814" s="94"/>
      <c r="U814" s="39"/>
      <c r="V814" s="95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  <c r="AK814" s="39"/>
      <c r="AL814" s="39"/>
      <c r="AM814" s="39"/>
      <c r="AN814" s="39"/>
      <c r="AO814" s="39"/>
      <c r="AP814" s="39"/>
      <c r="AQ814" s="39"/>
      <c r="AR814" s="39"/>
      <c r="AS814" s="39"/>
      <c r="AT814" s="39"/>
      <c r="AU814" s="39"/>
      <c r="AV814" s="39"/>
      <c r="AW814" s="39"/>
      <c r="AX814" s="39"/>
      <c r="AY814" s="39"/>
      <c r="AZ814" s="39"/>
      <c r="BA814" s="39"/>
      <c r="BB814" s="39"/>
      <c r="BC814" s="39"/>
      <c r="BD814" s="39"/>
      <c r="BE814" s="39"/>
      <c r="BF814" s="39"/>
      <c r="BG814" s="39"/>
      <c r="BH814" s="39"/>
      <c r="BI814" s="39"/>
      <c r="BJ814" s="39"/>
      <c r="BK814" s="39"/>
      <c r="BL814" s="39"/>
      <c r="BM814" s="39"/>
      <c r="BN814" s="39"/>
      <c r="BO814" s="39"/>
      <c r="BP814" s="39"/>
      <c r="BQ814" s="39"/>
      <c r="BR814" s="39"/>
      <c r="BS814" s="39"/>
    </row>
    <row r="815" spans="1:71" ht="15.75" customHeight="1" x14ac:dyDescent="0.25">
      <c r="A815" s="30"/>
      <c r="B815" s="31"/>
      <c r="C815" s="31"/>
      <c r="D815" s="37"/>
      <c r="E815" s="39"/>
      <c r="F815" s="31"/>
      <c r="G815" s="92"/>
      <c r="H815" s="39"/>
      <c r="I815" s="93"/>
      <c r="J815" s="39"/>
      <c r="K815" s="39"/>
      <c r="L815" s="41"/>
      <c r="M815" s="41"/>
      <c r="N815" s="41"/>
      <c r="O815" s="31"/>
      <c r="P815" s="39"/>
      <c r="Q815" s="39"/>
      <c r="R815" s="39"/>
      <c r="S815" s="39"/>
      <c r="T815" s="94"/>
      <c r="U815" s="39"/>
      <c r="V815" s="95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  <c r="AK815" s="39"/>
      <c r="AL815" s="39"/>
      <c r="AM815" s="39"/>
      <c r="AN815" s="39"/>
      <c r="AO815" s="39"/>
      <c r="AP815" s="39"/>
      <c r="AQ815" s="39"/>
      <c r="AR815" s="39"/>
      <c r="AS815" s="39"/>
      <c r="AT815" s="39"/>
      <c r="AU815" s="39"/>
      <c r="AV815" s="39"/>
      <c r="AW815" s="39"/>
      <c r="AX815" s="39"/>
      <c r="AY815" s="39"/>
      <c r="AZ815" s="39"/>
      <c r="BA815" s="39"/>
      <c r="BB815" s="39"/>
      <c r="BC815" s="39"/>
      <c r="BD815" s="39"/>
      <c r="BE815" s="39"/>
      <c r="BF815" s="39"/>
      <c r="BG815" s="39"/>
      <c r="BH815" s="39"/>
      <c r="BI815" s="39"/>
      <c r="BJ815" s="39"/>
      <c r="BK815" s="39"/>
      <c r="BL815" s="39"/>
      <c r="BM815" s="39"/>
      <c r="BN815" s="39"/>
      <c r="BO815" s="39"/>
      <c r="BP815" s="39"/>
      <c r="BQ815" s="39"/>
      <c r="BR815" s="39"/>
      <c r="BS815" s="39"/>
    </row>
    <row r="816" spans="1:71" ht="15.75" customHeight="1" x14ac:dyDescent="0.25">
      <c r="A816" s="30"/>
      <c r="B816" s="31"/>
      <c r="C816" s="31"/>
      <c r="D816" s="37"/>
      <c r="E816" s="39"/>
      <c r="F816" s="31"/>
      <c r="G816" s="92"/>
      <c r="H816" s="39"/>
      <c r="I816" s="93"/>
      <c r="J816" s="39"/>
      <c r="K816" s="39"/>
      <c r="L816" s="41"/>
      <c r="M816" s="41"/>
      <c r="N816" s="41"/>
      <c r="O816" s="31"/>
      <c r="P816" s="39"/>
      <c r="Q816" s="39"/>
      <c r="R816" s="39"/>
      <c r="S816" s="39"/>
      <c r="T816" s="94"/>
      <c r="U816" s="39"/>
      <c r="V816" s="95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  <c r="AT816" s="39"/>
      <c r="AU816" s="39"/>
      <c r="AV816" s="39"/>
      <c r="AW816" s="39"/>
      <c r="AX816" s="39"/>
      <c r="AY816" s="39"/>
      <c r="AZ816" s="39"/>
      <c r="BA816" s="39"/>
      <c r="BB816" s="39"/>
      <c r="BC816" s="39"/>
      <c r="BD816" s="39"/>
      <c r="BE816" s="39"/>
      <c r="BF816" s="39"/>
      <c r="BG816" s="39"/>
      <c r="BH816" s="39"/>
      <c r="BI816" s="39"/>
      <c r="BJ816" s="39"/>
      <c r="BK816" s="39"/>
      <c r="BL816" s="39"/>
      <c r="BM816" s="39"/>
      <c r="BN816" s="39"/>
      <c r="BO816" s="39"/>
      <c r="BP816" s="39"/>
      <c r="BQ816" s="39"/>
      <c r="BR816" s="39"/>
      <c r="BS816" s="39"/>
    </row>
    <row r="817" spans="1:71" ht="15.75" customHeight="1" x14ac:dyDescent="0.25">
      <c r="A817" s="30"/>
      <c r="B817" s="31"/>
      <c r="C817" s="31"/>
      <c r="D817" s="37"/>
      <c r="E817" s="39"/>
      <c r="F817" s="31"/>
      <c r="G817" s="92"/>
      <c r="H817" s="39"/>
      <c r="I817" s="93"/>
      <c r="J817" s="39"/>
      <c r="K817" s="39"/>
      <c r="L817" s="41"/>
      <c r="M817" s="41"/>
      <c r="N817" s="41"/>
      <c r="O817" s="31"/>
      <c r="P817" s="39"/>
      <c r="Q817" s="39"/>
      <c r="R817" s="39"/>
      <c r="S817" s="39"/>
      <c r="T817" s="94"/>
      <c r="U817" s="39"/>
      <c r="V817" s="95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  <c r="AK817" s="39"/>
      <c r="AL817" s="39"/>
      <c r="AM817" s="39"/>
      <c r="AN817" s="39"/>
      <c r="AO817" s="39"/>
      <c r="AP817" s="39"/>
      <c r="AQ817" s="39"/>
      <c r="AR817" s="39"/>
      <c r="AS817" s="39"/>
      <c r="AT817" s="39"/>
      <c r="AU817" s="39"/>
      <c r="AV817" s="39"/>
      <c r="AW817" s="39"/>
      <c r="AX817" s="39"/>
      <c r="AY817" s="39"/>
      <c r="AZ817" s="39"/>
      <c r="BA817" s="39"/>
      <c r="BB817" s="39"/>
      <c r="BC817" s="39"/>
      <c r="BD817" s="39"/>
      <c r="BE817" s="39"/>
      <c r="BF817" s="39"/>
      <c r="BG817" s="39"/>
      <c r="BH817" s="39"/>
      <c r="BI817" s="39"/>
      <c r="BJ817" s="39"/>
      <c r="BK817" s="39"/>
      <c r="BL817" s="39"/>
      <c r="BM817" s="39"/>
      <c r="BN817" s="39"/>
      <c r="BO817" s="39"/>
      <c r="BP817" s="39"/>
      <c r="BQ817" s="39"/>
      <c r="BR817" s="39"/>
      <c r="BS817" s="39"/>
    </row>
    <row r="818" spans="1:71" ht="15.75" customHeight="1" x14ac:dyDescent="0.25">
      <c r="A818" s="30"/>
      <c r="B818" s="31"/>
      <c r="C818" s="31"/>
      <c r="D818" s="37"/>
      <c r="E818" s="39"/>
      <c r="F818" s="31"/>
      <c r="G818" s="92"/>
      <c r="H818" s="39"/>
      <c r="I818" s="93"/>
      <c r="J818" s="39"/>
      <c r="K818" s="39"/>
      <c r="L818" s="41"/>
      <c r="M818" s="41"/>
      <c r="N818" s="41"/>
      <c r="O818" s="31"/>
      <c r="P818" s="39"/>
      <c r="Q818" s="39"/>
      <c r="R818" s="39"/>
      <c r="S818" s="39"/>
      <c r="T818" s="94"/>
      <c r="U818" s="39"/>
      <c r="V818" s="95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  <c r="AK818" s="39"/>
      <c r="AL818" s="39"/>
      <c r="AM818" s="39"/>
      <c r="AN818" s="39"/>
      <c r="AO818" s="39"/>
      <c r="AP818" s="39"/>
      <c r="AQ818" s="39"/>
      <c r="AR818" s="39"/>
      <c r="AS818" s="39"/>
      <c r="AT818" s="39"/>
      <c r="AU818" s="39"/>
      <c r="AV818" s="39"/>
      <c r="AW818" s="39"/>
      <c r="AX818" s="39"/>
      <c r="AY818" s="39"/>
      <c r="AZ818" s="39"/>
      <c r="BA818" s="39"/>
      <c r="BB818" s="39"/>
      <c r="BC818" s="39"/>
      <c r="BD818" s="39"/>
      <c r="BE818" s="39"/>
      <c r="BF818" s="39"/>
      <c r="BG818" s="39"/>
      <c r="BH818" s="39"/>
      <c r="BI818" s="39"/>
      <c r="BJ818" s="39"/>
      <c r="BK818" s="39"/>
      <c r="BL818" s="39"/>
      <c r="BM818" s="39"/>
      <c r="BN818" s="39"/>
      <c r="BO818" s="39"/>
      <c r="BP818" s="39"/>
      <c r="BQ818" s="39"/>
      <c r="BR818" s="39"/>
      <c r="BS818" s="39"/>
    </row>
    <row r="819" spans="1:71" ht="15.75" customHeight="1" x14ac:dyDescent="0.25">
      <c r="A819" s="30"/>
      <c r="B819" s="31"/>
      <c r="C819" s="31"/>
      <c r="D819" s="37"/>
      <c r="E819" s="39"/>
      <c r="F819" s="31"/>
      <c r="G819" s="92"/>
      <c r="H819" s="39"/>
      <c r="I819" s="93"/>
      <c r="J819" s="39"/>
      <c r="K819" s="39"/>
      <c r="L819" s="41"/>
      <c r="M819" s="41"/>
      <c r="N819" s="41"/>
      <c r="O819" s="31"/>
      <c r="P819" s="39"/>
      <c r="Q819" s="39"/>
      <c r="R819" s="39"/>
      <c r="S819" s="39"/>
      <c r="T819" s="94"/>
      <c r="U819" s="39"/>
      <c r="V819" s="95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  <c r="AK819" s="39"/>
      <c r="AL819" s="39"/>
      <c r="AM819" s="39"/>
      <c r="AN819" s="39"/>
      <c r="AO819" s="39"/>
      <c r="AP819" s="39"/>
      <c r="AQ819" s="39"/>
      <c r="AR819" s="39"/>
      <c r="AS819" s="39"/>
      <c r="AT819" s="39"/>
      <c r="AU819" s="39"/>
      <c r="AV819" s="39"/>
      <c r="AW819" s="39"/>
      <c r="AX819" s="39"/>
      <c r="AY819" s="39"/>
      <c r="AZ819" s="39"/>
      <c r="BA819" s="39"/>
      <c r="BB819" s="39"/>
      <c r="BC819" s="39"/>
      <c r="BD819" s="39"/>
      <c r="BE819" s="39"/>
      <c r="BF819" s="39"/>
      <c r="BG819" s="39"/>
      <c r="BH819" s="39"/>
      <c r="BI819" s="39"/>
      <c r="BJ819" s="39"/>
      <c r="BK819" s="39"/>
      <c r="BL819" s="39"/>
      <c r="BM819" s="39"/>
      <c r="BN819" s="39"/>
      <c r="BO819" s="39"/>
      <c r="BP819" s="39"/>
      <c r="BQ819" s="39"/>
      <c r="BR819" s="39"/>
      <c r="BS819" s="39"/>
    </row>
    <row r="820" spans="1:71" ht="15.75" customHeight="1" x14ac:dyDescent="0.25">
      <c r="A820" s="30"/>
      <c r="B820" s="31"/>
      <c r="C820" s="31"/>
      <c r="D820" s="37"/>
      <c r="E820" s="39"/>
      <c r="F820" s="31"/>
      <c r="G820" s="92"/>
      <c r="H820" s="39"/>
      <c r="I820" s="93"/>
      <c r="J820" s="39"/>
      <c r="K820" s="39"/>
      <c r="L820" s="41"/>
      <c r="M820" s="41"/>
      <c r="N820" s="41"/>
      <c r="O820" s="31"/>
      <c r="P820" s="39"/>
      <c r="Q820" s="39"/>
      <c r="R820" s="39"/>
      <c r="S820" s="39"/>
      <c r="T820" s="94"/>
      <c r="U820" s="39"/>
      <c r="V820" s="95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  <c r="AK820" s="39"/>
      <c r="AL820" s="39"/>
      <c r="AM820" s="39"/>
      <c r="AN820" s="39"/>
      <c r="AO820" s="39"/>
      <c r="AP820" s="39"/>
      <c r="AQ820" s="39"/>
      <c r="AR820" s="39"/>
      <c r="AS820" s="39"/>
      <c r="AT820" s="39"/>
      <c r="AU820" s="39"/>
      <c r="AV820" s="39"/>
      <c r="AW820" s="39"/>
      <c r="AX820" s="39"/>
      <c r="AY820" s="39"/>
      <c r="AZ820" s="39"/>
      <c r="BA820" s="39"/>
      <c r="BB820" s="39"/>
      <c r="BC820" s="39"/>
      <c r="BD820" s="39"/>
      <c r="BE820" s="39"/>
      <c r="BF820" s="39"/>
      <c r="BG820" s="39"/>
      <c r="BH820" s="39"/>
      <c r="BI820" s="39"/>
      <c r="BJ820" s="39"/>
      <c r="BK820" s="39"/>
      <c r="BL820" s="39"/>
      <c r="BM820" s="39"/>
      <c r="BN820" s="39"/>
      <c r="BO820" s="39"/>
      <c r="BP820" s="39"/>
      <c r="BQ820" s="39"/>
      <c r="BR820" s="39"/>
      <c r="BS820" s="39"/>
    </row>
    <row r="821" spans="1:71" ht="15.75" customHeight="1" x14ac:dyDescent="0.25">
      <c r="A821" s="30"/>
      <c r="B821" s="31"/>
      <c r="C821" s="31"/>
      <c r="D821" s="37"/>
      <c r="E821" s="39"/>
      <c r="F821" s="31"/>
      <c r="G821" s="92"/>
      <c r="H821" s="39"/>
      <c r="I821" s="93"/>
      <c r="J821" s="39"/>
      <c r="K821" s="39"/>
      <c r="L821" s="41"/>
      <c r="M821" s="41"/>
      <c r="N821" s="41"/>
      <c r="O821" s="31"/>
      <c r="P821" s="39"/>
      <c r="Q821" s="39"/>
      <c r="R821" s="39"/>
      <c r="S821" s="39"/>
      <c r="T821" s="94"/>
      <c r="U821" s="39"/>
      <c r="V821" s="95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  <c r="AK821" s="39"/>
      <c r="AL821" s="39"/>
      <c r="AM821" s="39"/>
      <c r="AN821" s="39"/>
      <c r="AO821" s="39"/>
      <c r="AP821" s="39"/>
      <c r="AQ821" s="39"/>
      <c r="AR821" s="39"/>
      <c r="AS821" s="39"/>
      <c r="AT821" s="39"/>
      <c r="AU821" s="39"/>
      <c r="AV821" s="39"/>
      <c r="AW821" s="39"/>
      <c r="AX821" s="39"/>
      <c r="AY821" s="39"/>
      <c r="AZ821" s="39"/>
      <c r="BA821" s="39"/>
      <c r="BB821" s="39"/>
      <c r="BC821" s="39"/>
      <c r="BD821" s="39"/>
      <c r="BE821" s="39"/>
      <c r="BF821" s="39"/>
      <c r="BG821" s="39"/>
      <c r="BH821" s="39"/>
      <c r="BI821" s="39"/>
      <c r="BJ821" s="39"/>
      <c r="BK821" s="39"/>
      <c r="BL821" s="39"/>
      <c r="BM821" s="39"/>
      <c r="BN821" s="39"/>
      <c r="BO821" s="39"/>
      <c r="BP821" s="39"/>
      <c r="BQ821" s="39"/>
      <c r="BR821" s="39"/>
      <c r="BS821" s="39"/>
    </row>
    <row r="822" spans="1:71" ht="15.75" customHeight="1" x14ac:dyDescent="0.25">
      <c r="A822" s="30"/>
      <c r="B822" s="31"/>
      <c r="C822" s="31"/>
      <c r="D822" s="37"/>
      <c r="E822" s="39"/>
      <c r="F822" s="31"/>
      <c r="G822" s="92"/>
      <c r="H822" s="39"/>
      <c r="I822" s="93"/>
      <c r="J822" s="39"/>
      <c r="K822" s="39"/>
      <c r="L822" s="41"/>
      <c r="M822" s="41"/>
      <c r="N822" s="41"/>
      <c r="O822" s="31"/>
      <c r="P822" s="39"/>
      <c r="Q822" s="39"/>
      <c r="R822" s="39"/>
      <c r="S822" s="39"/>
      <c r="T822" s="94"/>
      <c r="U822" s="39"/>
      <c r="V822" s="95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/>
      <c r="AL822" s="39"/>
      <c r="AM822" s="39"/>
      <c r="AN822" s="39"/>
      <c r="AO822" s="39"/>
      <c r="AP822" s="39"/>
      <c r="AQ822" s="39"/>
      <c r="AR822" s="39"/>
      <c r="AS822" s="39"/>
      <c r="AT822" s="39"/>
      <c r="AU822" s="39"/>
      <c r="AV822" s="39"/>
      <c r="AW822" s="39"/>
      <c r="AX822" s="39"/>
      <c r="AY822" s="39"/>
      <c r="AZ822" s="39"/>
      <c r="BA822" s="39"/>
      <c r="BB822" s="39"/>
      <c r="BC822" s="39"/>
      <c r="BD822" s="39"/>
      <c r="BE822" s="39"/>
      <c r="BF822" s="39"/>
      <c r="BG822" s="39"/>
      <c r="BH822" s="39"/>
      <c r="BI822" s="39"/>
      <c r="BJ822" s="39"/>
      <c r="BK822" s="39"/>
      <c r="BL822" s="39"/>
      <c r="BM822" s="39"/>
      <c r="BN822" s="39"/>
      <c r="BO822" s="39"/>
      <c r="BP822" s="39"/>
      <c r="BQ822" s="39"/>
      <c r="BR822" s="39"/>
      <c r="BS822" s="39"/>
    </row>
    <row r="823" spans="1:71" ht="15.75" customHeight="1" x14ac:dyDescent="0.25">
      <c r="A823" s="30"/>
      <c r="B823" s="31"/>
      <c r="C823" s="31"/>
      <c r="D823" s="37"/>
      <c r="E823" s="39"/>
      <c r="F823" s="31"/>
      <c r="G823" s="92"/>
      <c r="H823" s="39"/>
      <c r="I823" s="93"/>
      <c r="J823" s="39"/>
      <c r="K823" s="39"/>
      <c r="L823" s="41"/>
      <c r="M823" s="41"/>
      <c r="N823" s="41"/>
      <c r="O823" s="31"/>
      <c r="P823" s="39"/>
      <c r="Q823" s="39"/>
      <c r="R823" s="39"/>
      <c r="S823" s="39"/>
      <c r="T823" s="94"/>
      <c r="U823" s="39"/>
      <c r="V823" s="95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/>
      <c r="AL823" s="39"/>
      <c r="AM823" s="39"/>
      <c r="AN823" s="39"/>
      <c r="AO823" s="39"/>
      <c r="AP823" s="39"/>
      <c r="AQ823" s="39"/>
      <c r="AR823" s="39"/>
      <c r="AS823" s="39"/>
      <c r="AT823" s="39"/>
      <c r="AU823" s="39"/>
      <c r="AV823" s="39"/>
      <c r="AW823" s="39"/>
      <c r="AX823" s="39"/>
      <c r="AY823" s="39"/>
      <c r="AZ823" s="39"/>
      <c r="BA823" s="39"/>
      <c r="BB823" s="39"/>
      <c r="BC823" s="39"/>
      <c r="BD823" s="39"/>
      <c r="BE823" s="39"/>
      <c r="BF823" s="39"/>
      <c r="BG823" s="39"/>
      <c r="BH823" s="39"/>
      <c r="BI823" s="39"/>
      <c r="BJ823" s="39"/>
      <c r="BK823" s="39"/>
      <c r="BL823" s="39"/>
      <c r="BM823" s="39"/>
      <c r="BN823" s="39"/>
      <c r="BO823" s="39"/>
      <c r="BP823" s="39"/>
      <c r="BQ823" s="39"/>
      <c r="BR823" s="39"/>
      <c r="BS823" s="39"/>
    </row>
    <row r="824" spans="1:71" ht="15.75" customHeight="1" x14ac:dyDescent="0.25">
      <c r="A824" s="30"/>
      <c r="B824" s="31"/>
      <c r="C824" s="31"/>
      <c r="D824" s="37"/>
      <c r="E824" s="39"/>
      <c r="F824" s="31"/>
      <c r="G824" s="92"/>
      <c r="H824" s="39"/>
      <c r="I824" s="93"/>
      <c r="J824" s="39"/>
      <c r="K824" s="39"/>
      <c r="L824" s="41"/>
      <c r="M824" s="41"/>
      <c r="N824" s="41"/>
      <c r="O824" s="31"/>
      <c r="P824" s="39"/>
      <c r="Q824" s="39"/>
      <c r="R824" s="39"/>
      <c r="S824" s="39"/>
      <c r="T824" s="94"/>
      <c r="U824" s="39"/>
      <c r="V824" s="95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  <c r="AT824" s="39"/>
      <c r="AU824" s="39"/>
      <c r="AV824" s="39"/>
      <c r="AW824" s="39"/>
      <c r="AX824" s="39"/>
      <c r="AY824" s="39"/>
      <c r="AZ824" s="39"/>
      <c r="BA824" s="39"/>
      <c r="BB824" s="39"/>
      <c r="BC824" s="39"/>
      <c r="BD824" s="39"/>
      <c r="BE824" s="39"/>
      <c r="BF824" s="39"/>
      <c r="BG824" s="39"/>
      <c r="BH824" s="39"/>
      <c r="BI824" s="39"/>
      <c r="BJ824" s="39"/>
      <c r="BK824" s="39"/>
      <c r="BL824" s="39"/>
      <c r="BM824" s="39"/>
      <c r="BN824" s="39"/>
      <c r="BO824" s="39"/>
      <c r="BP824" s="39"/>
      <c r="BQ824" s="39"/>
      <c r="BR824" s="39"/>
      <c r="BS824" s="39"/>
    </row>
    <row r="825" spans="1:71" ht="15.75" customHeight="1" x14ac:dyDescent="0.25">
      <c r="A825" s="30"/>
      <c r="B825" s="31"/>
      <c r="C825" s="31"/>
      <c r="D825" s="37"/>
      <c r="E825" s="39"/>
      <c r="F825" s="31"/>
      <c r="G825" s="92"/>
      <c r="H825" s="39"/>
      <c r="I825" s="93"/>
      <c r="J825" s="39"/>
      <c r="K825" s="39"/>
      <c r="L825" s="41"/>
      <c r="M825" s="41"/>
      <c r="N825" s="41"/>
      <c r="O825" s="31"/>
      <c r="P825" s="39"/>
      <c r="Q825" s="39"/>
      <c r="R825" s="39"/>
      <c r="S825" s="39"/>
      <c r="T825" s="94"/>
      <c r="U825" s="39"/>
      <c r="V825" s="95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39"/>
      <c r="AX825" s="39"/>
      <c r="AY825" s="39"/>
      <c r="AZ825" s="39"/>
      <c r="BA825" s="39"/>
      <c r="BB825" s="39"/>
      <c r="BC825" s="39"/>
      <c r="BD825" s="39"/>
      <c r="BE825" s="39"/>
      <c r="BF825" s="39"/>
      <c r="BG825" s="39"/>
      <c r="BH825" s="39"/>
      <c r="BI825" s="39"/>
      <c r="BJ825" s="39"/>
      <c r="BK825" s="39"/>
      <c r="BL825" s="39"/>
      <c r="BM825" s="39"/>
      <c r="BN825" s="39"/>
      <c r="BO825" s="39"/>
      <c r="BP825" s="39"/>
      <c r="BQ825" s="39"/>
      <c r="BR825" s="39"/>
      <c r="BS825" s="39"/>
    </row>
    <row r="826" spans="1:71" ht="15.75" customHeight="1" x14ac:dyDescent="0.25">
      <c r="A826" s="30"/>
      <c r="B826" s="31"/>
      <c r="C826" s="31"/>
      <c r="D826" s="37"/>
      <c r="E826" s="39"/>
      <c r="F826" s="31"/>
      <c r="G826" s="92"/>
      <c r="H826" s="39"/>
      <c r="I826" s="93"/>
      <c r="J826" s="39"/>
      <c r="K826" s="39"/>
      <c r="L826" s="41"/>
      <c r="M826" s="41"/>
      <c r="N826" s="41"/>
      <c r="O826" s="31"/>
      <c r="P826" s="39"/>
      <c r="Q826" s="39"/>
      <c r="R826" s="39"/>
      <c r="S826" s="39"/>
      <c r="T826" s="94"/>
      <c r="U826" s="39"/>
      <c r="V826" s="95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39"/>
      <c r="AX826" s="39"/>
      <c r="AY826" s="39"/>
      <c r="AZ826" s="39"/>
      <c r="BA826" s="39"/>
      <c r="BB826" s="39"/>
      <c r="BC826" s="39"/>
      <c r="BD826" s="39"/>
      <c r="BE826" s="39"/>
      <c r="BF826" s="39"/>
      <c r="BG826" s="39"/>
      <c r="BH826" s="39"/>
      <c r="BI826" s="39"/>
      <c r="BJ826" s="39"/>
      <c r="BK826" s="39"/>
      <c r="BL826" s="39"/>
      <c r="BM826" s="39"/>
      <c r="BN826" s="39"/>
      <c r="BO826" s="39"/>
      <c r="BP826" s="39"/>
      <c r="BQ826" s="39"/>
      <c r="BR826" s="39"/>
      <c r="BS826" s="39"/>
    </row>
    <row r="827" spans="1:71" ht="15.75" customHeight="1" x14ac:dyDescent="0.25">
      <c r="A827" s="30"/>
      <c r="B827" s="31"/>
      <c r="C827" s="31"/>
      <c r="D827" s="37"/>
      <c r="E827" s="39"/>
      <c r="F827" s="31"/>
      <c r="G827" s="92"/>
      <c r="H827" s="39"/>
      <c r="I827" s="93"/>
      <c r="J827" s="39"/>
      <c r="K827" s="39"/>
      <c r="L827" s="41"/>
      <c r="M827" s="41"/>
      <c r="N827" s="41"/>
      <c r="O827" s="31"/>
      <c r="P827" s="39"/>
      <c r="Q827" s="39"/>
      <c r="R827" s="39"/>
      <c r="S827" s="39"/>
      <c r="T827" s="94"/>
      <c r="U827" s="39"/>
      <c r="V827" s="95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  <c r="AW827" s="39"/>
      <c r="AX827" s="39"/>
      <c r="AY827" s="39"/>
      <c r="AZ827" s="39"/>
      <c r="BA827" s="39"/>
      <c r="BB827" s="39"/>
      <c r="BC827" s="39"/>
      <c r="BD827" s="39"/>
      <c r="BE827" s="39"/>
      <c r="BF827" s="39"/>
      <c r="BG827" s="39"/>
      <c r="BH827" s="39"/>
      <c r="BI827" s="39"/>
      <c r="BJ827" s="39"/>
      <c r="BK827" s="39"/>
      <c r="BL827" s="39"/>
      <c r="BM827" s="39"/>
      <c r="BN827" s="39"/>
      <c r="BO827" s="39"/>
      <c r="BP827" s="39"/>
      <c r="BQ827" s="39"/>
      <c r="BR827" s="39"/>
      <c r="BS827" s="39"/>
    </row>
    <row r="828" spans="1:71" ht="15.75" customHeight="1" x14ac:dyDescent="0.25">
      <c r="A828" s="30"/>
      <c r="B828" s="31"/>
      <c r="C828" s="31"/>
      <c r="D828" s="37"/>
      <c r="E828" s="39"/>
      <c r="F828" s="31"/>
      <c r="G828" s="92"/>
      <c r="H828" s="39"/>
      <c r="I828" s="93"/>
      <c r="J828" s="39"/>
      <c r="K828" s="39"/>
      <c r="L828" s="41"/>
      <c r="M828" s="41"/>
      <c r="N828" s="41"/>
      <c r="O828" s="31"/>
      <c r="P828" s="39"/>
      <c r="Q828" s="39"/>
      <c r="R828" s="39"/>
      <c r="S828" s="39"/>
      <c r="T828" s="94"/>
      <c r="U828" s="39"/>
      <c r="V828" s="95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  <c r="AT828" s="39"/>
      <c r="AU828" s="39"/>
      <c r="AV828" s="39"/>
      <c r="AW828" s="39"/>
      <c r="AX828" s="39"/>
      <c r="AY828" s="39"/>
      <c r="AZ828" s="39"/>
      <c r="BA828" s="39"/>
      <c r="BB828" s="39"/>
      <c r="BC828" s="39"/>
      <c r="BD828" s="39"/>
      <c r="BE828" s="39"/>
      <c r="BF828" s="39"/>
      <c r="BG828" s="39"/>
      <c r="BH828" s="39"/>
      <c r="BI828" s="39"/>
      <c r="BJ828" s="39"/>
      <c r="BK828" s="39"/>
      <c r="BL828" s="39"/>
      <c r="BM828" s="39"/>
      <c r="BN828" s="39"/>
      <c r="BO828" s="39"/>
      <c r="BP828" s="39"/>
      <c r="BQ828" s="39"/>
      <c r="BR828" s="39"/>
      <c r="BS828" s="39"/>
    </row>
    <row r="829" spans="1:71" ht="15.75" customHeight="1" x14ac:dyDescent="0.25">
      <c r="A829" s="30"/>
      <c r="B829" s="31"/>
      <c r="C829" s="31"/>
      <c r="D829" s="37"/>
      <c r="E829" s="39"/>
      <c r="F829" s="31"/>
      <c r="G829" s="92"/>
      <c r="H829" s="39"/>
      <c r="I829" s="93"/>
      <c r="J829" s="39"/>
      <c r="K829" s="39"/>
      <c r="L829" s="41"/>
      <c r="M829" s="41"/>
      <c r="N829" s="41"/>
      <c r="O829" s="31"/>
      <c r="P829" s="39"/>
      <c r="Q829" s="39"/>
      <c r="R829" s="39"/>
      <c r="S829" s="39"/>
      <c r="T829" s="94"/>
      <c r="U829" s="39"/>
      <c r="V829" s="95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  <c r="AW829" s="39"/>
      <c r="AX829" s="39"/>
      <c r="AY829" s="39"/>
      <c r="AZ829" s="39"/>
      <c r="BA829" s="39"/>
      <c r="BB829" s="39"/>
      <c r="BC829" s="39"/>
      <c r="BD829" s="39"/>
      <c r="BE829" s="39"/>
      <c r="BF829" s="39"/>
      <c r="BG829" s="39"/>
      <c r="BH829" s="39"/>
      <c r="BI829" s="39"/>
      <c r="BJ829" s="39"/>
      <c r="BK829" s="39"/>
      <c r="BL829" s="39"/>
      <c r="BM829" s="39"/>
      <c r="BN829" s="39"/>
      <c r="BO829" s="39"/>
      <c r="BP829" s="39"/>
      <c r="BQ829" s="39"/>
      <c r="BR829" s="39"/>
      <c r="BS829" s="39"/>
    </row>
    <row r="830" spans="1:71" ht="15.75" customHeight="1" x14ac:dyDescent="0.25">
      <c r="A830" s="30"/>
      <c r="B830" s="31"/>
      <c r="C830" s="31"/>
      <c r="D830" s="37"/>
      <c r="E830" s="39"/>
      <c r="F830" s="31"/>
      <c r="G830" s="92"/>
      <c r="H830" s="39"/>
      <c r="I830" s="93"/>
      <c r="J830" s="39"/>
      <c r="K830" s="39"/>
      <c r="L830" s="41"/>
      <c r="M830" s="41"/>
      <c r="N830" s="41"/>
      <c r="O830" s="31"/>
      <c r="P830" s="39"/>
      <c r="Q830" s="39"/>
      <c r="R830" s="39"/>
      <c r="S830" s="39"/>
      <c r="T830" s="94"/>
      <c r="U830" s="39"/>
      <c r="V830" s="95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  <c r="AT830" s="39"/>
      <c r="AU830" s="39"/>
      <c r="AV830" s="39"/>
      <c r="AW830" s="39"/>
      <c r="AX830" s="39"/>
      <c r="AY830" s="39"/>
      <c r="AZ830" s="39"/>
      <c r="BA830" s="39"/>
      <c r="BB830" s="39"/>
      <c r="BC830" s="39"/>
      <c r="BD830" s="39"/>
      <c r="BE830" s="39"/>
      <c r="BF830" s="39"/>
      <c r="BG830" s="39"/>
      <c r="BH830" s="39"/>
      <c r="BI830" s="39"/>
      <c r="BJ830" s="39"/>
      <c r="BK830" s="39"/>
      <c r="BL830" s="39"/>
      <c r="BM830" s="39"/>
      <c r="BN830" s="39"/>
      <c r="BO830" s="39"/>
      <c r="BP830" s="39"/>
      <c r="BQ830" s="39"/>
      <c r="BR830" s="39"/>
      <c r="BS830" s="39"/>
    </row>
    <row r="831" spans="1:71" ht="15.75" customHeight="1" x14ac:dyDescent="0.25">
      <c r="A831" s="30"/>
      <c r="B831" s="31"/>
      <c r="C831" s="31"/>
      <c r="D831" s="37"/>
      <c r="E831" s="39"/>
      <c r="F831" s="31"/>
      <c r="G831" s="92"/>
      <c r="H831" s="39"/>
      <c r="I831" s="93"/>
      <c r="J831" s="39"/>
      <c r="K831" s="39"/>
      <c r="L831" s="41"/>
      <c r="M831" s="41"/>
      <c r="N831" s="41"/>
      <c r="O831" s="31"/>
      <c r="P831" s="39"/>
      <c r="Q831" s="39"/>
      <c r="R831" s="39"/>
      <c r="S831" s="39"/>
      <c r="T831" s="94"/>
      <c r="U831" s="39"/>
      <c r="V831" s="95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39"/>
      <c r="AX831" s="39"/>
      <c r="AY831" s="39"/>
      <c r="AZ831" s="39"/>
      <c r="BA831" s="39"/>
      <c r="BB831" s="39"/>
      <c r="BC831" s="39"/>
      <c r="BD831" s="39"/>
      <c r="BE831" s="39"/>
      <c r="BF831" s="39"/>
      <c r="BG831" s="39"/>
      <c r="BH831" s="39"/>
      <c r="BI831" s="39"/>
      <c r="BJ831" s="39"/>
      <c r="BK831" s="39"/>
      <c r="BL831" s="39"/>
      <c r="BM831" s="39"/>
      <c r="BN831" s="39"/>
      <c r="BO831" s="39"/>
      <c r="BP831" s="39"/>
      <c r="BQ831" s="39"/>
      <c r="BR831" s="39"/>
      <c r="BS831" s="39"/>
    </row>
    <row r="832" spans="1:71" ht="15.75" customHeight="1" x14ac:dyDescent="0.25">
      <c r="A832" s="30"/>
      <c r="B832" s="31"/>
      <c r="C832" s="31"/>
      <c r="D832" s="37"/>
      <c r="E832" s="39"/>
      <c r="F832" s="31"/>
      <c r="G832" s="92"/>
      <c r="H832" s="39"/>
      <c r="I832" s="93"/>
      <c r="J832" s="39"/>
      <c r="K832" s="39"/>
      <c r="L832" s="41"/>
      <c r="M832" s="41"/>
      <c r="N832" s="41"/>
      <c r="O832" s="31"/>
      <c r="P832" s="39"/>
      <c r="Q832" s="39"/>
      <c r="R832" s="39"/>
      <c r="S832" s="39"/>
      <c r="T832" s="94"/>
      <c r="U832" s="39"/>
      <c r="V832" s="95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39"/>
      <c r="AX832" s="39"/>
      <c r="AY832" s="39"/>
      <c r="AZ832" s="39"/>
      <c r="BA832" s="39"/>
      <c r="BB832" s="39"/>
      <c r="BC832" s="39"/>
      <c r="BD832" s="39"/>
      <c r="BE832" s="39"/>
      <c r="BF832" s="39"/>
      <c r="BG832" s="39"/>
      <c r="BH832" s="39"/>
      <c r="BI832" s="39"/>
      <c r="BJ832" s="39"/>
      <c r="BK832" s="39"/>
      <c r="BL832" s="39"/>
      <c r="BM832" s="39"/>
      <c r="BN832" s="39"/>
      <c r="BO832" s="39"/>
      <c r="BP832" s="39"/>
      <c r="BQ832" s="39"/>
      <c r="BR832" s="39"/>
      <c r="BS832" s="39"/>
    </row>
    <row r="833" spans="1:71" ht="15.75" customHeight="1" x14ac:dyDescent="0.25">
      <c r="A833" s="30"/>
      <c r="B833" s="31"/>
      <c r="C833" s="31"/>
      <c r="D833" s="37"/>
      <c r="E833" s="39"/>
      <c r="F833" s="31"/>
      <c r="G833" s="92"/>
      <c r="H833" s="39"/>
      <c r="I833" s="93"/>
      <c r="J833" s="39"/>
      <c r="K833" s="39"/>
      <c r="L833" s="41"/>
      <c r="M833" s="41"/>
      <c r="N833" s="41"/>
      <c r="O833" s="31"/>
      <c r="P833" s="39"/>
      <c r="Q833" s="39"/>
      <c r="R833" s="39"/>
      <c r="S833" s="39"/>
      <c r="T833" s="94"/>
      <c r="U833" s="39"/>
      <c r="V833" s="95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39"/>
      <c r="AX833" s="39"/>
      <c r="AY833" s="39"/>
      <c r="AZ833" s="39"/>
      <c r="BA833" s="39"/>
      <c r="BB833" s="39"/>
      <c r="BC833" s="39"/>
      <c r="BD833" s="39"/>
      <c r="BE833" s="39"/>
      <c r="BF833" s="39"/>
      <c r="BG833" s="39"/>
      <c r="BH833" s="39"/>
      <c r="BI833" s="39"/>
      <c r="BJ833" s="39"/>
      <c r="BK833" s="39"/>
      <c r="BL833" s="39"/>
      <c r="BM833" s="39"/>
      <c r="BN833" s="39"/>
      <c r="BO833" s="39"/>
      <c r="BP833" s="39"/>
      <c r="BQ833" s="39"/>
      <c r="BR833" s="39"/>
      <c r="BS833" s="39"/>
    </row>
    <row r="834" spans="1:71" ht="15.75" customHeight="1" x14ac:dyDescent="0.25">
      <c r="A834" s="30"/>
      <c r="B834" s="31"/>
      <c r="C834" s="31"/>
      <c r="D834" s="37"/>
      <c r="E834" s="39"/>
      <c r="F834" s="31"/>
      <c r="G834" s="92"/>
      <c r="H834" s="39"/>
      <c r="I834" s="93"/>
      <c r="J834" s="39"/>
      <c r="K834" s="39"/>
      <c r="L834" s="41"/>
      <c r="M834" s="41"/>
      <c r="N834" s="41"/>
      <c r="O834" s="31"/>
      <c r="P834" s="39"/>
      <c r="Q834" s="39"/>
      <c r="R834" s="39"/>
      <c r="S834" s="39"/>
      <c r="T834" s="94"/>
      <c r="U834" s="39"/>
      <c r="V834" s="95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  <c r="AY834" s="39"/>
      <c r="AZ834" s="39"/>
      <c r="BA834" s="39"/>
      <c r="BB834" s="39"/>
      <c r="BC834" s="39"/>
      <c r="BD834" s="39"/>
      <c r="BE834" s="39"/>
      <c r="BF834" s="39"/>
      <c r="BG834" s="39"/>
      <c r="BH834" s="39"/>
      <c r="BI834" s="39"/>
      <c r="BJ834" s="39"/>
      <c r="BK834" s="39"/>
      <c r="BL834" s="39"/>
      <c r="BM834" s="39"/>
      <c r="BN834" s="39"/>
      <c r="BO834" s="39"/>
      <c r="BP834" s="39"/>
      <c r="BQ834" s="39"/>
      <c r="BR834" s="39"/>
      <c r="BS834" s="39"/>
    </row>
    <row r="835" spans="1:71" ht="15.75" customHeight="1" x14ac:dyDescent="0.25">
      <c r="A835" s="30"/>
      <c r="B835" s="31"/>
      <c r="C835" s="31"/>
      <c r="D835" s="37"/>
      <c r="E835" s="39"/>
      <c r="F835" s="31"/>
      <c r="G835" s="92"/>
      <c r="H835" s="39"/>
      <c r="I835" s="93"/>
      <c r="J835" s="39"/>
      <c r="K835" s="39"/>
      <c r="L835" s="41"/>
      <c r="M835" s="41"/>
      <c r="N835" s="41"/>
      <c r="O835" s="31"/>
      <c r="P835" s="39"/>
      <c r="Q835" s="39"/>
      <c r="R835" s="39"/>
      <c r="S835" s="39"/>
      <c r="T835" s="94"/>
      <c r="U835" s="39"/>
      <c r="V835" s="95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39"/>
      <c r="AX835" s="39"/>
      <c r="AY835" s="39"/>
      <c r="AZ835" s="39"/>
      <c r="BA835" s="39"/>
      <c r="BB835" s="39"/>
      <c r="BC835" s="39"/>
      <c r="BD835" s="39"/>
      <c r="BE835" s="39"/>
      <c r="BF835" s="39"/>
      <c r="BG835" s="39"/>
      <c r="BH835" s="39"/>
      <c r="BI835" s="39"/>
      <c r="BJ835" s="39"/>
      <c r="BK835" s="39"/>
      <c r="BL835" s="39"/>
      <c r="BM835" s="39"/>
      <c r="BN835" s="39"/>
      <c r="BO835" s="39"/>
      <c r="BP835" s="39"/>
      <c r="BQ835" s="39"/>
      <c r="BR835" s="39"/>
      <c r="BS835" s="39"/>
    </row>
    <row r="836" spans="1:71" ht="15.75" customHeight="1" x14ac:dyDescent="0.25">
      <c r="A836" s="30"/>
      <c r="B836" s="31"/>
      <c r="C836" s="31"/>
      <c r="D836" s="37"/>
      <c r="E836" s="39"/>
      <c r="F836" s="31"/>
      <c r="G836" s="92"/>
      <c r="H836" s="39"/>
      <c r="I836" s="93"/>
      <c r="J836" s="39"/>
      <c r="K836" s="39"/>
      <c r="L836" s="41"/>
      <c r="M836" s="41"/>
      <c r="N836" s="41"/>
      <c r="O836" s="31"/>
      <c r="P836" s="39"/>
      <c r="Q836" s="39"/>
      <c r="R836" s="39"/>
      <c r="S836" s="39"/>
      <c r="T836" s="94"/>
      <c r="U836" s="39"/>
      <c r="V836" s="95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39"/>
      <c r="AX836" s="39"/>
      <c r="AY836" s="39"/>
      <c r="AZ836" s="39"/>
      <c r="BA836" s="39"/>
      <c r="BB836" s="39"/>
      <c r="BC836" s="39"/>
      <c r="BD836" s="39"/>
      <c r="BE836" s="39"/>
      <c r="BF836" s="39"/>
      <c r="BG836" s="39"/>
      <c r="BH836" s="39"/>
      <c r="BI836" s="39"/>
      <c r="BJ836" s="39"/>
      <c r="BK836" s="39"/>
      <c r="BL836" s="39"/>
      <c r="BM836" s="39"/>
      <c r="BN836" s="39"/>
      <c r="BO836" s="39"/>
      <c r="BP836" s="39"/>
      <c r="BQ836" s="39"/>
      <c r="BR836" s="39"/>
      <c r="BS836" s="39"/>
    </row>
    <row r="837" spans="1:71" ht="15.75" customHeight="1" x14ac:dyDescent="0.25">
      <c r="A837" s="30"/>
      <c r="B837" s="31"/>
      <c r="C837" s="31"/>
      <c r="D837" s="37"/>
      <c r="E837" s="39"/>
      <c r="F837" s="31"/>
      <c r="G837" s="92"/>
      <c r="H837" s="39"/>
      <c r="I837" s="93"/>
      <c r="J837" s="39"/>
      <c r="K837" s="39"/>
      <c r="L837" s="41"/>
      <c r="M837" s="41"/>
      <c r="N837" s="41"/>
      <c r="O837" s="31"/>
      <c r="P837" s="39"/>
      <c r="Q837" s="39"/>
      <c r="R837" s="39"/>
      <c r="S837" s="39"/>
      <c r="T837" s="94"/>
      <c r="U837" s="39"/>
      <c r="V837" s="95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39"/>
      <c r="AX837" s="39"/>
      <c r="AY837" s="39"/>
      <c r="AZ837" s="39"/>
      <c r="BA837" s="39"/>
      <c r="BB837" s="39"/>
      <c r="BC837" s="39"/>
      <c r="BD837" s="39"/>
      <c r="BE837" s="39"/>
      <c r="BF837" s="39"/>
      <c r="BG837" s="39"/>
      <c r="BH837" s="39"/>
      <c r="BI837" s="39"/>
      <c r="BJ837" s="39"/>
      <c r="BK837" s="39"/>
      <c r="BL837" s="39"/>
      <c r="BM837" s="39"/>
      <c r="BN837" s="39"/>
      <c r="BO837" s="39"/>
      <c r="BP837" s="39"/>
      <c r="BQ837" s="39"/>
      <c r="BR837" s="39"/>
      <c r="BS837" s="39"/>
    </row>
    <row r="838" spans="1:71" ht="15.75" customHeight="1" x14ac:dyDescent="0.25">
      <c r="A838" s="30"/>
      <c r="B838" s="31"/>
      <c r="C838" s="31"/>
      <c r="D838" s="37"/>
      <c r="E838" s="39"/>
      <c r="F838" s="31"/>
      <c r="G838" s="92"/>
      <c r="H838" s="39"/>
      <c r="I838" s="93"/>
      <c r="J838" s="39"/>
      <c r="K838" s="39"/>
      <c r="L838" s="41"/>
      <c r="M838" s="41"/>
      <c r="N838" s="41"/>
      <c r="O838" s="31"/>
      <c r="P838" s="39"/>
      <c r="Q838" s="39"/>
      <c r="R838" s="39"/>
      <c r="S838" s="39"/>
      <c r="T838" s="94"/>
      <c r="U838" s="39"/>
      <c r="V838" s="95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  <c r="AT838" s="39"/>
      <c r="AU838" s="39"/>
      <c r="AV838" s="39"/>
      <c r="AW838" s="39"/>
      <c r="AX838" s="39"/>
      <c r="AY838" s="39"/>
      <c r="AZ838" s="39"/>
      <c r="BA838" s="39"/>
      <c r="BB838" s="39"/>
      <c r="BC838" s="39"/>
      <c r="BD838" s="39"/>
      <c r="BE838" s="39"/>
      <c r="BF838" s="39"/>
      <c r="BG838" s="39"/>
      <c r="BH838" s="39"/>
      <c r="BI838" s="39"/>
      <c r="BJ838" s="39"/>
      <c r="BK838" s="39"/>
      <c r="BL838" s="39"/>
      <c r="BM838" s="39"/>
      <c r="BN838" s="39"/>
      <c r="BO838" s="39"/>
      <c r="BP838" s="39"/>
      <c r="BQ838" s="39"/>
      <c r="BR838" s="39"/>
      <c r="BS838" s="39"/>
    </row>
    <row r="839" spans="1:71" ht="15.75" customHeight="1" x14ac:dyDescent="0.25">
      <c r="A839" s="30"/>
      <c r="B839" s="31"/>
      <c r="C839" s="31"/>
      <c r="D839" s="37"/>
      <c r="E839" s="39"/>
      <c r="F839" s="31"/>
      <c r="G839" s="92"/>
      <c r="H839" s="39"/>
      <c r="I839" s="93"/>
      <c r="J839" s="39"/>
      <c r="K839" s="39"/>
      <c r="L839" s="41"/>
      <c r="M839" s="41"/>
      <c r="N839" s="41"/>
      <c r="O839" s="31"/>
      <c r="P839" s="39"/>
      <c r="Q839" s="39"/>
      <c r="R839" s="39"/>
      <c r="S839" s="39"/>
      <c r="T839" s="94"/>
      <c r="U839" s="39"/>
      <c r="V839" s="95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  <c r="AW839" s="39"/>
      <c r="AX839" s="39"/>
      <c r="AY839" s="39"/>
      <c r="AZ839" s="39"/>
      <c r="BA839" s="39"/>
      <c r="BB839" s="39"/>
      <c r="BC839" s="39"/>
      <c r="BD839" s="39"/>
      <c r="BE839" s="39"/>
      <c r="BF839" s="39"/>
      <c r="BG839" s="39"/>
      <c r="BH839" s="39"/>
      <c r="BI839" s="39"/>
      <c r="BJ839" s="39"/>
      <c r="BK839" s="39"/>
      <c r="BL839" s="39"/>
      <c r="BM839" s="39"/>
      <c r="BN839" s="39"/>
      <c r="BO839" s="39"/>
      <c r="BP839" s="39"/>
      <c r="BQ839" s="39"/>
      <c r="BR839" s="39"/>
      <c r="BS839" s="39"/>
    </row>
    <row r="840" spans="1:71" ht="15.75" customHeight="1" x14ac:dyDescent="0.25">
      <c r="A840" s="30"/>
      <c r="B840" s="31"/>
      <c r="C840" s="31"/>
      <c r="D840" s="37"/>
      <c r="E840" s="39"/>
      <c r="F840" s="31"/>
      <c r="G840" s="92"/>
      <c r="H840" s="39"/>
      <c r="I840" s="93"/>
      <c r="J840" s="39"/>
      <c r="K840" s="39"/>
      <c r="L840" s="41"/>
      <c r="M840" s="41"/>
      <c r="N840" s="41"/>
      <c r="O840" s="31"/>
      <c r="P840" s="39"/>
      <c r="Q840" s="39"/>
      <c r="R840" s="39"/>
      <c r="S840" s="39"/>
      <c r="T840" s="94"/>
      <c r="U840" s="39"/>
      <c r="V840" s="95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  <c r="AT840" s="39"/>
      <c r="AU840" s="39"/>
      <c r="AV840" s="39"/>
      <c r="AW840" s="39"/>
      <c r="AX840" s="39"/>
      <c r="AY840" s="39"/>
      <c r="AZ840" s="39"/>
      <c r="BA840" s="39"/>
      <c r="BB840" s="39"/>
      <c r="BC840" s="39"/>
      <c r="BD840" s="39"/>
      <c r="BE840" s="39"/>
      <c r="BF840" s="39"/>
      <c r="BG840" s="39"/>
      <c r="BH840" s="39"/>
      <c r="BI840" s="39"/>
      <c r="BJ840" s="39"/>
      <c r="BK840" s="39"/>
      <c r="BL840" s="39"/>
      <c r="BM840" s="39"/>
      <c r="BN840" s="39"/>
      <c r="BO840" s="39"/>
      <c r="BP840" s="39"/>
      <c r="BQ840" s="39"/>
      <c r="BR840" s="39"/>
      <c r="BS840" s="39"/>
    </row>
    <row r="841" spans="1:71" ht="15.75" customHeight="1" x14ac:dyDescent="0.25">
      <c r="A841" s="30"/>
      <c r="B841" s="31"/>
      <c r="C841" s="31"/>
      <c r="D841" s="37"/>
      <c r="E841" s="39"/>
      <c r="F841" s="31"/>
      <c r="G841" s="92"/>
      <c r="H841" s="39"/>
      <c r="I841" s="93"/>
      <c r="J841" s="39"/>
      <c r="K841" s="39"/>
      <c r="L841" s="41"/>
      <c r="M841" s="41"/>
      <c r="N841" s="41"/>
      <c r="O841" s="31"/>
      <c r="P841" s="39"/>
      <c r="Q841" s="39"/>
      <c r="R841" s="39"/>
      <c r="S841" s="39"/>
      <c r="T841" s="94"/>
      <c r="U841" s="39"/>
      <c r="V841" s="95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  <c r="AW841" s="39"/>
      <c r="AX841" s="39"/>
      <c r="AY841" s="39"/>
      <c r="AZ841" s="39"/>
      <c r="BA841" s="39"/>
      <c r="BB841" s="39"/>
      <c r="BC841" s="39"/>
      <c r="BD841" s="39"/>
      <c r="BE841" s="39"/>
      <c r="BF841" s="39"/>
      <c r="BG841" s="39"/>
      <c r="BH841" s="39"/>
      <c r="BI841" s="39"/>
      <c r="BJ841" s="39"/>
      <c r="BK841" s="39"/>
      <c r="BL841" s="39"/>
      <c r="BM841" s="39"/>
      <c r="BN841" s="39"/>
      <c r="BO841" s="39"/>
      <c r="BP841" s="39"/>
      <c r="BQ841" s="39"/>
      <c r="BR841" s="39"/>
      <c r="BS841" s="39"/>
    </row>
    <row r="842" spans="1:71" ht="15.75" customHeight="1" x14ac:dyDescent="0.25">
      <c r="A842" s="30"/>
      <c r="B842" s="31"/>
      <c r="C842" s="31"/>
      <c r="D842" s="37"/>
      <c r="E842" s="39"/>
      <c r="F842" s="31"/>
      <c r="G842" s="92"/>
      <c r="H842" s="39"/>
      <c r="I842" s="93"/>
      <c r="J842" s="39"/>
      <c r="K842" s="39"/>
      <c r="L842" s="41"/>
      <c r="M842" s="41"/>
      <c r="N842" s="41"/>
      <c r="O842" s="31"/>
      <c r="P842" s="39"/>
      <c r="Q842" s="39"/>
      <c r="R842" s="39"/>
      <c r="S842" s="39"/>
      <c r="T842" s="94"/>
      <c r="U842" s="39"/>
      <c r="V842" s="95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  <c r="AT842" s="39"/>
      <c r="AU842" s="39"/>
      <c r="AV842" s="39"/>
      <c r="AW842" s="39"/>
      <c r="AX842" s="39"/>
      <c r="AY842" s="39"/>
      <c r="AZ842" s="39"/>
      <c r="BA842" s="39"/>
      <c r="BB842" s="39"/>
      <c r="BC842" s="39"/>
      <c r="BD842" s="39"/>
      <c r="BE842" s="39"/>
      <c r="BF842" s="39"/>
      <c r="BG842" s="39"/>
      <c r="BH842" s="39"/>
      <c r="BI842" s="39"/>
      <c r="BJ842" s="39"/>
      <c r="BK842" s="39"/>
      <c r="BL842" s="39"/>
      <c r="BM842" s="39"/>
      <c r="BN842" s="39"/>
      <c r="BO842" s="39"/>
      <c r="BP842" s="39"/>
      <c r="BQ842" s="39"/>
      <c r="BR842" s="39"/>
      <c r="BS842" s="39"/>
    </row>
    <row r="843" spans="1:71" ht="15.75" customHeight="1" x14ac:dyDescent="0.25">
      <c r="A843" s="30"/>
      <c r="B843" s="31"/>
      <c r="C843" s="31"/>
      <c r="D843" s="37"/>
      <c r="E843" s="39"/>
      <c r="F843" s="31"/>
      <c r="G843" s="92"/>
      <c r="H843" s="39"/>
      <c r="I843" s="93"/>
      <c r="J843" s="39"/>
      <c r="K843" s="39"/>
      <c r="L843" s="41"/>
      <c r="M843" s="41"/>
      <c r="N843" s="41"/>
      <c r="O843" s="31"/>
      <c r="P843" s="39"/>
      <c r="Q843" s="39"/>
      <c r="R843" s="39"/>
      <c r="S843" s="39"/>
      <c r="T843" s="94"/>
      <c r="U843" s="39"/>
      <c r="V843" s="95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  <c r="AT843" s="39"/>
      <c r="AU843" s="39"/>
      <c r="AV843" s="39"/>
      <c r="AW843" s="39"/>
      <c r="AX843" s="39"/>
      <c r="AY843" s="39"/>
      <c r="AZ843" s="39"/>
      <c r="BA843" s="39"/>
      <c r="BB843" s="39"/>
      <c r="BC843" s="39"/>
      <c r="BD843" s="39"/>
      <c r="BE843" s="39"/>
      <c r="BF843" s="39"/>
      <c r="BG843" s="39"/>
      <c r="BH843" s="39"/>
      <c r="BI843" s="39"/>
      <c r="BJ843" s="39"/>
      <c r="BK843" s="39"/>
      <c r="BL843" s="39"/>
      <c r="BM843" s="39"/>
      <c r="BN843" s="39"/>
      <c r="BO843" s="39"/>
      <c r="BP843" s="39"/>
      <c r="BQ843" s="39"/>
      <c r="BR843" s="39"/>
      <c r="BS843" s="39"/>
    </row>
    <row r="844" spans="1:71" ht="15.75" customHeight="1" x14ac:dyDescent="0.25">
      <c r="A844" s="30"/>
      <c r="B844" s="31"/>
      <c r="C844" s="31"/>
      <c r="D844" s="37"/>
      <c r="E844" s="39"/>
      <c r="F844" s="31"/>
      <c r="G844" s="92"/>
      <c r="H844" s="39"/>
      <c r="I844" s="93"/>
      <c r="J844" s="39"/>
      <c r="K844" s="39"/>
      <c r="L844" s="41"/>
      <c r="M844" s="41"/>
      <c r="N844" s="41"/>
      <c r="O844" s="31"/>
      <c r="P844" s="39"/>
      <c r="Q844" s="39"/>
      <c r="R844" s="39"/>
      <c r="S844" s="39"/>
      <c r="T844" s="94"/>
      <c r="U844" s="39"/>
      <c r="V844" s="95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  <c r="AT844" s="39"/>
      <c r="AU844" s="39"/>
      <c r="AV844" s="39"/>
      <c r="AW844" s="39"/>
      <c r="AX844" s="39"/>
      <c r="AY844" s="39"/>
      <c r="AZ844" s="39"/>
      <c r="BA844" s="39"/>
      <c r="BB844" s="39"/>
      <c r="BC844" s="39"/>
      <c r="BD844" s="39"/>
      <c r="BE844" s="39"/>
      <c r="BF844" s="39"/>
      <c r="BG844" s="39"/>
      <c r="BH844" s="39"/>
      <c r="BI844" s="39"/>
      <c r="BJ844" s="39"/>
      <c r="BK844" s="39"/>
      <c r="BL844" s="39"/>
      <c r="BM844" s="39"/>
      <c r="BN844" s="39"/>
      <c r="BO844" s="39"/>
      <c r="BP844" s="39"/>
      <c r="BQ844" s="39"/>
      <c r="BR844" s="39"/>
      <c r="BS844" s="39"/>
    </row>
    <row r="845" spans="1:71" ht="15.75" customHeight="1" x14ac:dyDescent="0.25">
      <c r="A845" s="30"/>
      <c r="B845" s="31"/>
      <c r="C845" s="31"/>
      <c r="D845" s="37"/>
      <c r="E845" s="39"/>
      <c r="F845" s="31"/>
      <c r="G845" s="92"/>
      <c r="H845" s="39"/>
      <c r="I845" s="93"/>
      <c r="J845" s="39"/>
      <c r="K845" s="39"/>
      <c r="L845" s="41"/>
      <c r="M845" s="41"/>
      <c r="N845" s="41"/>
      <c r="O845" s="31"/>
      <c r="P845" s="39"/>
      <c r="Q845" s="39"/>
      <c r="R845" s="39"/>
      <c r="S845" s="39"/>
      <c r="T845" s="94"/>
      <c r="U845" s="39"/>
      <c r="V845" s="95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39"/>
      <c r="AX845" s="39"/>
      <c r="AY845" s="39"/>
      <c r="AZ845" s="39"/>
      <c r="BA845" s="39"/>
      <c r="BB845" s="39"/>
      <c r="BC845" s="39"/>
      <c r="BD845" s="39"/>
      <c r="BE845" s="39"/>
      <c r="BF845" s="39"/>
      <c r="BG845" s="39"/>
      <c r="BH845" s="39"/>
      <c r="BI845" s="39"/>
      <c r="BJ845" s="39"/>
      <c r="BK845" s="39"/>
      <c r="BL845" s="39"/>
      <c r="BM845" s="39"/>
      <c r="BN845" s="39"/>
      <c r="BO845" s="39"/>
      <c r="BP845" s="39"/>
      <c r="BQ845" s="39"/>
      <c r="BR845" s="39"/>
      <c r="BS845" s="39"/>
    </row>
    <row r="846" spans="1:71" ht="15.75" customHeight="1" x14ac:dyDescent="0.25">
      <c r="A846" s="30"/>
      <c r="B846" s="31"/>
      <c r="C846" s="31"/>
      <c r="D846" s="37"/>
      <c r="E846" s="39"/>
      <c r="F846" s="31"/>
      <c r="G846" s="92"/>
      <c r="H846" s="39"/>
      <c r="I846" s="93"/>
      <c r="J846" s="39"/>
      <c r="K846" s="39"/>
      <c r="L846" s="41"/>
      <c r="M846" s="41"/>
      <c r="N846" s="41"/>
      <c r="O846" s="31"/>
      <c r="P846" s="39"/>
      <c r="Q846" s="39"/>
      <c r="R846" s="39"/>
      <c r="S846" s="39"/>
      <c r="T846" s="94"/>
      <c r="U846" s="39"/>
      <c r="V846" s="95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39"/>
      <c r="AX846" s="39"/>
      <c r="AY846" s="39"/>
      <c r="AZ846" s="39"/>
      <c r="BA846" s="39"/>
      <c r="BB846" s="39"/>
      <c r="BC846" s="39"/>
      <c r="BD846" s="39"/>
      <c r="BE846" s="39"/>
      <c r="BF846" s="39"/>
      <c r="BG846" s="39"/>
      <c r="BH846" s="39"/>
      <c r="BI846" s="39"/>
      <c r="BJ846" s="39"/>
      <c r="BK846" s="39"/>
      <c r="BL846" s="39"/>
      <c r="BM846" s="39"/>
      <c r="BN846" s="39"/>
      <c r="BO846" s="39"/>
      <c r="BP846" s="39"/>
      <c r="BQ846" s="39"/>
      <c r="BR846" s="39"/>
      <c r="BS846" s="39"/>
    </row>
    <row r="847" spans="1:71" ht="15.75" customHeight="1" x14ac:dyDescent="0.25">
      <c r="A847" s="30"/>
      <c r="B847" s="31"/>
      <c r="C847" s="31"/>
      <c r="D847" s="37"/>
      <c r="E847" s="39"/>
      <c r="F847" s="31"/>
      <c r="G847" s="92"/>
      <c r="H847" s="39"/>
      <c r="I847" s="93"/>
      <c r="J847" s="39"/>
      <c r="K847" s="39"/>
      <c r="L847" s="41"/>
      <c r="M847" s="41"/>
      <c r="N847" s="41"/>
      <c r="O847" s="31"/>
      <c r="P847" s="39"/>
      <c r="Q847" s="39"/>
      <c r="R847" s="39"/>
      <c r="S847" s="39"/>
      <c r="T847" s="94"/>
      <c r="U847" s="39"/>
      <c r="V847" s="95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  <c r="AW847" s="39"/>
      <c r="AX847" s="39"/>
      <c r="AY847" s="39"/>
      <c r="AZ847" s="39"/>
      <c r="BA847" s="39"/>
      <c r="BB847" s="39"/>
      <c r="BC847" s="39"/>
      <c r="BD847" s="39"/>
      <c r="BE847" s="39"/>
      <c r="BF847" s="39"/>
      <c r="BG847" s="39"/>
      <c r="BH847" s="39"/>
      <c r="BI847" s="39"/>
      <c r="BJ847" s="39"/>
      <c r="BK847" s="39"/>
      <c r="BL847" s="39"/>
      <c r="BM847" s="39"/>
      <c r="BN847" s="39"/>
      <c r="BO847" s="39"/>
      <c r="BP847" s="39"/>
      <c r="BQ847" s="39"/>
      <c r="BR847" s="39"/>
      <c r="BS847" s="39"/>
    </row>
    <row r="848" spans="1:71" ht="15.75" customHeight="1" x14ac:dyDescent="0.25">
      <c r="A848" s="30"/>
      <c r="B848" s="31"/>
      <c r="C848" s="31"/>
      <c r="D848" s="37"/>
      <c r="E848" s="39"/>
      <c r="F848" s="31"/>
      <c r="G848" s="92"/>
      <c r="H848" s="39"/>
      <c r="I848" s="93"/>
      <c r="J848" s="39"/>
      <c r="K848" s="39"/>
      <c r="L848" s="41"/>
      <c r="M848" s="41"/>
      <c r="N848" s="41"/>
      <c r="O848" s="31"/>
      <c r="P848" s="39"/>
      <c r="Q848" s="39"/>
      <c r="R848" s="39"/>
      <c r="S848" s="39"/>
      <c r="T848" s="94"/>
      <c r="U848" s="39"/>
      <c r="V848" s="95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  <c r="AT848" s="39"/>
      <c r="AU848" s="39"/>
      <c r="AV848" s="39"/>
      <c r="AW848" s="39"/>
      <c r="AX848" s="39"/>
      <c r="AY848" s="39"/>
      <c r="AZ848" s="39"/>
      <c r="BA848" s="39"/>
      <c r="BB848" s="39"/>
      <c r="BC848" s="39"/>
      <c r="BD848" s="39"/>
      <c r="BE848" s="39"/>
      <c r="BF848" s="39"/>
      <c r="BG848" s="39"/>
      <c r="BH848" s="39"/>
      <c r="BI848" s="39"/>
      <c r="BJ848" s="39"/>
      <c r="BK848" s="39"/>
      <c r="BL848" s="39"/>
      <c r="BM848" s="39"/>
      <c r="BN848" s="39"/>
      <c r="BO848" s="39"/>
      <c r="BP848" s="39"/>
      <c r="BQ848" s="39"/>
      <c r="BR848" s="39"/>
      <c r="BS848" s="39"/>
    </row>
    <row r="849" spans="1:71" ht="15.75" customHeight="1" x14ac:dyDescent="0.25">
      <c r="A849" s="30"/>
      <c r="B849" s="31"/>
      <c r="C849" s="31"/>
      <c r="D849" s="37"/>
      <c r="E849" s="39"/>
      <c r="F849" s="31"/>
      <c r="G849" s="92"/>
      <c r="H849" s="39"/>
      <c r="I849" s="93"/>
      <c r="J849" s="39"/>
      <c r="K849" s="39"/>
      <c r="L849" s="41"/>
      <c r="M849" s="41"/>
      <c r="N849" s="41"/>
      <c r="O849" s="31"/>
      <c r="P849" s="39"/>
      <c r="Q849" s="39"/>
      <c r="R849" s="39"/>
      <c r="S849" s="39"/>
      <c r="T849" s="94"/>
      <c r="U849" s="39"/>
      <c r="V849" s="95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39"/>
      <c r="AX849" s="39"/>
      <c r="AY849" s="39"/>
      <c r="AZ849" s="39"/>
      <c r="BA849" s="39"/>
      <c r="BB849" s="39"/>
      <c r="BC849" s="39"/>
      <c r="BD849" s="39"/>
      <c r="BE849" s="39"/>
      <c r="BF849" s="39"/>
      <c r="BG849" s="39"/>
      <c r="BH849" s="39"/>
      <c r="BI849" s="39"/>
      <c r="BJ849" s="39"/>
      <c r="BK849" s="39"/>
      <c r="BL849" s="39"/>
      <c r="BM849" s="39"/>
      <c r="BN849" s="39"/>
      <c r="BO849" s="39"/>
      <c r="BP849" s="39"/>
      <c r="BQ849" s="39"/>
      <c r="BR849" s="39"/>
      <c r="BS849" s="39"/>
    </row>
    <row r="850" spans="1:71" ht="15.75" customHeight="1" x14ac:dyDescent="0.25">
      <c r="A850" s="30"/>
      <c r="B850" s="31"/>
      <c r="C850" s="31"/>
      <c r="D850" s="37"/>
      <c r="E850" s="39"/>
      <c r="F850" s="31"/>
      <c r="G850" s="92"/>
      <c r="H850" s="39"/>
      <c r="I850" s="93"/>
      <c r="J850" s="39"/>
      <c r="K850" s="39"/>
      <c r="L850" s="41"/>
      <c r="M850" s="41"/>
      <c r="N850" s="41"/>
      <c r="O850" s="31"/>
      <c r="P850" s="39"/>
      <c r="Q850" s="39"/>
      <c r="R850" s="39"/>
      <c r="S850" s="39"/>
      <c r="T850" s="94"/>
      <c r="U850" s="39"/>
      <c r="V850" s="95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39"/>
      <c r="AX850" s="39"/>
      <c r="AY850" s="39"/>
      <c r="AZ850" s="39"/>
      <c r="BA850" s="39"/>
      <c r="BB850" s="39"/>
      <c r="BC850" s="39"/>
      <c r="BD850" s="39"/>
      <c r="BE850" s="39"/>
      <c r="BF850" s="39"/>
      <c r="BG850" s="39"/>
      <c r="BH850" s="39"/>
      <c r="BI850" s="39"/>
      <c r="BJ850" s="39"/>
      <c r="BK850" s="39"/>
      <c r="BL850" s="39"/>
      <c r="BM850" s="39"/>
      <c r="BN850" s="39"/>
      <c r="BO850" s="39"/>
      <c r="BP850" s="39"/>
      <c r="BQ850" s="39"/>
      <c r="BR850" s="39"/>
      <c r="BS850" s="39"/>
    </row>
    <row r="851" spans="1:71" ht="15.75" customHeight="1" x14ac:dyDescent="0.25">
      <c r="A851" s="30"/>
      <c r="B851" s="31"/>
      <c r="C851" s="31"/>
      <c r="D851" s="37"/>
      <c r="E851" s="39"/>
      <c r="F851" s="31"/>
      <c r="G851" s="92"/>
      <c r="H851" s="39"/>
      <c r="I851" s="93"/>
      <c r="J851" s="39"/>
      <c r="K851" s="39"/>
      <c r="L851" s="41"/>
      <c r="M851" s="41"/>
      <c r="N851" s="41"/>
      <c r="O851" s="31"/>
      <c r="P851" s="39"/>
      <c r="Q851" s="39"/>
      <c r="R851" s="39"/>
      <c r="S851" s="39"/>
      <c r="T851" s="94"/>
      <c r="U851" s="39"/>
      <c r="V851" s="95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39"/>
      <c r="AX851" s="39"/>
      <c r="AY851" s="39"/>
      <c r="AZ851" s="39"/>
      <c r="BA851" s="39"/>
      <c r="BB851" s="39"/>
      <c r="BC851" s="39"/>
      <c r="BD851" s="39"/>
      <c r="BE851" s="39"/>
      <c r="BF851" s="39"/>
      <c r="BG851" s="39"/>
      <c r="BH851" s="39"/>
      <c r="BI851" s="39"/>
      <c r="BJ851" s="39"/>
      <c r="BK851" s="39"/>
      <c r="BL851" s="39"/>
      <c r="BM851" s="39"/>
      <c r="BN851" s="39"/>
      <c r="BO851" s="39"/>
      <c r="BP851" s="39"/>
      <c r="BQ851" s="39"/>
      <c r="BR851" s="39"/>
      <c r="BS851" s="39"/>
    </row>
    <row r="852" spans="1:71" ht="15.75" customHeight="1" x14ac:dyDescent="0.25">
      <c r="A852" s="30"/>
      <c r="B852" s="31"/>
      <c r="C852" s="31"/>
      <c r="D852" s="37"/>
      <c r="E852" s="39"/>
      <c r="F852" s="31"/>
      <c r="G852" s="92"/>
      <c r="H852" s="39"/>
      <c r="I852" s="93"/>
      <c r="J852" s="39"/>
      <c r="K852" s="39"/>
      <c r="L852" s="41"/>
      <c r="M852" s="41"/>
      <c r="N852" s="41"/>
      <c r="O852" s="31"/>
      <c r="P852" s="39"/>
      <c r="Q852" s="39"/>
      <c r="R852" s="39"/>
      <c r="S852" s="39"/>
      <c r="T852" s="94"/>
      <c r="U852" s="39"/>
      <c r="V852" s="95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39"/>
      <c r="AX852" s="39"/>
      <c r="AY852" s="39"/>
      <c r="AZ852" s="39"/>
      <c r="BA852" s="39"/>
      <c r="BB852" s="39"/>
      <c r="BC852" s="39"/>
      <c r="BD852" s="39"/>
      <c r="BE852" s="39"/>
      <c r="BF852" s="39"/>
      <c r="BG852" s="39"/>
      <c r="BH852" s="39"/>
      <c r="BI852" s="39"/>
      <c r="BJ852" s="39"/>
      <c r="BK852" s="39"/>
      <c r="BL852" s="39"/>
      <c r="BM852" s="39"/>
      <c r="BN852" s="39"/>
      <c r="BO852" s="39"/>
      <c r="BP852" s="39"/>
      <c r="BQ852" s="39"/>
      <c r="BR852" s="39"/>
      <c r="BS852" s="39"/>
    </row>
    <row r="853" spans="1:71" ht="15.75" customHeight="1" x14ac:dyDescent="0.25">
      <c r="A853" s="30"/>
      <c r="B853" s="31"/>
      <c r="C853" s="31"/>
      <c r="D853" s="37"/>
      <c r="E853" s="39"/>
      <c r="F853" s="31"/>
      <c r="G853" s="92"/>
      <c r="H853" s="39"/>
      <c r="I853" s="93"/>
      <c r="J853" s="39"/>
      <c r="K853" s="39"/>
      <c r="L853" s="41"/>
      <c r="M853" s="41"/>
      <c r="N853" s="41"/>
      <c r="O853" s="31"/>
      <c r="P853" s="39"/>
      <c r="Q853" s="39"/>
      <c r="R853" s="39"/>
      <c r="S853" s="39"/>
      <c r="T853" s="94"/>
      <c r="U853" s="39"/>
      <c r="V853" s="95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  <c r="AW853" s="39"/>
      <c r="AX853" s="39"/>
      <c r="AY853" s="39"/>
      <c r="AZ853" s="39"/>
      <c r="BA853" s="39"/>
      <c r="BB853" s="39"/>
      <c r="BC853" s="39"/>
      <c r="BD853" s="39"/>
      <c r="BE853" s="39"/>
      <c r="BF853" s="39"/>
      <c r="BG853" s="39"/>
      <c r="BH853" s="39"/>
      <c r="BI853" s="39"/>
      <c r="BJ853" s="39"/>
      <c r="BK853" s="39"/>
      <c r="BL853" s="39"/>
      <c r="BM853" s="39"/>
      <c r="BN853" s="39"/>
      <c r="BO853" s="39"/>
      <c r="BP853" s="39"/>
      <c r="BQ853" s="39"/>
      <c r="BR853" s="39"/>
      <c r="BS853" s="39"/>
    </row>
    <row r="854" spans="1:71" ht="15.75" customHeight="1" x14ac:dyDescent="0.25">
      <c r="A854" s="30"/>
      <c r="B854" s="31"/>
      <c r="C854" s="31"/>
      <c r="D854" s="37"/>
      <c r="E854" s="39"/>
      <c r="F854" s="31"/>
      <c r="G854" s="92"/>
      <c r="H854" s="39"/>
      <c r="I854" s="93"/>
      <c r="J854" s="39"/>
      <c r="K854" s="39"/>
      <c r="L854" s="41"/>
      <c r="M854" s="41"/>
      <c r="N854" s="41"/>
      <c r="O854" s="31"/>
      <c r="P854" s="39"/>
      <c r="Q854" s="39"/>
      <c r="R854" s="39"/>
      <c r="S854" s="39"/>
      <c r="T854" s="94"/>
      <c r="U854" s="39"/>
      <c r="V854" s="95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  <c r="AY854" s="39"/>
      <c r="AZ854" s="39"/>
      <c r="BA854" s="39"/>
      <c r="BB854" s="39"/>
      <c r="BC854" s="39"/>
      <c r="BD854" s="39"/>
      <c r="BE854" s="39"/>
      <c r="BF854" s="39"/>
      <c r="BG854" s="39"/>
      <c r="BH854" s="39"/>
      <c r="BI854" s="39"/>
      <c r="BJ854" s="39"/>
      <c r="BK854" s="39"/>
      <c r="BL854" s="39"/>
      <c r="BM854" s="39"/>
      <c r="BN854" s="39"/>
      <c r="BO854" s="39"/>
      <c r="BP854" s="39"/>
      <c r="BQ854" s="39"/>
      <c r="BR854" s="39"/>
      <c r="BS854" s="39"/>
    </row>
    <row r="855" spans="1:71" ht="15.75" customHeight="1" x14ac:dyDescent="0.25">
      <c r="A855" s="30"/>
      <c r="B855" s="31"/>
      <c r="C855" s="31"/>
      <c r="D855" s="37"/>
      <c r="E855" s="39"/>
      <c r="F855" s="31"/>
      <c r="G855" s="92"/>
      <c r="H855" s="39"/>
      <c r="I855" s="93"/>
      <c r="J855" s="39"/>
      <c r="K855" s="39"/>
      <c r="L855" s="41"/>
      <c r="M855" s="41"/>
      <c r="N855" s="41"/>
      <c r="O855" s="31"/>
      <c r="P855" s="39"/>
      <c r="Q855" s="39"/>
      <c r="R855" s="39"/>
      <c r="S855" s="39"/>
      <c r="T855" s="94"/>
      <c r="U855" s="39"/>
      <c r="V855" s="95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  <c r="AW855" s="39"/>
      <c r="AX855" s="39"/>
      <c r="AY855" s="39"/>
      <c r="AZ855" s="39"/>
      <c r="BA855" s="39"/>
      <c r="BB855" s="39"/>
      <c r="BC855" s="39"/>
      <c r="BD855" s="39"/>
      <c r="BE855" s="39"/>
      <c r="BF855" s="39"/>
      <c r="BG855" s="39"/>
      <c r="BH855" s="39"/>
      <c r="BI855" s="39"/>
      <c r="BJ855" s="39"/>
      <c r="BK855" s="39"/>
      <c r="BL855" s="39"/>
      <c r="BM855" s="39"/>
      <c r="BN855" s="39"/>
      <c r="BO855" s="39"/>
      <c r="BP855" s="39"/>
      <c r="BQ855" s="39"/>
      <c r="BR855" s="39"/>
      <c r="BS855" s="39"/>
    </row>
    <row r="856" spans="1:71" ht="15.75" customHeight="1" x14ac:dyDescent="0.25">
      <c r="A856" s="30"/>
      <c r="B856" s="31"/>
      <c r="C856" s="31"/>
      <c r="D856" s="37"/>
      <c r="E856" s="39"/>
      <c r="F856" s="31"/>
      <c r="G856" s="92"/>
      <c r="H856" s="39"/>
      <c r="I856" s="93"/>
      <c r="J856" s="39"/>
      <c r="K856" s="39"/>
      <c r="L856" s="41"/>
      <c r="M856" s="41"/>
      <c r="N856" s="41"/>
      <c r="O856" s="31"/>
      <c r="P856" s="39"/>
      <c r="Q856" s="39"/>
      <c r="R856" s="39"/>
      <c r="S856" s="39"/>
      <c r="T856" s="94"/>
      <c r="U856" s="39"/>
      <c r="V856" s="95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  <c r="AT856" s="39"/>
      <c r="AU856" s="39"/>
      <c r="AV856" s="39"/>
      <c r="AW856" s="39"/>
      <c r="AX856" s="39"/>
      <c r="AY856" s="39"/>
      <c r="AZ856" s="39"/>
      <c r="BA856" s="39"/>
      <c r="BB856" s="39"/>
      <c r="BC856" s="39"/>
      <c r="BD856" s="39"/>
      <c r="BE856" s="39"/>
      <c r="BF856" s="39"/>
      <c r="BG856" s="39"/>
      <c r="BH856" s="39"/>
      <c r="BI856" s="39"/>
      <c r="BJ856" s="39"/>
      <c r="BK856" s="39"/>
      <c r="BL856" s="39"/>
      <c r="BM856" s="39"/>
      <c r="BN856" s="39"/>
      <c r="BO856" s="39"/>
      <c r="BP856" s="39"/>
      <c r="BQ856" s="39"/>
      <c r="BR856" s="39"/>
      <c r="BS856" s="39"/>
    </row>
    <row r="857" spans="1:71" ht="15.75" customHeight="1" x14ac:dyDescent="0.25">
      <c r="A857" s="30"/>
      <c r="B857" s="31"/>
      <c r="C857" s="31"/>
      <c r="D857" s="37"/>
      <c r="E857" s="39"/>
      <c r="F857" s="31"/>
      <c r="G857" s="92"/>
      <c r="H857" s="39"/>
      <c r="I857" s="93"/>
      <c r="J857" s="39"/>
      <c r="K857" s="39"/>
      <c r="L857" s="41"/>
      <c r="M857" s="41"/>
      <c r="N857" s="41"/>
      <c r="O857" s="31"/>
      <c r="P857" s="39"/>
      <c r="Q857" s="39"/>
      <c r="R857" s="39"/>
      <c r="S857" s="39"/>
      <c r="T857" s="94"/>
      <c r="U857" s="39"/>
      <c r="V857" s="95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39"/>
      <c r="AX857" s="39"/>
      <c r="AY857" s="39"/>
      <c r="AZ857" s="39"/>
      <c r="BA857" s="39"/>
      <c r="BB857" s="39"/>
      <c r="BC857" s="39"/>
      <c r="BD857" s="39"/>
      <c r="BE857" s="39"/>
      <c r="BF857" s="39"/>
      <c r="BG857" s="39"/>
      <c r="BH857" s="39"/>
      <c r="BI857" s="39"/>
      <c r="BJ857" s="39"/>
      <c r="BK857" s="39"/>
      <c r="BL857" s="39"/>
      <c r="BM857" s="39"/>
      <c r="BN857" s="39"/>
      <c r="BO857" s="39"/>
      <c r="BP857" s="39"/>
      <c r="BQ857" s="39"/>
      <c r="BR857" s="39"/>
      <c r="BS857" s="39"/>
    </row>
    <row r="858" spans="1:71" ht="15.75" customHeight="1" x14ac:dyDescent="0.25">
      <c r="A858" s="30"/>
      <c r="B858" s="31"/>
      <c r="C858" s="31"/>
      <c r="D858" s="37"/>
      <c r="E858" s="39"/>
      <c r="F858" s="31"/>
      <c r="G858" s="92"/>
      <c r="H858" s="39"/>
      <c r="I858" s="93"/>
      <c r="J858" s="39"/>
      <c r="K858" s="39"/>
      <c r="L858" s="41"/>
      <c r="M858" s="41"/>
      <c r="N858" s="41"/>
      <c r="O858" s="31"/>
      <c r="P858" s="39"/>
      <c r="Q858" s="39"/>
      <c r="R858" s="39"/>
      <c r="S858" s="39"/>
      <c r="T858" s="94"/>
      <c r="U858" s="39"/>
      <c r="V858" s="95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  <c r="AT858" s="39"/>
      <c r="AU858" s="39"/>
      <c r="AV858" s="39"/>
      <c r="AW858" s="39"/>
      <c r="AX858" s="39"/>
      <c r="AY858" s="39"/>
      <c r="AZ858" s="39"/>
      <c r="BA858" s="39"/>
      <c r="BB858" s="39"/>
      <c r="BC858" s="39"/>
      <c r="BD858" s="39"/>
      <c r="BE858" s="39"/>
      <c r="BF858" s="39"/>
      <c r="BG858" s="39"/>
      <c r="BH858" s="39"/>
      <c r="BI858" s="39"/>
      <c r="BJ858" s="39"/>
      <c r="BK858" s="39"/>
      <c r="BL858" s="39"/>
      <c r="BM858" s="39"/>
      <c r="BN858" s="39"/>
      <c r="BO858" s="39"/>
      <c r="BP858" s="39"/>
      <c r="BQ858" s="39"/>
      <c r="BR858" s="39"/>
      <c r="BS858" s="39"/>
    </row>
    <row r="859" spans="1:71" ht="15.75" customHeight="1" x14ac:dyDescent="0.25">
      <c r="A859" s="30"/>
      <c r="B859" s="31"/>
      <c r="C859" s="31"/>
      <c r="D859" s="37"/>
      <c r="E859" s="39"/>
      <c r="F859" s="31"/>
      <c r="G859" s="92"/>
      <c r="H859" s="39"/>
      <c r="I859" s="93"/>
      <c r="J859" s="39"/>
      <c r="K859" s="39"/>
      <c r="L859" s="41"/>
      <c r="M859" s="41"/>
      <c r="N859" s="41"/>
      <c r="O859" s="31"/>
      <c r="P859" s="39"/>
      <c r="Q859" s="39"/>
      <c r="R859" s="39"/>
      <c r="S859" s="39"/>
      <c r="T859" s="94"/>
      <c r="U859" s="39"/>
      <c r="V859" s="95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39"/>
      <c r="AX859" s="39"/>
      <c r="AY859" s="39"/>
      <c r="AZ859" s="39"/>
      <c r="BA859" s="39"/>
      <c r="BB859" s="39"/>
      <c r="BC859" s="39"/>
      <c r="BD859" s="39"/>
      <c r="BE859" s="39"/>
      <c r="BF859" s="39"/>
      <c r="BG859" s="39"/>
      <c r="BH859" s="39"/>
      <c r="BI859" s="39"/>
      <c r="BJ859" s="39"/>
      <c r="BK859" s="39"/>
      <c r="BL859" s="39"/>
      <c r="BM859" s="39"/>
      <c r="BN859" s="39"/>
      <c r="BO859" s="39"/>
      <c r="BP859" s="39"/>
      <c r="BQ859" s="39"/>
      <c r="BR859" s="39"/>
      <c r="BS859" s="39"/>
    </row>
    <row r="860" spans="1:71" ht="15.75" customHeight="1" x14ac:dyDescent="0.25">
      <c r="A860" s="30"/>
      <c r="B860" s="31"/>
      <c r="C860" s="31"/>
      <c r="D860" s="37"/>
      <c r="E860" s="39"/>
      <c r="F860" s="31"/>
      <c r="G860" s="92"/>
      <c r="H860" s="39"/>
      <c r="I860" s="93"/>
      <c r="J860" s="39"/>
      <c r="K860" s="39"/>
      <c r="L860" s="41"/>
      <c r="M860" s="41"/>
      <c r="N860" s="41"/>
      <c r="O860" s="31"/>
      <c r="P860" s="39"/>
      <c r="Q860" s="39"/>
      <c r="R860" s="39"/>
      <c r="S860" s="39"/>
      <c r="T860" s="94"/>
      <c r="U860" s="39"/>
      <c r="V860" s="95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39"/>
      <c r="AX860" s="39"/>
      <c r="AY860" s="39"/>
      <c r="AZ860" s="39"/>
      <c r="BA860" s="39"/>
      <c r="BB860" s="39"/>
      <c r="BC860" s="39"/>
      <c r="BD860" s="39"/>
      <c r="BE860" s="39"/>
      <c r="BF860" s="39"/>
      <c r="BG860" s="39"/>
      <c r="BH860" s="39"/>
      <c r="BI860" s="39"/>
      <c r="BJ860" s="39"/>
      <c r="BK860" s="39"/>
      <c r="BL860" s="39"/>
      <c r="BM860" s="39"/>
      <c r="BN860" s="39"/>
      <c r="BO860" s="39"/>
      <c r="BP860" s="39"/>
      <c r="BQ860" s="39"/>
      <c r="BR860" s="39"/>
      <c r="BS860" s="39"/>
    </row>
    <row r="861" spans="1:71" ht="15.75" customHeight="1" x14ac:dyDescent="0.25">
      <c r="A861" s="30"/>
      <c r="B861" s="31"/>
      <c r="C861" s="31"/>
      <c r="D861" s="37"/>
      <c r="E861" s="39"/>
      <c r="F861" s="31"/>
      <c r="G861" s="92"/>
      <c r="H861" s="39"/>
      <c r="I861" s="93"/>
      <c r="J861" s="39"/>
      <c r="K861" s="39"/>
      <c r="L861" s="41"/>
      <c r="M861" s="41"/>
      <c r="N861" s="41"/>
      <c r="O861" s="31"/>
      <c r="P861" s="39"/>
      <c r="Q861" s="39"/>
      <c r="R861" s="39"/>
      <c r="S861" s="39"/>
      <c r="T861" s="94"/>
      <c r="U861" s="39"/>
      <c r="V861" s="95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  <c r="AT861" s="39"/>
      <c r="AU861" s="39"/>
      <c r="AV861" s="39"/>
      <c r="AW861" s="39"/>
      <c r="AX861" s="39"/>
      <c r="AY861" s="39"/>
      <c r="AZ861" s="39"/>
      <c r="BA861" s="39"/>
      <c r="BB861" s="39"/>
      <c r="BC861" s="39"/>
      <c r="BD861" s="39"/>
      <c r="BE861" s="39"/>
      <c r="BF861" s="39"/>
      <c r="BG861" s="39"/>
      <c r="BH861" s="39"/>
      <c r="BI861" s="39"/>
      <c r="BJ861" s="39"/>
      <c r="BK861" s="39"/>
      <c r="BL861" s="39"/>
      <c r="BM861" s="39"/>
      <c r="BN861" s="39"/>
      <c r="BO861" s="39"/>
      <c r="BP861" s="39"/>
      <c r="BQ861" s="39"/>
      <c r="BR861" s="39"/>
      <c r="BS861" s="39"/>
    </row>
    <row r="862" spans="1:71" ht="15.75" customHeight="1" x14ac:dyDescent="0.25">
      <c r="A862" s="30"/>
      <c r="B862" s="31"/>
      <c r="C862" s="31"/>
      <c r="D862" s="37"/>
      <c r="E862" s="39"/>
      <c r="F862" s="31"/>
      <c r="G862" s="92"/>
      <c r="H862" s="39"/>
      <c r="I862" s="93"/>
      <c r="J862" s="39"/>
      <c r="K862" s="39"/>
      <c r="L862" s="41"/>
      <c r="M862" s="41"/>
      <c r="N862" s="41"/>
      <c r="O862" s="31"/>
      <c r="P862" s="39"/>
      <c r="Q862" s="39"/>
      <c r="R862" s="39"/>
      <c r="S862" s="39"/>
      <c r="T862" s="94"/>
      <c r="U862" s="39"/>
      <c r="V862" s="95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  <c r="AT862" s="39"/>
      <c r="AU862" s="39"/>
      <c r="AV862" s="39"/>
      <c r="AW862" s="39"/>
      <c r="AX862" s="39"/>
      <c r="AY862" s="39"/>
      <c r="AZ862" s="39"/>
      <c r="BA862" s="39"/>
      <c r="BB862" s="39"/>
      <c r="BC862" s="39"/>
      <c r="BD862" s="39"/>
      <c r="BE862" s="39"/>
      <c r="BF862" s="39"/>
      <c r="BG862" s="39"/>
      <c r="BH862" s="39"/>
      <c r="BI862" s="39"/>
      <c r="BJ862" s="39"/>
      <c r="BK862" s="39"/>
      <c r="BL862" s="39"/>
      <c r="BM862" s="39"/>
      <c r="BN862" s="39"/>
      <c r="BO862" s="39"/>
      <c r="BP862" s="39"/>
      <c r="BQ862" s="39"/>
      <c r="BR862" s="39"/>
      <c r="BS862" s="39"/>
    </row>
    <row r="863" spans="1:71" ht="15.75" customHeight="1" x14ac:dyDescent="0.25">
      <c r="A863" s="30"/>
      <c r="B863" s="31"/>
      <c r="C863" s="31"/>
      <c r="D863" s="37"/>
      <c r="E863" s="39"/>
      <c r="F863" s="31"/>
      <c r="G863" s="92"/>
      <c r="H863" s="39"/>
      <c r="I863" s="93"/>
      <c r="J863" s="39"/>
      <c r="K863" s="39"/>
      <c r="L863" s="41"/>
      <c r="M863" s="41"/>
      <c r="N863" s="41"/>
      <c r="O863" s="31"/>
      <c r="P863" s="39"/>
      <c r="Q863" s="39"/>
      <c r="R863" s="39"/>
      <c r="S863" s="39"/>
      <c r="T863" s="94"/>
      <c r="U863" s="39"/>
      <c r="V863" s="95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39"/>
      <c r="AX863" s="39"/>
      <c r="AY863" s="39"/>
      <c r="AZ863" s="39"/>
      <c r="BA863" s="39"/>
      <c r="BB863" s="39"/>
      <c r="BC863" s="39"/>
      <c r="BD863" s="39"/>
      <c r="BE863" s="39"/>
      <c r="BF863" s="39"/>
      <c r="BG863" s="39"/>
      <c r="BH863" s="39"/>
      <c r="BI863" s="39"/>
      <c r="BJ863" s="39"/>
      <c r="BK863" s="39"/>
      <c r="BL863" s="39"/>
      <c r="BM863" s="39"/>
      <c r="BN863" s="39"/>
      <c r="BO863" s="39"/>
      <c r="BP863" s="39"/>
      <c r="BQ863" s="39"/>
      <c r="BR863" s="39"/>
      <c r="BS863" s="39"/>
    </row>
    <row r="864" spans="1:71" ht="15.75" customHeight="1" x14ac:dyDescent="0.25">
      <c r="A864" s="30"/>
      <c r="B864" s="31"/>
      <c r="C864" s="31"/>
      <c r="D864" s="37"/>
      <c r="E864" s="39"/>
      <c r="F864" s="31"/>
      <c r="G864" s="92"/>
      <c r="H864" s="39"/>
      <c r="I864" s="93"/>
      <c r="J864" s="39"/>
      <c r="K864" s="39"/>
      <c r="L864" s="41"/>
      <c r="M864" s="41"/>
      <c r="N864" s="41"/>
      <c r="O864" s="31"/>
      <c r="P864" s="39"/>
      <c r="Q864" s="39"/>
      <c r="R864" s="39"/>
      <c r="S864" s="39"/>
      <c r="T864" s="94"/>
      <c r="U864" s="39"/>
      <c r="V864" s="95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  <c r="AY864" s="39"/>
      <c r="AZ864" s="39"/>
      <c r="BA864" s="39"/>
      <c r="BB864" s="39"/>
      <c r="BC864" s="39"/>
      <c r="BD864" s="39"/>
      <c r="BE864" s="39"/>
      <c r="BF864" s="39"/>
      <c r="BG864" s="39"/>
      <c r="BH864" s="39"/>
      <c r="BI864" s="39"/>
      <c r="BJ864" s="39"/>
      <c r="BK864" s="39"/>
      <c r="BL864" s="39"/>
      <c r="BM864" s="39"/>
      <c r="BN864" s="39"/>
      <c r="BO864" s="39"/>
      <c r="BP864" s="39"/>
      <c r="BQ864" s="39"/>
      <c r="BR864" s="39"/>
      <c r="BS864" s="39"/>
    </row>
    <row r="865" spans="1:71" ht="15.75" customHeight="1" x14ac:dyDescent="0.25">
      <c r="A865" s="30"/>
      <c r="B865" s="31"/>
      <c r="C865" s="31"/>
      <c r="D865" s="37"/>
      <c r="E865" s="39"/>
      <c r="F865" s="31"/>
      <c r="G865" s="92"/>
      <c r="H865" s="39"/>
      <c r="I865" s="93"/>
      <c r="J865" s="39"/>
      <c r="K865" s="39"/>
      <c r="L865" s="41"/>
      <c r="M865" s="41"/>
      <c r="N865" s="41"/>
      <c r="O865" s="31"/>
      <c r="P865" s="39"/>
      <c r="Q865" s="39"/>
      <c r="R865" s="39"/>
      <c r="S865" s="39"/>
      <c r="T865" s="94"/>
      <c r="U865" s="39"/>
      <c r="V865" s="95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  <c r="AW865" s="39"/>
      <c r="AX865" s="39"/>
      <c r="AY865" s="39"/>
      <c r="AZ865" s="39"/>
      <c r="BA865" s="39"/>
      <c r="BB865" s="39"/>
      <c r="BC865" s="39"/>
      <c r="BD865" s="39"/>
      <c r="BE865" s="39"/>
      <c r="BF865" s="39"/>
      <c r="BG865" s="39"/>
      <c r="BH865" s="39"/>
      <c r="BI865" s="39"/>
      <c r="BJ865" s="39"/>
      <c r="BK865" s="39"/>
      <c r="BL865" s="39"/>
      <c r="BM865" s="39"/>
      <c r="BN865" s="39"/>
      <c r="BO865" s="39"/>
      <c r="BP865" s="39"/>
      <c r="BQ865" s="39"/>
      <c r="BR865" s="39"/>
      <c r="BS865" s="39"/>
    </row>
    <row r="866" spans="1:71" ht="15.75" customHeight="1" x14ac:dyDescent="0.25">
      <c r="A866" s="30"/>
      <c r="B866" s="31"/>
      <c r="C866" s="31"/>
      <c r="D866" s="37"/>
      <c r="E866" s="39"/>
      <c r="F866" s="31"/>
      <c r="G866" s="92"/>
      <c r="H866" s="39"/>
      <c r="I866" s="93"/>
      <c r="J866" s="39"/>
      <c r="K866" s="39"/>
      <c r="L866" s="41"/>
      <c r="M866" s="41"/>
      <c r="N866" s="41"/>
      <c r="O866" s="31"/>
      <c r="P866" s="39"/>
      <c r="Q866" s="39"/>
      <c r="R866" s="39"/>
      <c r="S866" s="39"/>
      <c r="T866" s="94"/>
      <c r="U866" s="39"/>
      <c r="V866" s="95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39"/>
      <c r="AX866" s="39"/>
      <c r="AY866" s="39"/>
      <c r="AZ866" s="39"/>
      <c r="BA866" s="39"/>
      <c r="BB866" s="39"/>
      <c r="BC866" s="39"/>
      <c r="BD866" s="39"/>
      <c r="BE866" s="39"/>
      <c r="BF866" s="39"/>
      <c r="BG866" s="39"/>
      <c r="BH866" s="39"/>
      <c r="BI866" s="39"/>
      <c r="BJ866" s="39"/>
      <c r="BK866" s="39"/>
      <c r="BL866" s="39"/>
      <c r="BM866" s="39"/>
      <c r="BN866" s="39"/>
      <c r="BO866" s="39"/>
      <c r="BP866" s="39"/>
      <c r="BQ866" s="39"/>
      <c r="BR866" s="39"/>
      <c r="BS866" s="39"/>
    </row>
    <row r="867" spans="1:71" ht="15.75" customHeight="1" x14ac:dyDescent="0.25">
      <c r="A867" s="30"/>
      <c r="B867" s="31"/>
      <c r="C867" s="31"/>
      <c r="D867" s="37"/>
      <c r="E867" s="39"/>
      <c r="F867" s="31"/>
      <c r="G867" s="92"/>
      <c r="H867" s="39"/>
      <c r="I867" s="93"/>
      <c r="J867" s="39"/>
      <c r="K867" s="39"/>
      <c r="L867" s="41"/>
      <c r="M867" s="41"/>
      <c r="N867" s="41"/>
      <c r="O867" s="31"/>
      <c r="P867" s="39"/>
      <c r="Q867" s="39"/>
      <c r="R867" s="39"/>
      <c r="S867" s="39"/>
      <c r="T867" s="94"/>
      <c r="U867" s="39"/>
      <c r="V867" s="95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  <c r="AW867" s="39"/>
      <c r="AX867" s="39"/>
      <c r="AY867" s="39"/>
      <c r="AZ867" s="39"/>
      <c r="BA867" s="39"/>
      <c r="BB867" s="39"/>
      <c r="BC867" s="39"/>
      <c r="BD867" s="39"/>
      <c r="BE867" s="39"/>
      <c r="BF867" s="39"/>
      <c r="BG867" s="39"/>
      <c r="BH867" s="39"/>
      <c r="BI867" s="39"/>
      <c r="BJ867" s="39"/>
      <c r="BK867" s="39"/>
      <c r="BL867" s="39"/>
      <c r="BM867" s="39"/>
      <c r="BN867" s="39"/>
      <c r="BO867" s="39"/>
      <c r="BP867" s="39"/>
      <c r="BQ867" s="39"/>
      <c r="BR867" s="39"/>
      <c r="BS867" s="39"/>
    </row>
    <row r="868" spans="1:71" ht="15.75" customHeight="1" x14ac:dyDescent="0.25">
      <c r="A868" s="30"/>
      <c r="B868" s="31"/>
      <c r="C868" s="31"/>
      <c r="D868" s="37"/>
      <c r="E868" s="39"/>
      <c r="F868" s="31"/>
      <c r="G868" s="92"/>
      <c r="H868" s="39"/>
      <c r="I868" s="93"/>
      <c r="J868" s="39"/>
      <c r="K868" s="39"/>
      <c r="L868" s="41"/>
      <c r="M868" s="41"/>
      <c r="N868" s="41"/>
      <c r="O868" s="31"/>
      <c r="P868" s="39"/>
      <c r="Q868" s="39"/>
      <c r="R868" s="39"/>
      <c r="S868" s="39"/>
      <c r="T868" s="94"/>
      <c r="U868" s="39"/>
      <c r="V868" s="95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  <c r="AT868" s="39"/>
      <c r="AU868" s="39"/>
      <c r="AV868" s="39"/>
      <c r="AW868" s="39"/>
      <c r="AX868" s="39"/>
      <c r="AY868" s="39"/>
      <c r="AZ868" s="39"/>
      <c r="BA868" s="39"/>
      <c r="BB868" s="39"/>
      <c r="BC868" s="39"/>
      <c r="BD868" s="39"/>
      <c r="BE868" s="39"/>
      <c r="BF868" s="39"/>
      <c r="BG868" s="39"/>
      <c r="BH868" s="39"/>
      <c r="BI868" s="39"/>
      <c r="BJ868" s="39"/>
      <c r="BK868" s="39"/>
      <c r="BL868" s="39"/>
      <c r="BM868" s="39"/>
      <c r="BN868" s="39"/>
      <c r="BO868" s="39"/>
      <c r="BP868" s="39"/>
      <c r="BQ868" s="39"/>
      <c r="BR868" s="39"/>
      <c r="BS868" s="39"/>
    </row>
    <row r="869" spans="1:71" ht="15.75" customHeight="1" x14ac:dyDescent="0.25">
      <c r="A869" s="30"/>
      <c r="B869" s="31"/>
      <c r="C869" s="31"/>
      <c r="D869" s="37"/>
      <c r="E869" s="39"/>
      <c r="F869" s="31"/>
      <c r="G869" s="92"/>
      <c r="H869" s="39"/>
      <c r="I869" s="93"/>
      <c r="J869" s="39"/>
      <c r="K869" s="39"/>
      <c r="L869" s="41"/>
      <c r="M869" s="41"/>
      <c r="N869" s="41"/>
      <c r="O869" s="31"/>
      <c r="P869" s="39"/>
      <c r="Q869" s="39"/>
      <c r="R869" s="39"/>
      <c r="S869" s="39"/>
      <c r="T869" s="94"/>
      <c r="U869" s="39"/>
      <c r="V869" s="95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  <c r="AW869" s="39"/>
      <c r="AX869" s="39"/>
      <c r="AY869" s="39"/>
      <c r="AZ869" s="39"/>
      <c r="BA869" s="39"/>
      <c r="BB869" s="39"/>
      <c r="BC869" s="39"/>
      <c r="BD869" s="39"/>
      <c r="BE869" s="39"/>
      <c r="BF869" s="39"/>
      <c r="BG869" s="39"/>
      <c r="BH869" s="39"/>
      <c r="BI869" s="39"/>
      <c r="BJ869" s="39"/>
      <c r="BK869" s="39"/>
      <c r="BL869" s="39"/>
      <c r="BM869" s="39"/>
      <c r="BN869" s="39"/>
      <c r="BO869" s="39"/>
      <c r="BP869" s="39"/>
      <c r="BQ869" s="39"/>
      <c r="BR869" s="39"/>
      <c r="BS869" s="39"/>
    </row>
    <row r="870" spans="1:71" ht="15.75" customHeight="1" x14ac:dyDescent="0.25">
      <c r="A870" s="30"/>
      <c r="B870" s="31"/>
      <c r="C870" s="31"/>
      <c r="D870" s="37"/>
      <c r="E870" s="39"/>
      <c r="F870" s="31"/>
      <c r="G870" s="92"/>
      <c r="H870" s="39"/>
      <c r="I870" s="93"/>
      <c r="J870" s="39"/>
      <c r="K870" s="39"/>
      <c r="L870" s="41"/>
      <c r="M870" s="41"/>
      <c r="N870" s="41"/>
      <c r="O870" s="31"/>
      <c r="P870" s="39"/>
      <c r="Q870" s="39"/>
      <c r="R870" s="39"/>
      <c r="S870" s="39"/>
      <c r="T870" s="94"/>
      <c r="U870" s="39"/>
      <c r="V870" s="95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  <c r="AT870" s="39"/>
      <c r="AU870" s="39"/>
      <c r="AV870" s="39"/>
      <c r="AW870" s="39"/>
      <c r="AX870" s="39"/>
      <c r="AY870" s="39"/>
      <c r="AZ870" s="39"/>
      <c r="BA870" s="39"/>
      <c r="BB870" s="39"/>
      <c r="BC870" s="39"/>
      <c r="BD870" s="39"/>
      <c r="BE870" s="39"/>
      <c r="BF870" s="39"/>
      <c r="BG870" s="39"/>
      <c r="BH870" s="39"/>
      <c r="BI870" s="39"/>
      <c r="BJ870" s="39"/>
      <c r="BK870" s="39"/>
      <c r="BL870" s="39"/>
      <c r="BM870" s="39"/>
      <c r="BN870" s="39"/>
      <c r="BO870" s="39"/>
      <c r="BP870" s="39"/>
      <c r="BQ870" s="39"/>
      <c r="BR870" s="39"/>
      <c r="BS870" s="39"/>
    </row>
    <row r="871" spans="1:71" ht="15.75" customHeight="1" x14ac:dyDescent="0.25">
      <c r="A871" s="30"/>
      <c r="B871" s="31"/>
      <c r="C871" s="31"/>
      <c r="D871" s="37"/>
      <c r="E871" s="39"/>
      <c r="F871" s="31"/>
      <c r="G871" s="92"/>
      <c r="H871" s="39"/>
      <c r="I871" s="93"/>
      <c r="J871" s="39"/>
      <c r="K871" s="39"/>
      <c r="L871" s="41"/>
      <c r="M871" s="41"/>
      <c r="N871" s="41"/>
      <c r="O871" s="31"/>
      <c r="P871" s="39"/>
      <c r="Q871" s="39"/>
      <c r="R871" s="39"/>
      <c r="S871" s="39"/>
      <c r="T871" s="94"/>
      <c r="U871" s="39"/>
      <c r="V871" s="95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  <c r="AT871" s="39"/>
      <c r="AU871" s="39"/>
      <c r="AV871" s="39"/>
      <c r="AW871" s="39"/>
      <c r="AX871" s="39"/>
      <c r="AY871" s="39"/>
      <c r="AZ871" s="39"/>
      <c r="BA871" s="39"/>
      <c r="BB871" s="39"/>
      <c r="BC871" s="39"/>
      <c r="BD871" s="39"/>
      <c r="BE871" s="39"/>
      <c r="BF871" s="39"/>
      <c r="BG871" s="39"/>
      <c r="BH871" s="39"/>
      <c r="BI871" s="39"/>
      <c r="BJ871" s="39"/>
      <c r="BK871" s="39"/>
      <c r="BL871" s="39"/>
      <c r="BM871" s="39"/>
      <c r="BN871" s="39"/>
      <c r="BO871" s="39"/>
      <c r="BP871" s="39"/>
      <c r="BQ871" s="39"/>
      <c r="BR871" s="39"/>
      <c r="BS871" s="39"/>
    </row>
    <row r="872" spans="1:71" ht="15.75" customHeight="1" x14ac:dyDescent="0.25">
      <c r="A872" s="30"/>
      <c r="B872" s="31"/>
      <c r="C872" s="31"/>
      <c r="D872" s="37"/>
      <c r="E872" s="39"/>
      <c r="F872" s="31"/>
      <c r="G872" s="92"/>
      <c r="H872" s="39"/>
      <c r="I872" s="93"/>
      <c r="J872" s="39"/>
      <c r="K872" s="39"/>
      <c r="L872" s="41"/>
      <c r="M872" s="41"/>
      <c r="N872" s="41"/>
      <c r="O872" s="31"/>
      <c r="P872" s="39"/>
      <c r="Q872" s="39"/>
      <c r="R872" s="39"/>
      <c r="S872" s="39"/>
      <c r="T872" s="94"/>
      <c r="U872" s="39"/>
      <c r="V872" s="95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  <c r="AT872" s="39"/>
      <c r="AU872" s="39"/>
      <c r="AV872" s="39"/>
      <c r="AW872" s="39"/>
      <c r="AX872" s="39"/>
      <c r="AY872" s="39"/>
      <c r="AZ872" s="39"/>
      <c r="BA872" s="39"/>
      <c r="BB872" s="39"/>
      <c r="BC872" s="39"/>
      <c r="BD872" s="39"/>
      <c r="BE872" s="39"/>
      <c r="BF872" s="39"/>
      <c r="BG872" s="39"/>
      <c r="BH872" s="39"/>
      <c r="BI872" s="39"/>
      <c r="BJ872" s="39"/>
      <c r="BK872" s="39"/>
      <c r="BL872" s="39"/>
      <c r="BM872" s="39"/>
      <c r="BN872" s="39"/>
      <c r="BO872" s="39"/>
      <c r="BP872" s="39"/>
      <c r="BQ872" s="39"/>
      <c r="BR872" s="39"/>
      <c r="BS872" s="39"/>
    </row>
    <row r="873" spans="1:71" ht="15.75" customHeight="1" x14ac:dyDescent="0.25">
      <c r="A873" s="30"/>
      <c r="B873" s="31"/>
      <c r="C873" s="31"/>
      <c r="D873" s="37"/>
      <c r="E873" s="39"/>
      <c r="F873" s="31"/>
      <c r="G873" s="92"/>
      <c r="H873" s="39"/>
      <c r="I873" s="93"/>
      <c r="J873" s="39"/>
      <c r="K873" s="39"/>
      <c r="L873" s="41"/>
      <c r="M873" s="41"/>
      <c r="N873" s="41"/>
      <c r="O873" s="31"/>
      <c r="P873" s="39"/>
      <c r="Q873" s="39"/>
      <c r="R873" s="39"/>
      <c r="S873" s="39"/>
      <c r="T873" s="94"/>
      <c r="U873" s="39"/>
      <c r="V873" s="95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  <c r="AT873" s="39"/>
      <c r="AU873" s="39"/>
      <c r="AV873" s="39"/>
      <c r="AW873" s="39"/>
      <c r="AX873" s="39"/>
      <c r="AY873" s="39"/>
      <c r="AZ873" s="39"/>
      <c r="BA873" s="39"/>
      <c r="BB873" s="39"/>
      <c r="BC873" s="39"/>
      <c r="BD873" s="39"/>
      <c r="BE873" s="39"/>
      <c r="BF873" s="39"/>
      <c r="BG873" s="39"/>
      <c r="BH873" s="39"/>
      <c r="BI873" s="39"/>
      <c r="BJ873" s="39"/>
      <c r="BK873" s="39"/>
      <c r="BL873" s="39"/>
      <c r="BM873" s="39"/>
      <c r="BN873" s="39"/>
      <c r="BO873" s="39"/>
      <c r="BP873" s="39"/>
      <c r="BQ873" s="39"/>
      <c r="BR873" s="39"/>
      <c r="BS873" s="39"/>
    </row>
    <row r="874" spans="1:71" ht="15.75" customHeight="1" x14ac:dyDescent="0.25">
      <c r="A874" s="30"/>
      <c r="B874" s="31"/>
      <c r="C874" s="31"/>
      <c r="D874" s="37"/>
      <c r="E874" s="39"/>
      <c r="F874" s="31"/>
      <c r="G874" s="92"/>
      <c r="H874" s="39"/>
      <c r="I874" s="93"/>
      <c r="J874" s="39"/>
      <c r="K874" s="39"/>
      <c r="L874" s="41"/>
      <c r="M874" s="41"/>
      <c r="N874" s="41"/>
      <c r="O874" s="31"/>
      <c r="P874" s="39"/>
      <c r="Q874" s="39"/>
      <c r="R874" s="39"/>
      <c r="S874" s="39"/>
      <c r="T874" s="94"/>
      <c r="U874" s="39"/>
      <c r="V874" s="95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  <c r="AW874" s="39"/>
      <c r="AX874" s="39"/>
      <c r="AY874" s="39"/>
      <c r="AZ874" s="39"/>
      <c r="BA874" s="39"/>
      <c r="BB874" s="39"/>
      <c r="BC874" s="39"/>
      <c r="BD874" s="39"/>
      <c r="BE874" s="39"/>
      <c r="BF874" s="39"/>
      <c r="BG874" s="39"/>
      <c r="BH874" s="39"/>
      <c r="BI874" s="39"/>
      <c r="BJ874" s="39"/>
      <c r="BK874" s="39"/>
      <c r="BL874" s="39"/>
      <c r="BM874" s="39"/>
      <c r="BN874" s="39"/>
      <c r="BO874" s="39"/>
      <c r="BP874" s="39"/>
      <c r="BQ874" s="39"/>
      <c r="BR874" s="39"/>
      <c r="BS874" s="39"/>
    </row>
    <row r="875" spans="1:71" ht="15.75" customHeight="1" x14ac:dyDescent="0.25">
      <c r="A875" s="30"/>
      <c r="B875" s="31"/>
      <c r="C875" s="31"/>
      <c r="D875" s="37"/>
      <c r="E875" s="39"/>
      <c r="F875" s="31"/>
      <c r="G875" s="92"/>
      <c r="H875" s="39"/>
      <c r="I875" s="93"/>
      <c r="J875" s="39"/>
      <c r="K875" s="39"/>
      <c r="L875" s="41"/>
      <c r="M875" s="41"/>
      <c r="N875" s="41"/>
      <c r="O875" s="31"/>
      <c r="P875" s="39"/>
      <c r="Q875" s="39"/>
      <c r="R875" s="39"/>
      <c r="S875" s="39"/>
      <c r="T875" s="94"/>
      <c r="U875" s="39"/>
      <c r="V875" s="95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  <c r="AY875" s="39"/>
      <c r="AZ875" s="39"/>
      <c r="BA875" s="39"/>
      <c r="BB875" s="39"/>
      <c r="BC875" s="39"/>
      <c r="BD875" s="39"/>
      <c r="BE875" s="39"/>
      <c r="BF875" s="39"/>
      <c r="BG875" s="39"/>
      <c r="BH875" s="39"/>
      <c r="BI875" s="39"/>
      <c r="BJ875" s="39"/>
      <c r="BK875" s="39"/>
      <c r="BL875" s="39"/>
      <c r="BM875" s="39"/>
      <c r="BN875" s="39"/>
      <c r="BO875" s="39"/>
      <c r="BP875" s="39"/>
      <c r="BQ875" s="39"/>
      <c r="BR875" s="39"/>
      <c r="BS875" s="39"/>
    </row>
    <row r="876" spans="1:71" ht="15.75" customHeight="1" x14ac:dyDescent="0.25">
      <c r="A876" s="30"/>
      <c r="B876" s="31"/>
      <c r="C876" s="31"/>
      <c r="D876" s="37"/>
      <c r="E876" s="39"/>
      <c r="F876" s="31"/>
      <c r="G876" s="92"/>
      <c r="H876" s="39"/>
      <c r="I876" s="93"/>
      <c r="J876" s="39"/>
      <c r="K876" s="39"/>
      <c r="L876" s="41"/>
      <c r="M876" s="41"/>
      <c r="N876" s="41"/>
      <c r="O876" s="31"/>
      <c r="P876" s="39"/>
      <c r="Q876" s="39"/>
      <c r="R876" s="39"/>
      <c r="S876" s="39"/>
      <c r="T876" s="94"/>
      <c r="U876" s="39"/>
      <c r="V876" s="95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  <c r="AW876" s="39"/>
      <c r="AX876" s="39"/>
      <c r="AY876" s="39"/>
      <c r="AZ876" s="39"/>
      <c r="BA876" s="39"/>
      <c r="BB876" s="39"/>
      <c r="BC876" s="39"/>
      <c r="BD876" s="39"/>
      <c r="BE876" s="39"/>
      <c r="BF876" s="39"/>
      <c r="BG876" s="39"/>
      <c r="BH876" s="39"/>
      <c r="BI876" s="39"/>
      <c r="BJ876" s="39"/>
      <c r="BK876" s="39"/>
      <c r="BL876" s="39"/>
      <c r="BM876" s="39"/>
      <c r="BN876" s="39"/>
      <c r="BO876" s="39"/>
      <c r="BP876" s="39"/>
      <c r="BQ876" s="39"/>
      <c r="BR876" s="39"/>
      <c r="BS876" s="39"/>
    </row>
    <row r="877" spans="1:71" ht="15.75" customHeight="1" x14ac:dyDescent="0.25">
      <c r="A877" s="30"/>
      <c r="B877" s="31"/>
      <c r="C877" s="31"/>
      <c r="D877" s="37"/>
      <c r="E877" s="39"/>
      <c r="F877" s="31"/>
      <c r="G877" s="92"/>
      <c r="H877" s="39"/>
      <c r="I877" s="93"/>
      <c r="J877" s="39"/>
      <c r="K877" s="39"/>
      <c r="L877" s="41"/>
      <c r="M877" s="41"/>
      <c r="N877" s="41"/>
      <c r="O877" s="31"/>
      <c r="P877" s="39"/>
      <c r="Q877" s="39"/>
      <c r="R877" s="39"/>
      <c r="S877" s="39"/>
      <c r="T877" s="94"/>
      <c r="U877" s="39"/>
      <c r="V877" s="95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  <c r="AT877" s="39"/>
      <c r="AU877" s="39"/>
      <c r="AV877" s="39"/>
      <c r="AW877" s="39"/>
      <c r="AX877" s="39"/>
      <c r="AY877" s="39"/>
      <c r="AZ877" s="39"/>
      <c r="BA877" s="39"/>
      <c r="BB877" s="39"/>
      <c r="BC877" s="39"/>
      <c r="BD877" s="39"/>
      <c r="BE877" s="39"/>
      <c r="BF877" s="39"/>
      <c r="BG877" s="39"/>
      <c r="BH877" s="39"/>
      <c r="BI877" s="39"/>
      <c r="BJ877" s="39"/>
      <c r="BK877" s="39"/>
      <c r="BL877" s="39"/>
      <c r="BM877" s="39"/>
      <c r="BN877" s="39"/>
      <c r="BO877" s="39"/>
      <c r="BP877" s="39"/>
      <c r="BQ877" s="39"/>
      <c r="BR877" s="39"/>
      <c r="BS877" s="39"/>
    </row>
    <row r="878" spans="1:71" ht="15.75" customHeight="1" x14ac:dyDescent="0.25">
      <c r="A878" s="30"/>
      <c r="B878" s="31"/>
      <c r="C878" s="31"/>
      <c r="D878" s="37"/>
      <c r="E878" s="39"/>
      <c r="F878" s="31"/>
      <c r="G878" s="92"/>
      <c r="H878" s="39"/>
      <c r="I878" s="93"/>
      <c r="J878" s="39"/>
      <c r="K878" s="39"/>
      <c r="L878" s="41"/>
      <c r="M878" s="41"/>
      <c r="N878" s="41"/>
      <c r="O878" s="31"/>
      <c r="P878" s="39"/>
      <c r="Q878" s="39"/>
      <c r="R878" s="39"/>
      <c r="S878" s="39"/>
      <c r="T878" s="94"/>
      <c r="U878" s="39"/>
      <c r="V878" s="95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  <c r="AT878" s="39"/>
      <c r="AU878" s="39"/>
      <c r="AV878" s="39"/>
      <c r="AW878" s="39"/>
      <c r="AX878" s="39"/>
      <c r="AY878" s="39"/>
      <c r="AZ878" s="39"/>
      <c r="BA878" s="39"/>
      <c r="BB878" s="39"/>
      <c r="BC878" s="39"/>
      <c r="BD878" s="39"/>
      <c r="BE878" s="39"/>
      <c r="BF878" s="39"/>
      <c r="BG878" s="39"/>
      <c r="BH878" s="39"/>
      <c r="BI878" s="39"/>
      <c r="BJ878" s="39"/>
      <c r="BK878" s="39"/>
      <c r="BL878" s="39"/>
      <c r="BM878" s="39"/>
      <c r="BN878" s="39"/>
      <c r="BO878" s="39"/>
      <c r="BP878" s="39"/>
      <c r="BQ878" s="39"/>
      <c r="BR878" s="39"/>
      <c r="BS878" s="39"/>
    </row>
    <row r="879" spans="1:71" ht="15.75" customHeight="1" x14ac:dyDescent="0.25">
      <c r="A879" s="30"/>
      <c r="B879" s="31"/>
      <c r="C879" s="31"/>
      <c r="D879" s="37"/>
      <c r="E879" s="39"/>
      <c r="F879" s="31"/>
      <c r="G879" s="92"/>
      <c r="H879" s="39"/>
      <c r="I879" s="93"/>
      <c r="J879" s="39"/>
      <c r="K879" s="39"/>
      <c r="L879" s="41"/>
      <c r="M879" s="41"/>
      <c r="N879" s="41"/>
      <c r="O879" s="31"/>
      <c r="P879" s="39"/>
      <c r="Q879" s="39"/>
      <c r="R879" s="39"/>
      <c r="S879" s="39"/>
      <c r="T879" s="94"/>
      <c r="U879" s="39"/>
      <c r="V879" s="95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  <c r="AT879" s="39"/>
      <c r="AU879" s="39"/>
      <c r="AV879" s="39"/>
      <c r="AW879" s="39"/>
      <c r="AX879" s="39"/>
      <c r="AY879" s="39"/>
      <c r="AZ879" s="39"/>
      <c r="BA879" s="39"/>
      <c r="BB879" s="39"/>
      <c r="BC879" s="39"/>
      <c r="BD879" s="39"/>
      <c r="BE879" s="39"/>
      <c r="BF879" s="39"/>
      <c r="BG879" s="39"/>
      <c r="BH879" s="39"/>
      <c r="BI879" s="39"/>
      <c r="BJ879" s="39"/>
      <c r="BK879" s="39"/>
      <c r="BL879" s="39"/>
      <c r="BM879" s="39"/>
      <c r="BN879" s="39"/>
      <c r="BO879" s="39"/>
      <c r="BP879" s="39"/>
      <c r="BQ879" s="39"/>
      <c r="BR879" s="39"/>
      <c r="BS879" s="39"/>
    </row>
    <row r="880" spans="1:71" ht="15.75" customHeight="1" x14ac:dyDescent="0.25">
      <c r="A880" s="30"/>
      <c r="B880" s="31"/>
      <c r="C880" s="31"/>
      <c r="D880" s="37"/>
      <c r="E880" s="39"/>
      <c r="F880" s="31"/>
      <c r="G880" s="92"/>
      <c r="H880" s="39"/>
      <c r="I880" s="93"/>
      <c r="J880" s="39"/>
      <c r="K880" s="39"/>
      <c r="L880" s="41"/>
      <c r="M880" s="41"/>
      <c r="N880" s="41"/>
      <c r="O880" s="31"/>
      <c r="P880" s="39"/>
      <c r="Q880" s="39"/>
      <c r="R880" s="39"/>
      <c r="S880" s="39"/>
      <c r="T880" s="94"/>
      <c r="U880" s="39"/>
      <c r="V880" s="95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  <c r="AW880" s="39"/>
      <c r="AX880" s="39"/>
      <c r="AY880" s="39"/>
      <c r="AZ880" s="39"/>
      <c r="BA880" s="39"/>
      <c r="BB880" s="39"/>
      <c r="BC880" s="39"/>
      <c r="BD880" s="39"/>
      <c r="BE880" s="39"/>
      <c r="BF880" s="39"/>
      <c r="BG880" s="39"/>
      <c r="BH880" s="39"/>
      <c r="BI880" s="39"/>
      <c r="BJ880" s="39"/>
      <c r="BK880" s="39"/>
      <c r="BL880" s="39"/>
      <c r="BM880" s="39"/>
      <c r="BN880" s="39"/>
      <c r="BO880" s="39"/>
      <c r="BP880" s="39"/>
      <c r="BQ880" s="39"/>
      <c r="BR880" s="39"/>
      <c r="BS880" s="39"/>
    </row>
    <row r="881" spans="1:71" ht="15.75" customHeight="1" x14ac:dyDescent="0.25">
      <c r="A881" s="30"/>
      <c r="B881" s="31"/>
      <c r="C881" s="31"/>
      <c r="D881" s="37"/>
      <c r="E881" s="39"/>
      <c r="F881" s="31"/>
      <c r="G881" s="92"/>
      <c r="H881" s="39"/>
      <c r="I881" s="93"/>
      <c r="J881" s="39"/>
      <c r="K881" s="39"/>
      <c r="L881" s="41"/>
      <c r="M881" s="41"/>
      <c r="N881" s="41"/>
      <c r="O881" s="31"/>
      <c r="P881" s="39"/>
      <c r="Q881" s="39"/>
      <c r="R881" s="39"/>
      <c r="S881" s="39"/>
      <c r="T881" s="94"/>
      <c r="U881" s="39"/>
      <c r="V881" s="95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  <c r="AK881" s="39"/>
      <c r="AL881" s="39"/>
      <c r="AM881" s="39"/>
      <c r="AN881" s="39"/>
      <c r="AO881" s="39"/>
      <c r="AP881" s="39"/>
      <c r="AQ881" s="39"/>
      <c r="AR881" s="39"/>
      <c r="AS881" s="39"/>
      <c r="AT881" s="39"/>
      <c r="AU881" s="39"/>
      <c r="AV881" s="39"/>
      <c r="AW881" s="39"/>
      <c r="AX881" s="39"/>
      <c r="AY881" s="39"/>
      <c r="AZ881" s="39"/>
      <c r="BA881" s="39"/>
      <c r="BB881" s="39"/>
      <c r="BC881" s="39"/>
      <c r="BD881" s="39"/>
      <c r="BE881" s="39"/>
      <c r="BF881" s="39"/>
      <c r="BG881" s="39"/>
      <c r="BH881" s="39"/>
      <c r="BI881" s="39"/>
      <c r="BJ881" s="39"/>
      <c r="BK881" s="39"/>
      <c r="BL881" s="39"/>
      <c r="BM881" s="39"/>
      <c r="BN881" s="39"/>
      <c r="BO881" s="39"/>
      <c r="BP881" s="39"/>
      <c r="BQ881" s="39"/>
      <c r="BR881" s="39"/>
      <c r="BS881" s="39"/>
    </row>
    <row r="882" spans="1:71" ht="15.75" customHeight="1" x14ac:dyDescent="0.25">
      <c r="A882" s="30"/>
      <c r="B882" s="31"/>
      <c r="C882" s="31"/>
      <c r="D882" s="37"/>
      <c r="E882" s="39"/>
      <c r="F882" s="31"/>
      <c r="G882" s="92"/>
      <c r="H882" s="39"/>
      <c r="I882" s="93"/>
      <c r="J882" s="39"/>
      <c r="K882" s="39"/>
      <c r="L882" s="41"/>
      <c r="M882" s="41"/>
      <c r="N882" s="41"/>
      <c r="O882" s="31"/>
      <c r="P882" s="39"/>
      <c r="Q882" s="39"/>
      <c r="R882" s="39"/>
      <c r="S882" s="39"/>
      <c r="T882" s="94"/>
      <c r="U882" s="39"/>
      <c r="V882" s="95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  <c r="AK882" s="39"/>
      <c r="AL882" s="39"/>
      <c r="AM882" s="39"/>
      <c r="AN882" s="39"/>
      <c r="AO882" s="39"/>
      <c r="AP882" s="39"/>
      <c r="AQ882" s="39"/>
      <c r="AR882" s="39"/>
      <c r="AS882" s="39"/>
      <c r="AT882" s="39"/>
      <c r="AU882" s="39"/>
      <c r="AV882" s="39"/>
      <c r="AW882" s="39"/>
      <c r="AX882" s="39"/>
      <c r="AY882" s="39"/>
      <c r="AZ882" s="39"/>
      <c r="BA882" s="39"/>
      <c r="BB882" s="39"/>
      <c r="BC882" s="39"/>
      <c r="BD882" s="39"/>
      <c r="BE882" s="39"/>
      <c r="BF882" s="39"/>
      <c r="BG882" s="39"/>
      <c r="BH882" s="39"/>
      <c r="BI882" s="39"/>
      <c r="BJ882" s="39"/>
      <c r="BK882" s="39"/>
      <c r="BL882" s="39"/>
      <c r="BM882" s="39"/>
      <c r="BN882" s="39"/>
      <c r="BO882" s="39"/>
      <c r="BP882" s="39"/>
      <c r="BQ882" s="39"/>
      <c r="BR882" s="39"/>
      <c r="BS882" s="39"/>
    </row>
    <row r="883" spans="1:71" ht="15.75" customHeight="1" x14ac:dyDescent="0.25">
      <c r="A883" s="30"/>
      <c r="B883" s="31"/>
      <c r="C883" s="31"/>
      <c r="D883" s="37"/>
      <c r="E883" s="39"/>
      <c r="F883" s="31"/>
      <c r="G883" s="92"/>
      <c r="H883" s="39"/>
      <c r="I883" s="93"/>
      <c r="J883" s="39"/>
      <c r="K883" s="39"/>
      <c r="L883" s="41"/>
      <c r="M883" s="41"/>
      <c r="N883" s="41"/>
      <c r="O883" s="31"/>
      <c r="P883" s="39"/>
      <c r="Q883" s="39"/>
      <c r="R883" s="39"/>
      <c r="S883" s="39"/>
      <c r="T883" s="94"/>
      <c r="U883" s="39"/>
      <c r="V883" s="95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  <c r="AK883" s="39"/>
      <c r="AL883" s="39"/>
      <c r="AM883" s="39"/>
      <c r="AN883" s="39"/>
      <c r="AO883" s="39"/>
      <c r="AP883" s="39"/>
      <c r="AQ883" s="39"/>
      <c r="AR883" s="39"/>
      <c r="AS883" s="39"/>
      <c r="AT883" s="39"/>
      <c r="AU883" s="39"/>
      <c r="AV883" s="39"/>
      <c r="AW883" s="39"/>
      <c r="AX883" s="39"/>
      <c r="AY883" s="39"/>
      <c r="AZ883" s="39"/>
      <c r="BA883" s="39"/>
      <c r="BB883" s="39"/>
      <c r="BC883" s="39"/>
      <c r="BD883" s="39"/>
      <c r="BE883" s="39"/>
      <c r="BF883" s="39"/>
      <c r="BG883" s="39"/>
      <c r="BH883" s="39"/>
      <c r="BI883" s="39"/>
      <c r="BJ883" s="39"/>
      <c r="BK883" s="39"/>
      <c r="BL883" s="39"/>
      <c r="BM883" s="39"/>
      <c r="BN883" s="39"/>
      <c r="BO883" s="39"/>
      <c r="BP883" s="39"/>
      <c r="BQ883" s="39"/>
      <c r="BR883" s="39"/>
      <c r="BS883" s="39"/>
    </row>
    <row r="884" spans="1:71" ht="15.75" customHeight="1" x14ac:dyDescent="0.25">
      <c r="A884" s="30"/>
      <c r="B884" s="31"/>
      <c r="C884" s="31"/>
      <c r="D884" s="37"/>
      <c r="E884" s="39"/>
      <c r="F884" s="31"/>
      <c r="G884" s="92"/>
      <c r="H884" s="39"/>
      <c r="I884" s="93"/>
      <c r="J884" s="39"/>
      <c r="K884" s="39"/>
      <c r="L884" s="41"/>
      <c r="M884" s="41"/>
      <c r="N884" s="41"/>
      <c r="O884" s="31"/>
      <c r="P884" s="39"/>
      <c r="Q884" s="39"/>
      <c r="R884" s="39"/>
      <c r="S884" s="39"/>
      <c r="T884" s="94"/>
      <c r="U884" s="39"/>
      <c r="V884" s="95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  <c r="AW884" s="39"/>
      <c r="AX884" s="39"/>
      <c r="AY884" s="39"/>
      <c r="AZ884" s="39"/>
      <c r="BA884" s="39"/>
      <c r="BB884" s="39"/>
      <c r="BC884" s="39"/>
      <c r="BD884" s="39"/>
      <c r="BE884" s="39"/>
      <c r="BF884" s="39"/>
      <c r="BG884" s="39"/>
      <c r="BH884" s="39"/>
      <c r="BI884" s="39"/>
      <c r="BJ884" s="39"/>
      <c r="BK884" s="39"/>
      <c r="BL884" s="39"/>
      <c r="BM884" s="39"/>
      <c r="BN884" s="39"/>
      <c r="BO884" s="39"/>
      <c r="BP884" s="39"/>
      <c r="BQ884" s="39"/>
      <c r="BR884" s="39"/>
      <c r="BS884" s="39"/>
    </row>
    <row r="885" spans="1:71" ht="15.75" customHeight="1" x14ac:dyDescent="0.25">
      <c r="A885" s="30"/>
      <c r="B885" s="31"/>
      <c r="C885" s="31"/>
      <c r="D885" s="37"/>
      <c r="E885" s="39"/>
      <c r="F885" s="31"/>
      <c r="G885" s="92"/>
      <c r="H885" s="39"/>
      <c r="I885" s="93"/>
      <c r="J885" s="39"/>
      <c r="K885" s="39"/>
      <c r="L885" s="41"/>
      <c r="M885" s="41"/>
      <c r="N885" s="41"/>
      <c r="O885" s="31"/>
      <c r="P885" s="39"/>
      <c r="Q885" s="39"/>
      <c r="R885" s="39"/>
      <c r="S885" s="39"/>
      <c r="T885" s="94"/>
      <c r="U885" s="39"/>
      <c r="V885" s="95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  <c r="AT885" s="39"/>
      <c r="AU885" s="39"/>
      <c r="AV885" s="39"/>
      <c r="AW885" s="39"/>
      <c r="AX885" s="39"/>
      <c r="AY885" s="39"/>
      <c r="AZ885" s="39"/>
      <c r="BA885" s="39"/>
      <c r="BB885" s="39"/>
      <c r="BC885" s="39"/>
      <c r="BD885" s="39"/>
      <c r="BE885" s="39"/>
      <c r="BF885" s="39"/>
      <c r="BG885" s="39"/>
      <c r="BH885" s="39"/>
      <c r="BI885" s="39"/>
      <c r="BJ885" s="39"/>
      <c r="BK885" s="39"/>
      <c r="BL885" s="39"/>
      <c r="BM885" s="39"/>
      <c r="BN885" s="39"/>
      <c r="BO885" s="39"/>
      <c r="BP885" s="39"/>
      <c r="BQ885" s="39"/>
      <c r="BR885" s="39"/>
      <c r="BS885" s="39"/>
    </row>
    <row r="886" spans="1:71" ht="15.75" customHeight="1" x14ac:dyDescent="0.25">
      <c r="A886" s="30"/>
      <c r="B886" s="31"/>
      <c r="C886" s="31"/>
      <c r="D886" s="37"/>
      <c r="E886" s="39"/>
      <c r="F886" s="31"/>
      <c r="G886" s="92"/>
      <c r="H886" s="39"/>
      <c r="I886" s="93"/>
      <c r="J886" s="39"/>
      <c r="K886" s="39"/>
      <c r="L886" s="41"/>
      <c r="M886" s="41"/>
      <c r="N886" s="41"/>
      <c r="O886" s="31"/>
      <c r="P886" s="39"/>
      <c r="Q886" s="39"/>
      <c r="R886" s="39"/>
      <c r="S886" s="39"/>
      <c r="T886" s="94"/>
      <c r="U886" s="39"/>
      <c r="V886" s="95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  <c r="AT886" s="39"/>
      <c r="AU886" s="39"/>
      <c r="AV886" s="39"/>
      <c r="AW886" s="39"/>
      <c r="AX886" s="39"/>
      <c r="AY886" s="39"/>
      <c r="AZ886" s="39"/>
      <c r="BA886" s="39"/>
      <c r="BB886" s="39"/>
      <c r="BC886" s="39"/>
      <c r="BD886" s="39"/>
      <c r="BE886" s="39"/>
      <c r="BF886" s="39"/>
      <c r="BG886" s="39"/>
      <c r="BH886" s="39"/>
      <c r="BI886" s="39"/>
      <c r="BJ886" s="39"/>
      <c r="BK886" s="39"/>
      <c r="BL886" s="39"/>
      <c r="BM886" s="39"/>
      <c r="BN886" s="39"/>
      <c r="BO886" s="39"/>
      <c r="BP886" s="39"/>
      <c r="BQ886" s="39"/>
      <c r="BR886" s="39"/>
      <c r="BS886" s="39"/>
    </row>
    <row r="887" spans="1:71" ht="15.75" customHeight="1" x14ac:dyDescent="0.25">
      <c r="A887" s="30"/>
      <c r="B887" s="31"/>
      <c r="C887" s="31"/>
      <c r="D887" s="37"/>
      <c r="E887" s="39"/>
      <c r="F887" s="31"/>
      <c r="G887" s="92"/>
      <c r="H887" s="39"/>
      <c r="I887" s="93"/>
      <c r="J887" s="39"/>
      <c r="K887" s="39"/>
      <c r="L887" s="41"/>
      <c r="M887" s="41"/>
      <c r="N887" s="41"/>
      <c r="O887" s="31"/>
      <c r="P887" s="39"/>
      <c r="Q887" s="39"/>
      <c r="R887" s="39"/>
      <c r="S887" s="39"/>
      <c r="T887" s="94"/>
      <c r="U887" s="39"/>
      <c r="V887" s="95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  <c r="AT887" s="39"/>
      <c r="AU887" s="39"/>
      <c r="AV887" s="39"/>
      <c r="AW887" s="39"/>
      <c r="AX887" s="39"/>
      <c r="AY887" s="39"/>
      <c r="AZ887" s="39"/>
      <c r="BA887" s="39"/>
      <c r="BB887" s="39"/>
      <c r="BC887" s="39"/>
      <c r="BD887" s="39"/>
      <c r="BE887" s="39"/>
      <c r="BF887" s="39"/>
      <c r="BG887" s="39"/>
      <c r="BH887" s="39"/>
      <c r="BI887" s="39"/>
      <c r="BJ887" s="39"/>
      <c r="BK887" s="39"/>
      <c r="BL887" s="39"/>
      <c r="BM887" s="39"/>
      <c r="BN887" s="39"/>
      <c r="BO887" s="39"/>
      <c r="BP887" s="39"/>
      <c r="BQ887" s="39"/>
      <c r="BR887" s="39"/>
      <c r="BS887" s="39"/>
    </row>
    <row r="888" spans="1:71" ht="15.75" customHeight="1" x14ac:dyDescent="0.25">
      <c r="A888" s="30"/>
      <c r="B888" s="31"/>
      <c r="C888" s="31"/>
      <c r="D888" s="37"/>
      <c r="E888" s="39"/>
      <c r="F888" s="31"/>
      <c r="G888" s="92"/>
      <c r="H888" s="39"/>
      <c r="I888" s="93"/>
      <c r="J888" s="39"/>
      <c r="K888" s="39"/>
      <c r="L888" s="41"/>
      <c r="M888" s="41"/>
      <c r="N888" s="41"/>
      <c r="O888" s="31"/>
      <c r="P888" s="39"/>
      <c r="Q888" s="39"/>
      <c r="R888" s="39"/>
      <c r="S888" s="39"/>
      <c r="T888" s="94"/>
      <c r="U888" s="39"/>
      <c r="V888" s="95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  <c r="AW888" s="39"/>
      <c r="AX888" s="39"/>
      <c r="AY888" s="39"/>
      <c r="AZ888" s="39"/>
      <c r="BA888" s="39"/>
      <c r="BB888" s="39"/>
      <c r="BC888" s="39"/>
      <c r="BD888" s="39"/>
      <c r="BE888" s="39"/>
      <c r="BF888" s="39"/>
      <c r="BG888" s="39"/>
      <c r="BH888" s="39"/>
      <c r="BI888" s="39"/>
      <c r="BJ888" s="39"/>
      <c r="BK888" s="39"/>
      <c r="BL888" s="39"/>
      <c r="BM888" s="39"/>
      <c r="BN888" s="39"/>
      <c r="BO888" s="39"/>
      <c r="BP888" s="39"/>
      <c r="BQ888" s="39"/>
      <c r="BR888" s="39"/>
      <c r="BS888" s="39"/>
    </row>
    <row r="889" spans="1:71" ht="15.75" customHeight="1" x14ac:dyDescent="0.25">
      <c r="A889" s="30"/>
      <c r="B889" s="31"/>
      <c r="C889" s="31"/>
      <c r="D889" s="37"/>
      <c r="E889" s="39"/>
      <c r="F889" s="31"/>
      <c r="G889" s="92"/>
      <c r="H889" s="39"/>
      <c r="I889" s="93"/>
      <c r="J889" s="39"/>
      <c r="K889" s="39"/>
      <c r="L889" s="41"/>
      <c r="M889" s="41"/>
      <c r="N889" s="41"/>
      <c r="O889" s="31"/>
      <c r="P889" s="39"/>
      <c r="Q889" s="39"/>
      <c r="R889" s="39"/>
      <c r="S889" s="39"/>
      <c r="T889" s="94"/>
      <c r="U889" s="39"/>
      <c r="V889" s="95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  <c r="AT889" s="39"/>
      <c r="AU889" s="39"/>
      <c r="AV889" s="39"/>
      <c r="AW889" s="39"/>
      <c r="AX889" s="39"/>
      <c r="AY889" s="39"/>
      <c r="AZ889" s="39"/>
      <c r="BA889" s="39"/>
      <c r="BB889" s="39"/>
      <c r="BC889" s="39"/>
      <c r="BD889" s="39"/>
      <c r="BE889" s="39"/>
      <c r="BF889" s="39"/>
      <c r="BG889" s="39"/>
      <c r="BH889" s="39"/>
      <c r="BI889" s="39"/>
      <c r="BJ889" s="39"/>
      <c r="BK889" s="39"/>
      <c r="BL889" s="39"/>
      <c r="BM889" s="39"/>
      <c r="BN889" s="39"/>
      <c r="BO889" s="39"/>
      <c r="BP889" s="39"/>
      <c r="BQ889" s="39"/>
      <c r="BR889" s="39"/>
      <c r="BS889" s="39"/>
    </row>
    <row r="890" spans="1:71" ht="15.75" customHeight="1" x14ac:dyDescent="0.25">
      <c r="A890" s="30"/>
      <c r="B890" s="31"/>
      <c r="C890" s="31"/>
      <c r="D890" s="37"/>
      <c r="E890" s="39"/>
      <c r="F890" s="31"/>
      <c r="G890" s="92"/>
      <c r="H890" s="39"/>
      <c r="I890" s="93"/>
      <c r="J890" s="39"/>
      <c r="K890" s="39"/>
      <c r="L890" s="41"/>
      <c r="M890" s="41"/>
      <c r="N890" s="41"/>
      <c r="O890" s="31"/>
      <c r="P890" s="39"/>
      <c r="Q890" s="39"/>
      <c r="R890" s="39"/>
      <c r="S890" s="39"/>
      <c r="T890" s="94"/>
      <c r="U890" s="39"/>
      <c r="V890" s="95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/>
      <c r="AU890" s="39"/>
      <c r="AV890" s="39"/>
      <c r="AW890" s="39"/>
      <c r="AX890" s="39"/>
      <c r="AY890" s="39"/>
      <c r="AZ890" s="39"/>
      <c r="BA890" s="39"/>
      <c r="BB890" s="39"/>
      <c r="BC890" s="39"/>
      <c r="BD890" s="39"/>
      <c r="BE890" s="39"/>
      <c r="BF890" s="39"/>
      <c r="BG890" s="39"/>
      <c r="BH890" s="39"/>
      <c r="BI890" s="39"/>
      <c r="BJ890" s="39"/>
      <c r="BK890" s="39"/>
      <c r="BL890" s="39"/>
      <c r="BM890" s="39"/>
      <c r="BN890" s="39"/>
      <c r="BO890" s="39"/>
      <c r="BP890" s="39"/>
      <c r="BQ890" s="39"/>
      <c r="BR890" s="39"/>
      <c r="BS890" s="39"/>
    </row>
    <row r="891" spans="1:71" ht="15.75" customHeight="1" x14ac:dyDescent="0.25">
      <c r="A891" s="30"/>
      <c r="B891" s="31"/>
      <c r="C891" s="31"/>
      <c r="D891" s="37"/>
      <c r="E891" s="39"/>
      <c r="F891" s="31"/>
      <c r="G891" s="92"/>
      <c r="H891" s="39"/>
      <c r="I891" s="93"/>
      <c r="J891" s="39"/>
      <c r="K891" s="39"/>
      <c r="L891" s="41"/>
      <c r="M891" s="41"/>
      <c r="N891" s="41"/>
      <c r="O891" s="31"/>
      <c r="P891" s="39"/>
      <c r="Q891" s="39"/>
      <c r="R891" s="39"/>
      <c r="S891" s="39"/>
      <c r="T891" s="94"/>
      <c r="U891" s="39"/>
      <c r="V891" s="95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  <c r="AT891" s="39"/>
      <c r="AU891" s="39"/>
      <c r="AV891" s="39"/>
      <c r="AW891" s="39"/>
      <c r="AX891" s="39"/>
      <c r="AY891" s="39"/>
      <c r="AZ891" s="39"/>
      <c r="BA891" s="39"/>
      <c r="BB891" s="39"/>
      <c r="BC891" s="39"/>
      <c r="BD891" s="39"/>
      <c r="BE891" s="39"/>
      <c r="BF891" s="39"/>
      <c r="BG891" s="39"/>
      <c r="BH891" s="39"/>
      <c r="BI891" s="39"/>
      <c r="BJ891" s="39"/>
      <c r="BK891" s="39"/>
      <c r="BL891" s="39"/>
      <c r="BM891" s="39"/>
      <c r="BN891" s="39"/>
      <c r="BO891" s="39"/>
      <c r="BP891" s="39"/>
      <c r="BQ891" s="39"/>
      <c r="BR891" s="39"/>
      <c r="BS891" s="39"/>
    </row>
    <row r="892" spans="1:71" ht="15.75" customHeight="1" x14ac:dyDescent="0.25">
      <c r="A892" s="30"/>
      <c r="B892" s="31"/>
      <c r="C892" s="31"/>
      <c r="D892" s="37"/>
      <c r="E892" s="39"/>
      <c r="F892" s="31"/>
      <c r="G892" s="92"/>
      <c r="H892" s="39"/>
      <c r="I892" s="93"/>
      <c r="J892" s="39"/>
      <c r="K892" s="39"/>
      <c r="L892" s="41"/>
      <c r="M892" s="41"/>
      <c r="N892" s="41"/>
      <c r="O892" s="31"/>
      <c r="P892" s="39"/>
      <c r="Q892" s="39"/>
      <c r="R892" s="39"/>
      <c r="S892" s="39"/>
      <c r="T892" s="94"/>
      <c r="U892" s="39"/>
      <c r="V892" s="95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  <c r="AT892" s="39"/>
      <c r="AU892" s="39"/>
      <c r="AV892" s="39"/>
      <c r="AW892" s="39"/>
      <c r="AX892" s="39"/>
      <c r="AY892" s="39"/>
      <c r="AZ892" s="39"/>
      <c r="BA892" s="39"/>
      <c r="BB892" s="39"/>
      <c r="BC892" s="39"/>
      <c r="BD892" s="39"/>
      <c r="BE892" s="39"/>
      <c r="BF892" s="39"/>
      <c r="BG892" s="39"/>
      <c r="BH892" s="39"/>
      <c r="BI892" s="39"/>
      <c r="BJ892" s="39"/>
      <c r="BK892" s="39"/>
      <c r="BL892" s="39"/>
      <c r="BM892" s="39"/>
      <c r="BN892" s="39"/>
      <c r="BO892" s="39"/>
      <c r="BP892" s="39"/>
      <c r="BQ892" s="39"/>
      <c r="BR892" s="39"/>
      <c r="BS892" s="39"/>
    </row>
    <row r="893" spans="1:71" ht="15.75" customHeight="1" x14ac:dyDescent="0.25">
      <c r="A893" s="30"/>
      <c r="B893" s="31"/>
      <c r="C893" s="31"/>
      <c r="D893" s="37"/>
      <c r="E893" s="39"/>
      <c r="F893" s="31"/>
      <c r="G893" s="92"/>
      <c r="H893" s="39"/>
      <c r="I893" s="93"/>
      <c r="J893" s="39"/>
      <c r="K893" s="39"/>
      <c r="L893" s="41"/>
      <c r="M893" s="41"/>
      <c r="N893" s="41"/>
      <c r="O893" s="31"/>
      <c r="P893" s="39"/>
      <c r="Q893" s="39"/>
      <c r="R893" s="39"/>
      <c r="S893" s="39"/>
      <c r="T893" s="94"/>
      <c r="U893" s="39"/>
      <c r="V893" s="95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  <c r="AT893" s="39"/>
      <c r="AU893" s="39"/>
      <c r="AV893" s="39"/>
      <c r="AW893" s="39"/>
      <c r="AX893" s="39"/>
      <c r="AY893" s="39"/>
      <c r="AZ893" s="39"/>
      <c r="BA893" s="39"/>
      <c r="BB893" s="39"/>
      <c r="BC893" s="39"/>
      <c r="BD893" s="39"/>
      <c r="BE893" s="39"/>
      <c r="BF893" s="39"/>
      <c r="BG893" s="39"/>
      <c r="BH893" s="39"/>
      <c r="BI893" s="39"/>
      <c r="BJ893" s="39"/>
      <c r="BK893" s="39"/>
      <c r="BL893" s="39"/>
      <c r="BM893" s="39"/>
      <c r="BN893" s="39"/>
      <c r="BO893" s="39"/>
      <c r="BP893" s="39"/>
      <c r="BQ893" s="39"/>
      <c r="BR893" s="39"/>
      <c r="BS893" s="39"/>
    </row>
    <row r="894" spans="1:71" ht="15.75" customHeight="1" x14ac:dyDescent="0.25">
      <c r="A894" s="30"/>
      <c r="B894" s="31"/>
      <c r="C894" s="31"/>
      <c r="D894" s="37"/>
      <c r="E894" s="39"/>
      <c r="F894" s="31"/>
      <c r="G894" s="92"/>
      <c r="H894" s="39"/>
      <c r="I894" s="93"/>
      <c r="J894" s="39"/>
      <c r="K894" s="39"/>
      <c r="L894" s="41"/>
      <c r="M894" s="41"/>
      <c r="N894" s="41"/>
      <c r="O894" s="31"/>
      <c r="P894" s="39"/>
      <c r="Q894" s="39"/>
      <c r="R894" s="39"/>
      <c r="S894" s="39"/>
      <c r="T894" s="94"/>
      <c r="U894" s="39"/>
      <c r="V894" s="95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  <c r="AT894" s="39"/>
      <c r="AU894" s="39"/>
      <c r="AV894" s="39"/>
      <c r="AW894" s="39"/>
      <c r="AX894" s="39"/>
      <c r="AY894" s="39"/>
      <c r="AZ894" s="39"/>
      <c r="BA894" s="39"/>
      <c r="BB894" s="39"/>
      <c r="BC894" s="39"/>
      <c r="BD894" s="39"/>
      <c r="BE894" s="39"/>
      <c r="BF894" s="39"/>
      <c r="BG894" s="39"/>
      <c r="BH894" s="39"/>
      <c r="BI894" s="39"/>
      <c r="BJ894" s="39"/>
      <c r="BK894" s="39"/>
      <c r="BL894" s="39"/>
      <c r="BM894" s="39"/>
      <c r="BN894" s="39"/>
      <c r="BO894" s="39"/>
      <c r="BP894" s="39"/>
      <c r="BQ894" s="39"/>
      <c r="BR894" s="39"/>
      <c r="BS894" s="39"/>
    </row>
    <row r="895" spans="1:71" ht="15.75" customHeight="1" x14ac:dyDescent="0.25">
      <c r="A895" s="30"/>
      <c r="B895" s="31"/>
      <c r="C895" s="31"/>
      <c r="D895" s="37"/>
      <c r="E895" s="39"/>
      <c r="F895" s="31"/>
      <c r="G895" s="92"/>
      <c r="H895" s="39"/>
      <c r="I895" s="93"/>
      <c r="J895" s="39"/>
      <c r="K895" s="39"/>
      <c r="L895" s="41"/>
      <c r="M895" s="41"/>
      <c r="N895" s="41"/>
      <c r="O895" s="31"/>
      <c r="P895" s="39"/>
      <c r="Q895" s="39"/>
      <c r="R895" s="39"/>
      <c r="S895" s="39"/>
      <c r="T895" s="94"/>
      <c r="U895" s="39"/>
      <c r="V895" s="95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  <c r="AT895" s="39"/>
      <c r="AU895" s="39"/>
      <c r="AV895" s="39"/>
      <c r="AW895" s="39"/>
      <c r="AX895" s="39"/>
      <c r="AY895" s="39"/>
      <c r="AZ895" s="39"/>
      <c r="BA895" s="39"/>
      <c r="BB895" s="39"/>
      <c r="BC895" s="39"/>
      <c r="BD895" s="39"/>
      <c r="BE895" s="39"/>
      <c r="BF895" s="39"/>
      <c r="BG895" s="39"/>
      <c r="BH895" s="39"/>
      <c r="BI895" s="39"/>
      <c r="BJ895" s="39"/>
      <c r="BK895" s="39"/>
      <c r="BL895" s="39"/>
      <c r="BM895" s="39"/>
      <c r="BN895" s="39"/>
      <c r="BO895" s="39"/>
      <c r="BP895" s="39"/>
      <c r="BQ895" s="39"/>
      <c r="BR895" s="39"/>
      <c r="BS895" s="39"/>
    </row>
    <row r="896" spans="1:71" ht="15.75" customHeight="1" x14ac:dyDescent="0.25">
      <c r="A896" s="30"/>
      <c r="B896" s="31"/>
      <c r="C896" s="31"/>
      <c r="D896" s="37"/>
      <c r="E896" s="39"/>
      <c r="F896" s="31"/>
      <c r="G896" s="92"/>
      <c r="H896" s="39"/>
      <c r="I896" s="93"/>
      <c r="J896" s="39"/>
      <c r="K896" s="39"/>
      <c r="L896" s="41"/>
      <c r="M896" s="41"/>
      <c r="N896" s="41"/>
      <c r="O896" s="31"/>
      <c r="P896" s="39"/>
      <c r="Q896" s="39"/>
      <c r="R896" s="39"/>
      <c r="S896" s="39"/>
      <c r="T896" s="94"/>
      <c r="U896" s="39"/>
      <c r="V896" s="95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  <c r="AT896" s="39"/>
      <c r="AU896" s="39"/>
      <c r="AV896" s="39"/>
      <c r="AW896" s="39"/>
      <c r="AX896" s="39"/>
      <c r="AY896" s="39"/>
      <c r="AZ896" s="39"/>
      <c r="BA896" s="39"/>
      <c r="BB896" s="39"/>
      <c r="BC896" s="39"/>
      <c r="BD896" s="39"/>
      <c r="BE896" s="39"/>
      <c r="BF896" s="39"/>
      <c r="BG896" s="39"/>
      <c r="BH896" s="39"/>
      <c r="BI896" s="39"/>
      <c r="BJ896" s="39"/>
      <c r="BK896" s="39"/>
      <c r="BL896" s="39"/>
      <c r="BM896" s="39"/>
      <c r="BN896" s="39"/>
      <c r="BO896" s="39"/>
      <c r="BP896" s="39"/>
      <c r="BQ896" s="39"/>
      <c r="BR896" s="39"/>
      <c r="BS896" s="39"/>
    </row>
    <row r="897" spans="1:71" ht="15.75" customHeight="1" x14ac:dyDescent="0.25">
      <c r="A897" s="30"/>
      <c r="B897" s="31"/>
      <c r="C897" s="31"/>
      <c r="D897" s="37"/>
      <c r="E897" s="39"/>
      <c r="F897" s="31"/>
      <c r="G897" s="92"/>
      <c r="H897" s="39"/>
      <c r="I897" s="93"/>
      <c r="J897" s="39"/>
      <c r="K897" s="39"/>
      <c r="L897" s="41"/>
      <c r="M897" s="41"/>
      <c r="N897" s="41"/>
      <c r="O897" s="31"/>
      <c r="P897" s="39"/>
      <c r="Q897" s="39"/>
      <c r="R897" s="39"/>
      <c r="S897" s="39"/>
      <c r="T897" s="94"/>
      <c r="U897" s="39"/>
      <c r="V897" s="95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39"/>
      <c r="AX897" s="39"/>
      <c r="AY897" s="39"/>
      <c r="AZ897" s="39"/>
      <c r="BA897" s="39"/>
      <c r="BB897" s="39"/>
      <c r="BC897" s="39"/>
      <c r="BD897" s="39"/>
      <c r="BE897" s="39"/>
      <c r="BF897" s="39"/>
      <c r="BG897" s="39"/>
      <c r="BH897" s="39"/>
      <c r="BI897" s="39"/>
      <c r="BJ897" s="39"/>
      <c r="BK897" s="39"/>
      <c r="BL897" s="39"/>
      <c r="BM897" s="39"/>
      <c r="BN897" s="39"/>
      <c r="BO897" s="39"/>
      <c r="BP897" s="39"/>
      <c r="BQ897" s="39"/>
      <c r="BR897" s="39"/>
      <c r="BS897" s="39"/>
    </row>
    <row r="898" spans="1:71" ht="15.75" customHeight="1" x14ac:dyDescent="0.25">
      <c r="A898" s="30"/>
      <c r="B898" s="31"/>
      <c r="C898" s="31"/>
      <c r="D898" s="37"/>
      <c r="E898" s="39"/>
      <c r="F898" s="31"/>
      <c r="G898" s="92"/>
      <c r="H898" s="39"/>
      <c r="I898" s="93"/>
      <c r="J898" s="39"/>
      <c r="K898" s="39"/>
      <c r="L898" s="41"/>
      <c r="M898" s="41"/>
      <c r="N898" s="41"/>
      <c r="O898" s="31"/>
      <c r="P898" s="39"/>
      <c r="Q898" s="39"/>
      <c r="R898" s="39"/>
      <c r="S898" s="39"/>
      <c r="T898" s="94"/>
      <c r="U898" s="39"/>
      <c r="V898" s="95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  <c r="AT898" s="39"/>
      <c r="AU898" s="39"/>
      <c r="AV898" s="39"/>
      <c r="AW898" s="39"/>
      <c r="AX898" s="39"/>
      <c r="AY898" s="39"/>
      <c r="AZ898" s="39"/>
      <c r="BA898" s="39"/>
      <c r="BB898" s="39"/>
      <c r="BC898" s="39"/>
      <c r="BD898" s="39"/>
      <c r="BE898" s="39"/>
      <c r="BF898" s="39"/>
      <c r="BG898" s="39"/>
      <c r="BH898" s="39"/>
      <c r="BI898" s="39"/>
      <c r="BJ898" s="39"/>
      <c r="BK898" s="39"/>
      <c r="BL898" s="39"/>
      <c r="BM898" s="39"/>
      <c r="BN898" s="39"/>
      <c r="BO898" s="39"/>
      <c r="BP898" s="39"/>
      <c r="BQ898" s="39"/>
      <c r="BR898" s="39"/>
      <c r="BS898" s="39"/>
    </row>
    <row r="899" spans="1:71" ht="15.75" customHeight="1" x14ac:dyDescent="0.25">
      <c r="A899" s="30"/>
      <c r="B899" s="31"/>
      <c r="C899" s="31"/>
      <c r="D899" s="37"/>
      <c r="E899" s="39"/>
      <c r="F899" s="31"/>
      <c r="G899" s="92"/>
      <c r="H899" s="39"/>
      <c r="I899" s="93"/>
      <c r="J899" s="39"/>
      <c r="K899" s="39"/>
      <c r="L899" s="41"/>
      <c r="M899" s="41"/>
      <c r="N899" s="41"/>
      <c r="O899" s="31"/>
      <c r="P899" s="39"/>
      <c r="Q899" s="39"/>
      <c r="R899" s="39"/>
      <c r="S899" s="39"/>
      <c r="T899" s="94"/>
      <c r="U899" s="39"/>
      <c r="V899" s="95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  <c r="AT899" s="39"/>
      <c r="AU899" s="39"/>
      <c r="AV899" s="39"/>
      <c r="AW899" s="39"/>
      <c r="AX899" s="39"/>
      <c r="AY899" s="39"/>
      <c r="AZ899" s="39"/>
      <c r="BA899" s="39"/>
      <c r="BB899" s="39"/>
      <c r="BC899" s="39"/>
      <c r="BD899" s="39"/>
      <c r="BE899" s="39"/>
      <c r="BF899" s="39"/>
      <c r="BG899" s="39"/>
      <c r="BH899" s="39"/>
      <c r="BI899" s="39"/>
      <c r="BJ899" s="39"/>
      <c r="BK899" s="39"/>
      <c r="BL899" s="39"/>
      <c r="BM899" s="39"/>
      <c r="BN899" s="39"/>
      <c r="BO899" s="39"/>
      <c r="BP899" s="39"/>
      <c r="BQ899" s="39"/>
      <c r="BR899" s="39"/>
      <c r="BS899" s="39"/>
    </row>
    <row r="900" spans="1:71" ht="15.75" customHeight="1" x14ac:dyDescent="0.25">
      <c r="A900" s="30"/>
      <c r="B900" s="31"/>
      <c r="C900" s="31"/>
      <c r="D900" s="37"/>
      <c r="E900" s="39"/>
      <c r="F900" s="31"/>
      <c r="G900" s="92"/>
      <c r="H900" s="39"/>
      <c r="I900" s="93"/>
      <c r="J900" s="39"/>
      <c r="K900" s="39"/>
      <c r="L900" s="41"/>
      <c r="M900" s="41"/>
      <c r="N900" s="41"/>
      <c r="O900" s="31"/>
      <c r="P900" s="39"/>
      <c r="Q900" s="39"/>
      <c r="R900" s="39"/>
      <c r="S900" s="39"/>
      <c r="T900" s="94"/>
      <c r="U900" s="39"/>
      <c r="V900" s="95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  <c r="AT900" s="39"/>
      <c r="AU900" s="39"/>
      <c r="AV900" s="39"/>
      <c r="AW900" s="39"/>
      <c r="AX900" s="39"/>
      <c r="AY900" s="39"/>
      <c r="AZ900" s="39"/>
      <c r="BA900" s="39"/>
      <c r="BB900" s="39"/>
      <c r="BC900" s="39"/>
      <c r="BD900" s="39"/>
      <c r="BE900" s="39"/>
      <c r="BF900" s="39"/>
      <c r="BG900" s="39"/>
      <c r="BH900" s="39"/>
      <c r="BI900" s="39"/>
      <c r="BJ900" s="39"/>
      <c r="BK900" s="39"/>
      <c r="BL900" s="39"/>
      <c r="BM900" s="39"/>
      <c r="BN900" s="39"/>
      <c r="BO900" s="39"/>
      <c r="BP900" s="39"/>
      <c r="BQ900" s="39"/>
      <c r="BR900" s="39"/>
      <c r="BS900" s="39"/>
    </row>
    <row r="901" spans="1:71" ht="15.75" customHeight="1" x14ac:dyDescent="0.25">
      <c r="A901" s="30"/>
      <c r="B901" s="31"/>
      <c r="C901" s="31"/>
      <c r="D901" s="37"/>
      <c r="E901" s="39"/>
      <c r="F901" s="31"/>
      <c r="G901" s="92"/>
      <c r="H901" s="39"/>
      <c r="I901" s="93"/>
      <c r="J901" s="39"/>
      <c r="K901" s="39"/>
      <c r="L901" s="41"/>
      <c r="M901" s="41"/>
      <c r="N901" s="41"/>
      <c r="O901" s="31"/>
      <c r="P901" s="39"/>
      <c r="Q901" s="39"/>
      <c r="R901" s="39"/>
      <c r="S901" s="39"/>
      <c r="T901" s="94"/>
      <c r="U901" s="39"/>
      <c r="V901" s="95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  <c r="AK901" s="39"/>
      <c r="AL901" s="39"/>
      <c r="AM901" s="39"/>
      <c r="AN901" s="39"/>
      <c r="AO901" s="39"/>
      <c r="AP901" s="39"/>
      <c r="AQ901" s="39"/>
      <c r="AR901" s="39"/>
      <c r="AS901" s="39"/>
      <c r="AT901" s="39"/>
      <c r="AU901" s="39"/>
      <c r="AV901" s="39"/>
      <c r="AW901" s="39"/>
      <c r="AX901" s="39"/>
      <c r="AY901" s="39"/>
      <c r="AZ901" s="39"/>
      <c r="BA901" s="39"/>
      <c r="BB901" s="39"/>
      <c r="BC901" s="39"/>
      <c r="BD901" s="39"/>
      <c r="BE901" s="39"/>
      <c r="BF901" s="39"/>
      <c r="BG901" s="39"/>
      <c r="BH901" s="39"/>
      <c r="BI901" s="39"/>
      <c r="BJ901" s="39"/>
      <c r="BK901" s="39"/>
      <c r="BL901" s="39"/>
      <c r="BM901" s="39"/>
      <c r="BN901" s="39"/>
      <c r="BO901" s="39"/>
      <c r="BP901" s="39"/>
      <c r="BQ901" s="39"/>
      <c r="BR901" s="39"/>
      <c r="BS901" s="39"/>
    </row>
    <row r="902" spans="1:71" ht="15.75" customHeight="1" x14ac:dyDescent="0.25">
      <c r="A902" s="30"/>
      <c r="B902" s="31"/>
      <c r="C902" s="31"/>
      <c r="D902" s="37"/>
      <c r="E902" s="39"/>
      <c r="F902" s="31"/>
      <c r="G902" s="92"/>
      <c r="H902" s="39"/>
      <c r="I902" s="93"/>
      <c r="J902" s="39"/>
      <c r="K902" s="39"/>
      <c r="L902" s="41"/>
      <c r="M902" s="41"/>
      <c r="N902" s="41"/>
      <c r="O902" s="31"/>
      <c r="P902" s="39"/>
      <c r="Q902" s="39"/>
      <c r="R902" s="39"/>
      <c r="S902" s="39"/>
      <c r="T902" s="94"/>
      <c r="U902" s="39"/>
      <c r="V902" s="95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39"/>
      <c r="AX902" s="39"/>
      <c r="AY902" s="39"/>
      <c r="AZ902" s="39"/>
      <c r="BA902" s="39"/>
      <c r="BB902" s="39"/>
      <c r="BC902" s="39"/>
      <c r="BD902" s="39"/>
      <c r="BE902" s="39"/>
      <c r="BF902" s="39"/>
      <c r="BG902" s="39"/>
      <c r="BH902" s="39"/>
      <c r="BI902" s="39"/>
      <c r="BJ902" s="39"/>
      <c r="BK902" s="39"/>
      <c r="BL902" s="39"/>
      <c r="BM902" s="39"/>
      <c r="BN902" s="39"/>
      <c r="BO902" s="39"/>
      <c r="BP902" s="39"/>
      <c r="BQ902" s="39"/>
      <c r="BR902" s="39"/>
      <c r="BS902" s="39"/>
    </row>
    <row r="903" spans="1:71" ht="15.75" customHeight="1" x14ac:dyDescent="0.25">
      <c r="A903" s="30"/>
      <c r="B903" s="31"/>
      <c r="C903" s="31"/>
      <c r="D903" s="37"/>
      <c r="E903" s="39"/>
      <c r="F903" s="31"/>
      <c r="G903" s="92"/>
      <c r="H903" s="39"/>
      <c r="I903" s="93"/>
      <c r="J903" s="39"/>
      <c r="K903" s="39"/>
      <c r="L903" s="41"/>
      <c r="M903" s="41"/>
      <c r="N903" s="41"/>
      <c r="O903" s="31"/>
      <c r="P903" s="39"/>
      <c r="Q903" s="39"/>
      <c r="R903" s="39"/>
      <c r="S903" s="39"/>
      <c r="T903" s="94"/>
      <c r="U903" s="39"/>
      <c r="V903" s="95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  <c r="AT903" s="39"/>
      <c r="AU903" s="39"/>
      <c r="AV903" s="39"/>
      <c r="AW903" s="39"/>
      <c r="AX903" s="39"/>
      <c r="AY903" s="39"/>
      <c r="AZ903" s="39"/>
      <c r="BA903" s="39"/>
      <c r="BB903" s="39"/>
      <c r="BC903" s="39"/>
      <c r="BD903" s="39"/>
      <c r="BE903" s="39"/>
      <c r="BF903" s="39"/>
      <c r="BG903" s="39"/>
      <c r="BH903" s="39"/>
      <c r="BI903" s="39"/>
      <c r="BJ903" s="39"/>
      <c r="BK903" s="39"/>
      <c r="BL903" s="39"/>
      <c r="BM903" s="39"/>
      <c r="BN903" s="39"/>
      <c r="BO903" s="39"/>
      <c r="BP903" s="39"/>
      <c r="BQ903" s="39"/>
      <c r="BR903" s="39"/>
      <c r="BS903" s="39"/>
    </row>
    <row r="904" spans="1:71" ht="15.75" customHeight="1" x14ac:dyDescent="0.25">
      <c r="A904" s="30"/>
      <c r="B904" s="31"/>
      <c r="C904" s="31"/>
      <c r="D904" s="37"/>
      <c r="E904" s="39"/>
      <c r="F904" s="31"/>
      <c r="G904" s="92"/>
      <c r="H904" s="39"/>
      <c r="I904" s="93"/>
      <c r="J904" s="39"/>
      <c r="K904" s="39"/>
      <c r="L904" s="41"/>
      <c r="M904" s="41"/>
      <c r="N904" s="41"/>
      <c r="O904" s="31"/>
      <c r="P904" s="39"/>
      <c r="Q904" s="39"/>
      <c r="R904" s="39"/>
      <c r="S904" s="39"/>
      <c r="T904" s="94"/>
      <c r="U904" s="39"/>
      <c r="V904" s="95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  <c r="AT904" s="39"/>
      <c r="AU904" s="39"/>
      <c r="AV904" s="39"/>
      <c r="AW904" s="39"/>
      <c r="AX904" s="39"/>
      <c r="AY904" s="39"/>
      <c r="AZ904" s="39"/>
      <c r="BA904" s="39"/>
      <c r="BB904" s="39"/>
      <c r="BC904" s="39"/>
      <c r="BD904" s="39"/>
      <c r="BE904" s="39"/>
      <c r="BF904" s="39"/>
      <c r="BG904" s="39"/>
      <c r="BH904" s="39"/>
      <c r="BI904" s="39"/>
      <c r="BJ904" s="39"/>
      <c r="BK904" s="39"/>
      <c r="BL904" s="39"/>
      <c r="BM904" s="39"/>
      <c r="BN904" s="39"/>
      <c r="BO904" s="39"/>
      <c r="BP904" s="39"/>
      <c r="BQ904" s="39"/>
      <c r="BR904" s="39"/>
      <c r="BS904" s="39"/>
    </row>
    <row r="905" spans="1:71" ht="15.75" customHeight="1" x14ac:dyDescent="0.25">
      <c r="A905" s="30"/>
      <c r="B905" s="31"/>
      <c r="C905" s="31"/>
      <c r="D905" s="37"/>
      <c r="E905" s="39"/>
      <c r="F905" s="31"/>
      <c r="G905" s="92"/>
      <c r="H905" s="39"/>
      <c r="I905" s="93"/>
      <c r="J905" s="39"/>
      <c r="K905" s="39"/>
      <c r="L905" s="41"/>
      <c r="M905" s="41"/>
      <c r="N905" s="41"/>
      <c r="O905" s="31"/>
      <c r="P905" s="39"/>
      <c r="Q905" s="39"/>
      <c r="R905" s="39"/>
      <c r="S905" s="39"/>
      <c r="T905" s="94"/>
      <c r="U905" s="39"/>
      <c r="V905" s="95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  <c r="AT905" s="39"/>
      <c r="AU905" s="39"/>
      <c r="AV905" s="39"/>
      <c r="AW905" s="39"/>
      <c r="AX905" s="39"/>
      <c r="AY905" s="39"/>
      <c r="AZ905" s="39"/>
      <c r="BA905" s="39"/>
      <c r="BB905" s="39"/>
      <c r="BC905" s="39"/>
      <c r="BD905" s="39"/>
      <c r="BE905" s="39"/>
      <c r="BF905" s="39"/>
      <c r="BG905" s="39"/>
      <c r="BH905" s="39"/>
      <c r="BI905" s="39"/>
      <c r="BJ905" s="39"/>
      <c r="BK905" s="39"/>
      <c r="BL905" s="39"/>
      <c r="BM905" s="39"/>
      <c r="BN905" s="39"/>
      <c r="BO905" s="39"/>
      <c r="BP905" s="39"/>
      <c r="BQ905" s="39"/>
      <c r="BR905" s="39"/>
      <c r="BS905" s="39"/>
    </row>
    <row r="906" spans="1:71" ht="15.75" customHeight="1" x14ac:dyDescent="0.25">
      <c r="A906" s="30"/>
      <c r="B906" s="31"/>
      <c r="C906" s="31"/>
      <c r="D906" s="37"/>
      <c r="E906" s="39"/>
      <c r="F906" s="31"/>
      <c r="G906" s="92"/>
      <c r="H906" s="39"/>
      <c r="I906" s="93"/>
      <c r="J906" s="39"/>
      <c r="K906" s="39"/>
      <c r="L906" s="41"/>
      <c r="M906" s="41"/>
      <c r="N906" s="41"/>
      <c r="O906" s="31"/>
      <c r="P906" s="39"/>
      <c r="Q906" s="39"/>
      <c r="R906" s="39"/>
      <c r="S906" s="39"/>
      <c r="T906" s="94"/>
      <c r="U906" s="39"/>
      <c r="V906" s="95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  <c r="AT906" s="39"/>
      <c r="AU906" s="39"/>
      <c r="AV906" s="39"/>
      <c r="AW906" s="39"/>
      <c r="AX906" s="39"/>
      <c r="AY906" s="39"/>
      <c r="AZ906" s="39"/>
      <c r="BA906" s="39"/>
      <c r="BB906" s="39"/>
      <c r="BC906" s="39"/>
      <c r="BD906" s="39"/>
      <c r="BE906" s="39"/>
      <c r="BF906" s="39"/>
      <c r="BG906" s="39"/>
      <c r="BH906" s="39"/>
      <c r="BI906" s="39"/>
      <c r="BJ906" s="39"/>
      <c r="BK906" s="39"/>
      <c r="BL906" s="39"/>
      <c r="BM906" s="39"/>
      <c r="BN906" s="39"/>
      <c r="BO906" s="39"/>
      <c r="BP906" s="39"/>
      <c r="BQ906" s="39"/>
      <c r="BR906" s="39"/>
      <c r="BS906" s="39"/>
    </row>
    <row r="907" spans="1:71" ht="15.75" customHeight="1" x14ac:dyDescent="0.25">
      <c r="A907" s="30"/>
      <c r="B907" s="31"/>
      <c r="C907" s="31"/>
      <c r="D907" s="37"/>
      <c r="E907" s="39"/>
      <c r="F907" s="31"/>
      <c r="G907" s="92"/>
      <c r="H907" s="39"/>
      <c r="I907" s="93"/>
      <c r="J907" s="39"/>
      <c r="K907" s="39"/>
      <c r="L907" s="41"/>
      <c r="M907" s="41"/>
      <c r="N907" s="41"/>
      <c r="O907" s="31"/>
      <c r="P907" s="39"/>
      <c r="Q907" s="39"/>
      <c r="R907" s="39"/>
      <c r="S907" s="39"/>
      <c r="T907" s="94"/>
      <c r="U907" s="39"/>
      <c r="V907" s="95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  <c r="AT907" s="39"/>
      <c r="AU907" s="39"/>
      <c r="AV907" s="39"/>
      <c r="AW907" s="39"/>
      <c r="AX907" s="39"/>
      <c r="AY907" s="39"/>
      <c r="AZ907" s="39"/>
      <c r="BA907" s="39"/>
      <c r="BB907" s="39"/>
      <c r="BC907" s="39"/>
      <c r="BD907" s="39"/>
      <c r="BE907" s="39"/>
      <c r="BF907" s="39"/>
      <c r="BG907" s="39"/>
      <c r="BH907" s="39"/>
      <c r="BI907" s="39"/>
      <c r="BJ907" s="39"/>
      <c r="BK907" s="39"/>
      <c r="BL907" s="39"/>
      <c r="BM907" s="39"/>
      <c r="BN907" s="39"/>
      <c r="BO907" s="39"/>
      <c r="BP907" s="39"/>
      <c r="BQ907" s="39"/>
      <c r="BR907" s="39"/>
      <c r="BS907" s="39"/>
    </row>
    <row r="908" spans="1:71" ht="15.75" customHeight="1" x14ac:dyDescent="0.25">
      <c r="A908" s="30"/>
      <c r="B908" s="31"/>
      <c r="C908" s="31"/>
      <c r="D908" s="37"/>
      <c r="E908" s="39"/>
      <c r="F908" s="31"/>
      <c r="G908" s="92"/>
      <c r="H908" s="39"/>
      <c r="I908" s="93"/>
      <c r="J908" s="39"/>
      <c r="K908" s="39"/>
      <c r="L908" s="41"/>
      <c r="M908" s="41"/>
      <c r="N908" s="41"/>
      <c r="O908" s="31"/>
      <c r="P908" s="39"/>
      <c r="Q908" s="39"/>
      <c r="R908" s="39"/>
      <c r="S908" s="39"/>
      <c r="T908" s="94"/>
      <c r="U908" s="39"/>
      <c r="V908" s="95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  <c r="AT908" s="39"/>
      <c r="AU908" s="39"/>
      <c r="AV908" s="39"/>
      <c r="AW908" s="39"/>
      <c r="AX908" s="39"/>
      <c r="AY908" s="39"/>
      <c r="AZ908" s="39"/>
      <c r="BA908" s="39"/>
      <c r="BB908" s="39"/>
      <c r="BC908" s="39"/>
      <c r="BD908" s="39"/>
      <c r="BE908" s="39"/>
      <c r="BF908" s="39"/>
      <c r="BG908" s="39"/>
      <c r="BH908" s="39"/>
      <c r="BI908" s="39"/>
      <c r="BJ908" s="39"/>
      <c r="BK908" s="39"/>
      <c r="BL908" s="39"/>
      <c r="BM908" s="39"/>
      <c r="BN908" s="39"/>
      <c r="BO908" s="39"/>
      <c r="BP908" s="39"/>
      <c r="BQ908" s="39"/>
      <c r="BR908" s="39"/>
      <c r="BS908" s="39"/>
    </row>
    <row r="909" spans="1:71" ht="15.75" customHeight="1" x14ac:dyDescent="0.25">
      <c r="A909" s="30"/>
      <c r="B909" s="31"/>
      <c r="C909" s="31"/>
      <c r="D909" s="37"/>
      <c r="E909" s="39"/>
      <c r="F909" s="31"/>
      <c r="G909" s="92"/>
      <c r="H909" s="39"/>
      <c r="I909" s="93"/>
      <c r="J909" s="39"/>
      <c r="K909" s="39"/>
      <c r="L909" s="41"/>
      <c r="M909" s="41"/>
      <c r="N909" s="41"/>
      <c r="O909" s="31"/>
      <c r="P909" s="39"/>
      <c r="Q909" s="39"/>
      <c r="R909" s="39"/>
      <c r="S909" s="39"/>
      <c r="T909" s="94"/>
      <c r="U909" s="39"/>
      <c r="V909" s="95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  <c r="AW909" s="39"/>
      <c r="AX909" s="39"/>
      <c r="AY909" s="39"/>
      <c r="AZ909" s="39"/>
      <c r="BA909" s="39"/>
      <c r="BB909" s="39"/>
      <c r="BC909" s="39"/>
      <c r="BD909" s="39"/>
      <c r="BE909" s="39"/>
      <c r="BF909" s="39"/>
      <c r="BG909" s="39"/>
      <c r="BH909" s="39"/>
      <c r="BI909" s="39"/>
      <c r="BJ909" s="39"/>
      <c r="BK909" s="39"/>
      <c r="BL909" s="39"/>
      <c r="BM909" s="39"/>
      <c r="BN909" s="39"/>
      <c r="BO909" s="39"/>
      <c r="BP909" s="39"/>
      <c r="BQ909" s="39"/>
      <c r="BR909" s="39"/>
      <c r="BS909" s="39"/>
    </row>
    <row r="910" spans="1:71" ht="15.75" customHeight="1" x14ac:dyDescent="0.25">
      <c r="A910" s="30"/>
      <c r="B910" s="31"/>
      <c r="C910" s="31"/>
      <c r="D910" s="37"/>
      <c r="E910" s="39"/>
      <c r="F910" s="31"/>
      <c r="G910" s="92"/>
      <c r="H910" s="39"/>
      <c r="I910" s="93"/>
      <c r="J910" s="39"/>
      <c r="K910" s="39"/>
      <c r="L910" s="41"/>
      <c r="M910" s="41"/>
      <c r="N910" s="41"/>
      <c r="O910" s="31"/>
      <c r="P910" s="39"/>
      <c r="Q910" s="39"/>
      <c r="R910" s="39"/>
      <c r="S910" s="39"/>
      <c r="T910" s="94"/>
      <c r="U910" s="39"/>
      <c r="V910" s="95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  <c r="AK910" s="39"/>
      <c r="AL910" s="39"/>
      <c r="AM910" s="39"/>
      <c r="AN910" s="39"/>
      <c r="AO910" s="39"/>
      <c r="AP910" s="39"/>
      <c r="AQ910" s="39"/>
      <c r="AR910" s="39"/>
      <c r="AS910" s="39"/>
      <c r="AT910" s="39"/>
      <c r="AU910" s="39"/>
      <c r="AV910" s="39"/>
      <c r="AW910" s="39"/>
      <c r="AX910" s="39"/>
      <c r="AY910" s="39"/>
      <c r="AZ910" s="39"/>
      <c r="BA910" s="39"/>
      <c r="BB910" s="39"/>
      <c r="BC910" s="39"/>
      <c r="BD910" s="39"/>
      <c r="BE910" s="39"/>
      <c r="BF910" s="39"/>
      <c r="BG910" s="39"/>
      <c r="BH910" s="39"/>
      <c r="BI910" s="39"/>
      <c r="BJ910" s="39"/>
      <c r="BK910" s="39"/>
      <c r="BL910" s="39"/>
      <c r="BM910" s="39"/>
      <c r="BN910" s="39"/>
      <c r="BO910" s="39"/>
      <c r="BP910" s="39"/>
      <c r="BQ910" s="39"/>
      <c r="BR910" s="39"/>
      <c r="BS910" s="39"/>
    </row>
    <row r="911" spans="1:71" ht="15.75" customHeight="1" x14ac:dyDescent="0.25">
      <c r="A911" s="30"/>
      <c r="B911" s="31"/>
      <c r="C911" s="31"/>
      <c r="D911" s="37"/>
      <c r="E911" s="39"/>
      <c r="F911" s="31"/>
      <c r="G911" s="92"/>
      <c r="H911" s="39"/>
      <c r="I911" s="93"/>
      <c r="J911" s="39"/>
      <c r="K911" s="39"/>
      <c r="L911" s="41"/>
      <c r="M911" s="41"/>
      <c r="N911" s="41"/>
      <c r="O911" s="31"/>
      <c r="P911" s="39"/>
      <c r="Q911" s="39"/>
      <c r="R911" s="39"/>
      <c r="S911" s="39"/>
      <c r="T911" s="94"/>
      <c r="U911" s="39"/>
      <c r="V911" s="95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39"/>
      <c r="AV911" s="39"/>
      <c r="AW911" s="39"/>
      <c r="AX911" s="39"/>
      <c r="AY911" s="39"/>
      <c r="AZ911" s="39"/>
      <c r="BA911" s="39"/>
      <c r="BB911" s="39"/>
      <c r="BC911" s="39"/>
      <c r="BD911" s="39"/>
      <c r="BE911" s="39"/>
      <c r="BF911" s="39"/>
      <c r="BG911" s="39"/>
      <c r="BH911" s="39"/>
      <c r="BI911" s="39"/>
      <c r="BJ911" s="39"/>
      <c r="BK911" s="39"/>
      <c r="BL911" s="39"/>
      <c r="BM911" s="39"/>
      <c r="BN911" s="39"/>
      <c r="BO911" s="39"/>
      <c r="BP911" s="39"/>
      <c r="BQ911" s="39"/>
      <c r="BR911" s="39"/>
      <c r="BS911" s="39"/>
    </row>
    <row r="912" spans="1:71" ht="15.75" customHeight="1" x14ac:dyDescent="0.25">
      <c r="A912" s="30"/>
      <c r="B912" s="31"/>
      <c r="C912" s="31"/>
      <c r="D912" s="37"/>
      <c r="E912" s="39"/>
      <c r="F912" s="31"/>
      <c r="G912" s="92"/>
      <c r="H912" s="39"/>
      <c r="I912" s="93"/>
      <c r="J912" s="39"/>
      <c r="K912" s="39"/>
      <c r="L912" s="41"/>
      <c r="M912" s="41"/>
      <c r="N912" s="41"/>
      <c r="O912" s="31"/>
      <c r="P912" s="39"/>
      <c r="Q912" s="39"/>
      <c r="R912" s="39"/>
      <c r="S912" s="39"/>
      <c r="T912" s="94"/>
      <c r="U912" s="39"/>
      <c r="V912" s="95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  <c r="AT912" s="39"/>
      <c r="AU912" s="39"/>
      <c r="AV912" s="39"/>
      <c r="AW912" s="39"/>
      <c r="AX912" s="39"/>
      <c r="AY912" s="39"/>
      <c r="AZ912" s="39"/>
      <c r="BA912" s="39"/>
      <c r="BB912" s="39"/>
      <c r="BC912" s="39"/>
      <c r="BD912" s="39"/>
      <c r="BE912" s="39"/>
      <c r="BF912" s="39"/>
      <c r="BG912" s="39"/>
      <c r="BH912" s="39"/>
      <c r="BI912" s="39"/>
      <c r="BJ912" s="39"/>
      <c r="BK912" s="39"/>
      <c r="BL912" s="39"/>
      <c r="BM912" s="39"/>
      <c r="BN912" s="39"/>
      <c r="BO912" s="39"/>
      <c r="BP912" s="39"/>
      <c r="BQ912" s="39"/>
      <c r="BR912" s="39"/>
      <c r="BS912" s="39"/>
    </row>
    <row r="913" spans="1:71" ht="15.75" customHeight="1" x14ac:dyDescent="0.25">
      <c r="A913" s="30"/>
      <c r="B913" s="31"/>
      <c r="C913" s="31"/>
      <c r="D913" s="37"/>
      <c r="E913" s="39"/>
      <c r="F913" s="31"/>
      <c r="G913" s="92"/>
      <c r="H913" s="39"/>
      <c r="I913" s="93"/>
      <c r="J913" s="39"/>
      <c r="K913" s="39"/>
      <c r="L913" s="41"/>
      <c r="M913" s="41"/>
      <c r="N913" s="41"/>
      <c r="O913" s="31"/>
      <c r="P913" s="39"/>
      <c r="Q913" s="39"/>
      <c r="R913" s="39"/>
      <c r="S913" s="39"/>
      <c r="T913" s="94"/>
      <c r="U913" s="39"/>
      <c r="V913" s="95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  <c r="AT913" s="39"/>
      <c r="AU913" s="39"/>
      <c r="AV913" s="39"/>
      <c r="AW913" s="39"/>
      <c r="AX913" s="39"/>
      <c r="AY913" s="39"/>
      <c r="AZ913" s="39"/>
      <c r="BA913" s="39"/>
      <c r="BB913" s="39"/>
      <c r="BC913" s="39"/>
      <c r="BD913" s="39"/>
      <c r="BE913" s="39"/>
      <c r="BF913" s="39"/>
      <c r="BG913" s="39"/>
      <c r="BH913" s="39"/>
      <c r="BI913" s="39"/>
      <c r="BJ913" s="39"/>
      <c r="BK913" s="39"/>
      <c r="BL913" s="39"/>
      <c r="BM913" s="39"/>
      <c r="BN913" s="39"/>
      <c r="BO913" s="39"/>
      <c r="BP913" s="39"/>
      <c r="BQ913" s="39"/>
      <c r="BR913" s="39"/>
      <c r="BS913" s="39"/>
    </row>
    <row r="914" spans="1:71" ht="15.75" customHeight="1" x14ac:dyDescent="0.25">
      <c r="A914" s="30"/>
      <c r="B914" s="31"/>
      <c r="C914" s="31"/>
      <c r="D914" s="37"/>
      <c r="E914" s="39"/>
      <c r="F914" s="31"/>
      <c r="G914" s="92"/>
      <c r="H914" s="39"/>
      <c r="I914" s="93"/>
      <c r="J914" s="39"/>
      <c r="K914" s="39"/>
      <c r="L914" s="41"/>
      <c r="M914" s="41"/>
      <c r="N914" s="41"/>
      <c r="O914" s="31"/>
      <c r="P914" s="39"/>
      <c r="Q914" s="39"/>
      <c r="R914" s="39"/>
      <c r="S914" s="39"/>
      <c r="T914" s="94"/>
      <c r="U914" s="39"/>
      <c r="V914" s="95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  <c r="AT914" s="39"/>
      <c r="AU914" s="39"/>
      <c r="AV914" s="39"/>
      <c r="AW914" s="39"/>
      <c r="AX914" s="39"/>
      <c r="AY914" s="39"/>
      <c r="AZ914" s="39"/>
      <c r="BA914" s="39"/>
      <c r="BB914" s="39"/>
      <c r="BC914" s="39"/>
      <c r="BD914" s="39"/>
      <c r="BE914" s="39"/>
      <c r="BF914" s="39"/>
      <c r="BG914" s="39"/>
      <c r="BH914" s="39"/>
      <c r="BI914" s="39"/>
      <c r="BJ914" s="39"/>
      <c r="BK914" s="39"/>
      <c r="BL914" s="39"/>
      <c r="BM914" s="39"/>
      <c r="BN914" s="39"/>
      <c r="BO914" s="39"/>
      <c r="BP914" s="39"/>
      <c r="BQ914" s="39"/>
      <c r="BR914" s="39"/>
      <c r="BS914" s="39"/>
    </row>
    <row r="915" spans="1:71" ht="15.75" customHeight="1" x14ac:dyDescent="0.25">
      <c r="A915" s="30"/>
      <c r="B915" s="31"/>
      <c r="C915" s="31"/>
      <c r="D915" s="37"/>
      <c r="E915" s="39"/>
      <c r="F915" s="31"/>
      <c r="G915" s="92"/>
      <c r="H915" s="39"/>
      <c r="I915" s="93"/>
      <c r="J915" s="39"/>
      <c r="K915" s="39"/>
      <c r="L915" s="41"/>
      <c r="M915" s="41"/>
      <c r="N915" s="41"/>
      <c r="O915" s="31"/>
      <c r="P915" s="39"/>
      <c r="Q915" s="39"/>
      <c r="R915" s="39"/>
      <c r="S915" s="39"/>
      <c r="T915" s="94"/>
      <c r="U915" s="39"/>
      <c r="V915" s="95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  <c r="AT915" s="39"/>
      <c r="AU915" s="39"/>
      <c r="AV915" s="39"/>
      <c r="AW915" s="39"/>
      <c r="AX915" s="39"/>
      <c r="AY915" s="39"/>
      <c r="AZ915" s="39"/>
      <c r="BA915" s="39"/>
      <c r="BB915" s="39"/>
      <c r="BC915" s="39"/>
      <c r="BD915" s="39"/>
      <c r="BE915" s="39"/>
      <c r="BF915" s="39"/>
      <c r="BG915" s="39"/>
      <c r="BH915" s="39"/>
      <c r="BI915" s="39"/>
      <c r="BJ915" s="39"/>
      <c r="BK915" s="39"/>
      <c r="BL915" s="39"/>
      <c r="BM915" s="39"/>
      <c r="BN915" s="39"/>
      <c r="BO915" s="39"/>
      <c r="BP915" s="39"/>
      <c r="BQ915" s="39"/>
      <c r="BR915" s="39"/>
      <c r="BS915" s="39"/>
    </row>
    <row r="916" spans="1:71" ht="15.75" customHeight="1" x14ac:dyDescent="0.25">
      <c r="A916" s="30"/>
      <c r="B916" s="31"/>
      <c r="C916" s="31"/>
      <c r="D916" s="37"/>
      <c r="E916" s="39"/>
      <c r="F916" s="31"/>
      <c r="G916" s="92"/>
      <c r="H916" s="39"/>
      <c r="I916" s="93"/>
      <c r="J916" s="39"/>
      <c r="K916" s="39"/>
      <c r="L916" s="41"/>
      <c r="M916" s="41"/>
      <c r="N916" s="41"/>
      <c r="O916" s="31"/>
      <c r="P916" s="39"/>
      <c r="Q916" s="39"/>
      <c r="R916" s="39"/>
      <c r="S916" s="39"/>
      <c r="T916" s="94"/>
      <c r="U916" s="39"/>
      <c r="V916" s="95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  <c r="AT916" s="39"/>
      <c r="AU916" s="39"/>
      <c r="AV916" s="39"/>
      <c r="AW916" s="39"/>
      <c r="AX916" s="39"/>
      <c r="AY916" s="39"/>
      <c r="AZ916" s="39"/>
      <c r="BA916" s="39"/>
      <c r="BB916" s="39"/>
      <c r="BC916" s="39"/>
      <c r="BD916" s="39"/>
      <c r="BE916" s="39"/>
      <c r="BF916" s="39"/>
      <c r="BG916" s="39"/>
      <c r="BH916" s="39"/>
      <c r="BI916" s="39"/>
      <c r="BJ916" s="39"/>
      <c r="BK916" s="39"/>
      <c r="BL916" s="39"/>
      <c r="BM916" s="39"/>
      <c r="BN916" s="39"/>
      <c r="BO916" s="39"/>
      <c r="BP916" s="39"/>
      <c r="BQ916" s="39"/>
      <c r="BR916" s="39"/>
      <c r="BS916" s="39"/>
    </row>
    <row r="917" spans="1:71" ht="15.75" customHeight="1" x14ac:dyDescent="0.25">
      <c r="A917" s="30"/>
      <c r="B917" s="31"/>
      <c r="C917" s="31"/>
      <c r="D917" s="37"/>
      <c r="E917" s="39"/>
      <c r="F917" s="31"/>
      <c r="G917" s="92"/>
      <c r="H917" s="39"/>
      <c r="I917" s="93"/>
      <c r="J917" s="39"/>
      <c r="K917" s="39"/>
      <c r="L917" s="41"/>
      <c r="M917" s="41"/>
      <c r="N917" s="41"/>
      <c r="O917" s="31"/>
      <c r="P917" s="39"/>
      <c r="Q917" s="39"/>
      <c r="R917" s="39"/>
      <c r="S917" s="39"/>
      <c r="T917" s="94"/>
      <c r="U917" s="39"/>
      <c r="V917" s="95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  <c r="AT917" s="39"/>
      <c r="AU917" s="39"/>
      <c r="AV917" s="39"/>
      <c r="AW917" s="39"/>
      <c r="AX917" s="39"/>
      <c r="AY917" s="39"/>
      <c r="AZ917" s="39"/>
      <c r="BA917" s="39"/>
      <c r="BB917" s="39"/>
      <c r="BC917" s="39"/>
      <c r="BD917" s="39"/>
      <c r="BE917" s="39"/>
      <c r="BF917" s="39"/>
      <c r="BG917" s="39"/>
      <c r="BH917" s="39"/>
      <c r="BI917" s="39"/>
      <c r="BJ917" s="39"/>
      <c r="BK917" s="39"/>
      <c r="BL917" s="39"/>
      <c r="BM917" s="39"/>
      <c r="BN917" s="39"/>
      <c r="BO917" s="39"/>
      <c r="BP917" s="39"/>
      <c r="BQ917" s="39"/>
      <c r="BR917" s="39"/>
      <c r="BS917" s="39"/>
    </row>
    <row r="918" spans="1:71" ht="15.75" customHeight="1" x14ac:dyDescent="0.25">
      <c r="A918" s="30"/>
      <c r="B918" s="31"/>
      <c r="C918" s="31"/>
      <c r="D918" s="37"/>
      <c r="E918" s="39"/>
      <c r="F918" s="31"/>
      <c r="G918" s="92"/>
      <c r="H918" s="39"/>
      <c r="I918" s="93"/>
      <c r="J918" s="39"/>
      <c r="K918" s="39"/>
      <c r="L918" s="41"/>
      <c r="M918" s="41"/>
      <c r="N918" s="41"/>
      <c r="O918" s="31"/>
      <c r="P918" s="39"/>
      <c r="Q918" s="39"/>
      <c r="R918" s="39"/>
      <c r="S918" s="39"/>
      <c r="T918" s="94"/>
      <c r="U918" s="39"/>
      <c r="V918" s="95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  <c r="AT918" s="39"/>
      <c r="AU918" s="39"/>
      <c r="AV918" s="39"/>
      <c r="AW918" s="39"/>
      <c r="AX918" s="39"/>
      <c r="AY918" s="39"/>
      <c r="AZ918" s="39"/>
      <c r="BA918" s="39"/>
      <c r="BB918" s="39"/>
      <c r="BC918" s="39"/>
      <c r="BD918" s="39"/>
      <c r="BE918" s="39"/>
      <c r="BF918" s="39"/>
      <c r="BG918" s="39"/>
      <c r="BH918" s="39"/>
      <c r="BI918" s="39"/>
      <c r="BJ918" s="39"/>
      <c r="BK918" s="39"/>
      <c r="BL918" s="39"/>
      <c r="BM918" s="39"/>
      <c r="BN918" s="39"/>
      <c r="BO918" s="39"/>
      <c r="BP918" s="39"/>
      <c r="BQ918" s="39"/>
      <c r="BR918" s="39"/>
      <c r="BS918" s="39"/>
    </row>
    <row r="919" spans="1:71" ht="15.75" customHeight="1" x14ac:dyDescent="0.25">
      <c r="A919" s="30"/>
      <c r="B919" s="31"/>
      <c r="C919" s="31"/>
      <c r="D919" s="37"/>
      <c r="E919" s="39"/>
      <c r="F919" s="31"/>
      <c r="G919" s="92"/>
      <c r="H919" s="39"/>
      <c r="I919" s="93"/>
      <c r="J919" s="39"/>
      <c r="K919" s="39"/>
      <c r="L919" s="41"/>
      <c r="M919" s="41"/>
      <c r="N919" s="41"/>
      <c r="O919" s="31"/>
      <c r="P919" s="39"/>
      <c r="Q919" s="39"/>
      <c r="R919" s="39"/>
      <c r="S919" s="39"/>
      <c r="T919" s="94"/>
      <c r="U919" s="39"/>
      <c r="V919" s="95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  <c r="AT919" s="39"/>
      <c r="AU919" s="39"/>
      <c r="AV919" s="39"/>
      <c r="AW919" s="39"/>
      <c r="AX919" s="39"/>
      <c r="AY919" s="39"/>
      <c r="AZ919" s="39"/>
      <c r="BA919" s="39"/>
      <c r="BB919" s="39"/>
      <c r="BC919" s="39"/>
      <c r="BD919" s="39"/>
      <c r="BE919" s="39"/>
      <c r="BF919" s="39"/>
      <c r="BG919" s="39"/>
      <c r="BH919" s="39"/>
      <c r="BI919" s="39"/>
      <c r="BJ919" s="39"/>
      <c r="BK919" s="39"/>
      <c r="BL919" s="39"/>
      <c r="BM919" s="39"/>
      <c r="BN919" s="39"/>
      <c r="BO919" s="39"/>
      <c r="BP919" s="39"/>
      <c r="BQ919" s="39"/>
      <c r="BR919" s="39"/>
      <c r="BS919" s="39"/>
    </row>
    <row r="920" spans="1:71" ht="15.75" customHeight="1" x14ac:dyDescent="0.25">
      <c r="A920" s="30"/>
      <c r="B920" s="31"/>
      <c r="C920" s="31"/>
      <c r="D920" s="37"/>
      <c r="E920" s="39"/>
      <c r="F920" s="31"/>
      <c r="G920" s="92"/>
      <c r="H920" s="39"/>
      <c r="I920" s="93"/>
      <c r="J920" s="39"/>
      <c r="K920" s="39"/>
      <c r="L920" s="41"/>
      <c r="M920" s="41"/>
      <c r="N920" s="41"/>
      <c r="O920" s="31"/>
      <c r="P920" s="39"/>
      <c r="Q920" s="39"/>
      <c r="R920" s="39"/>
      <c r="S920" s="39"/>
      <c r="T920" s="94"/>
      <c r="U920" s="39"/>
      <c r="V920" s="95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  <c r="AT920" s="39"/>
      <c r="AU920" s="39"/>
      <c r="AV920" s="39"/>
      <c r="AW920" s="39"/>
      <c r="AX920" s="39"/>
      <c r="AY920" s="39"/>
      <c r="AZ920" s="39"/>
      <c r="BA920" s="39"/>
      <c r="BB920" s="39"/>
      <c r="BC920" s="39"/>
      <c r="BD920" s="39"/>
      <c r="BE920" s="39"/>
      <c r="BF920" s="39"/>
      <c r="BG920" s="39"/>
      <c r="BH920" s="39"/>
      <c r="BI920" s="39"/>
      <c r="BJ920" s="39"/>
      <c r="BK920" s="39"/>
      <c r="BL920" s="39"/>
      <c r="BM920" s="39"/>
      <c r="BN920" s="39"/>
      <c r="BO920" s="39"/>
      <c r="BP920" s="39"/>
      <c r="BQ920" s="39"/>
      <c r="BR920" s="39"/>
      <c r="BS920" s="39"/>
    </row>
    <row r="921" spans="1:71" ht="15.75" customHeight="1" x14ac:dyDescent="0.25">
      <c r="A921" s="30"/>
      <c r="B921" s="31"/>
      <c r="C921" s="31"/>
      <c r="D921" s="37"/>
      <c r="E921" s="39"/>
      <c r="F921" s="31"/>
      <c r="G921" s="92"/>
      <c r="H921" s="39"/>
      <c r="I921" s="93"/>
      <c r="J921" s="39"/>
      <c r="K921" s="39"/>
      <c r="L921" s="41"/>
      <c r="M921" s="41"/>
      <c r="N921" s="41"/>
      <c r="O921" s="31"/>
      <c r="P921" s="39"/>
      <c r="Q921" s="39"/>
      <c r="R921" s="39"/>
      <c r="S921" s="39"/>
      <c r="T921" s="94"/>
      <c r="U921" s="39"/>
      <c r="V921" s="95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  <c r="AK921" s="39"/>
      <c r="AL921" s="39"/>
      <c r="AM921" s="39"/>
      <c r="AN921" s="39"/>
      <c r="AO921" s="39"/>
      <c r="AP921" s="39"/>
      <c r="AQ921" s="39"/>
      <c r="AR921" s="39"/>
      <c r="AS921" s="39"/>
      <c r="AT921" s="39"/>
      <c r="AU921" s="39"/>
      <c r="AV921" s="39"/>
      <c r="AW921" s="39"/>
      <c r="AX921" s="39"/>
      <c r="AY921" s="39"/>
      <c r="AZ921" s="39"/>
      <c r="BA921" s="39"/>
      <c r="BB921" s="39"/>
      <c r="BC921" s="39"/>
      <c r="BD921" s="39"/>
      <c r="BE921" s="39"/>
      <c r="BF921" s="39"/>
      <c r="BG921" s="39"/>
      <c r="BH921" s="39"/>
      <c r="BI921" s="39"/>
      <c r="BJ921" s="39"/>
      <c r="BK921" s="39"/>
      <c r="BL921" s="39"/>
      <c r="BM921" s="39"/>
      <c r="BN921" s="39"/>
      <c r="BO921" s="39"/>
      <c r="BP921" s="39"/>
      <c r="BQ921" s="39"/>
      <c r="BR921" s="39"/>
      <c r="BS921" s="39"/>
    </row>
    <row r="922" spans="1:71" ht="15.75" customHeight="1" x14ac:dyDescent="0.25">
      <c r="A922" s="30"/>
      <c r="B922" s="31"/>
      <c r="C922" s="31"/>
      <c r="D922" s="37"/>
      <c r="E922" s="39"/>
      <c r="F922" s="31"/>
      <c r="G922" s="92"/>
      <c r="H922" s="39"/>
      <c r="I922" s="93"/>
      <c r="J922" s="39"/>
      <c r="K922" s="39"/>
      <c r="L922" s="41"/>
      <c r="M922" s="41"/>
      <c r="N922" s="41"/>
      <c r="O922" s="31"/>
      <c r="P922" s="39"/>
      <c r="Q922" s="39"/>
      <c r="R922" s="39"/>
      <c r="S922" s="39"/>
      <c r="T922" s="94"/>
      <c r="U922" s="39"/>
      <c r="V922" s="95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  <c r="AK922" s="39"/>
      <c r="AL922" s="39"/>
      <c r="AM922" s="39"/>
      <c r="AN922" s="39"/>
      <c r="AO922" s="39"/>
      <c r="AP922" s="39"/>
      <c r="AQ922" s="39"/>
      <c r="AR922" s="39"/>
      <c r="AS922" s="39"/>
      <c r="AT922" s="39"/>
      <c r="AU922" s="39"/>
      <c r="AV922" s="39"/>
      <c r="AW922" s="39"/>
      <c r="AX922" s="39"/>
      <c r="AY922" s="39"/>
      <c r="AZ922" s="39"/>
      <c r="BA922" s="39"/>
      <c r="BB922" s="39"/>
      <c r="BC922" s="39"/>
      <c r="BD922" s="39"/>
      <c r="BE922" s="39"/>
      <c r="BF922" s="39"/>
      <c r="BG922" s="39"/>
      <c r="BH922" s="39"/>
      <c r="BI922" s="39"/>
      <c r="BJ922" s="39"/>
      <c r="BK922" s="39"/>
      <c r="BL922" s="39"/>
      <c r="BM922" s="39"/>
      <c r="BN922" s="39"/>
      <c r="BO922" s="39"/>
      <c r="BP922" s="39"/>
      <c r="BQ922" s="39"/>
      <c r="BR922" s="39"/>
      <c r="BS922" s="39"/>
    </row>
    <row r="923" spans="1:71" ht="15.75" customHeight="1" x14ac:dyDescent="0.25">
      <c r="A923" s="30"/>
      <c r="B923" s="31"/>
      <c r="C923" s="31"/>
      <c r="D923" s="37"/>
      <c r="E923" s="39"/>
      <c r="F923" s="31"/>
      <c r="G923" s="92"/>
      <c r="H923" s="39"/>
      <c r="I923" s="93"/>
      <c r="J923" s="39"/>
      <c r="K923" s="39"/>
      <c r="L923" s="41"/>
      <c r="M923" s="41"/>
      <c r="N923" s="41"/>
      <c r="O923" s="31"/>
      <c r="P923" s="39"/>
      <c r="Q923" s="39"/>
      <c r="R923" s="39"/>
      <c r="S923" s="39"/>
      <c r="T923" s="94"/>
      <c r="U923" s="39"/>
      <c r="V923" s="95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39"/>
      <c r="AW923" s="39"/>
      <c r="AX923" s="39"/>
      <c r="AY923" s="39"/>
      <c r="AZ923" s="39"/>
      <c r="BA923" s="39"/>
      <c r="BB923" s="39"/>
      <c r="BC923" s="39"/>
      <c r="BD923" s="39"/>
      <c r="BE923" s="39"/>
      <c r="BF923" s="39"/>
      <c r="BG923" s="39"/>
      <c r="BH923" s="39"/>
      <c r="BI923" s="39"/>
      <c r="BJ923" s="39"/>
      <c r="BK923" s="39"/>
      <c r="BL923" s="39"/>
      <c r="BM923" s="39"/>
      <c r="BN923" s="39"/>
      <c r="BO923" s="39"/>
      <c r="BP923" s="39"/>
      <c r="BQ923" s="39"/>
      <c r="BR923" s="39"/>
      <c r="BS923" s="39"/>
    </row>
    <row r="924" spans="1:71" ht="15.75" customHeight="1" x14ac:dyDescent="0.25">
      <c r="A924" s="30"/>
      <c r="B924" s="31"/>
      <c r="C924" s="31"/>
      <c r="D924" s="37"/>
      <c r="E924" s="39"/>
      <c r="F924" s="31"/>
      <c r="G924" s="92"/>
      <c r="H924" s="39"/>
      <c r="I924" s="93"/>
      <c r="J924" s="39"/>
      <c r="K924" s="39"/>
      <c r="L924" s="41"/>
      <c r="M924" s="41"/>
      <c r="N924" s="41"/>
      <c r="O924" s="31"/>
      <c r="P924" s="39"/>
      <c r="Q924" s="39"/>
      <c r="R924" s="39"/>
      <c r="S924" s="39"/>
      <c r="T924" s="94"/>
      <c r="U924" s="39"/>
      <c r="V924" s="95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  <c r="AT924" s="39"/>
      <c r="AU924" s="39"/>
      <c r="AV924" s="39"/>
      <c r="AW924" s="39"/>
      <c r="AX924" s="39"/>
      <c r="AY924" s="39"/>
      <c r="AZ924" s="39"/>
      <c r="BA924" s="39"/>
      <c r="BB924" s="39"/>
      <c r="BC924" s="39"/>
      <c r="BD924" s="39"/>
      <c r="BE924" s="39"/>
      <c r="BF924" s="39"/>
      <c r="BG924" s="39"/>
      <c r="BH924" s="39"/>
      <c r="BI924" s="39"/>
      <c r="BJ924" s="39"/>
      <c r="BK924" s="39"/>
      <c r="BL924" s="39"/>
      <c r="BM924" s="39"/>
      <c r="BN924" s="39"/>
      <c r="BO924" s="39"/>
      <c r="BP924" s="39"/>
      <c r="BQ924" s="39"/>
      <c r="BR924" s="39"/>
      <c r="BS924" s="39"/>
    </row>
    <row r="925" spans="1:71" ht="15.75" customHeight="1" x14ac:dyDescent="0.25">
      <c r="A925" s="30"/>
      <c r="B925" s="31"/>
      <c r="C925" s="31"/>
      <c r="D925" s="37"/>
      <c r="E925" s="39"/>
      <c r="F925" s="31"/>
      <c r="G925" s="92"/>
      <c r="H925" s="39"/>
      <c r="I925" s="93"/>
      <c r="J925" s="39"/>
      <c r="K925" s="39"/>
      <c r="L925" s="41"/>
      <c r="M925" s="41"/>
      <c r="N925" s="41"/>
      <c r="O925" s="31"/>
      <c r="P925" s="39"/>
      <c r="Q925" s="39"/>
      <c r="R925" s="39"/>
      <c r="S925" s="39"/>
      <c r="T925" s="94"/>
      <c r="U925" s="39"/>
      <c r="V925" s="95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  <c r="AW925" s="39"/>
      <c r="AX925" s="39"/>
      <c r="AY925" s="39"/>
      <c r="AZ925" s="39"/>
      <c r="BA925" s="39"/>
      <c r="BB925" s="39"/>
      <c r="BC925" s="39"/>
      <c r="BD925" s="39"/>
      <c r="BE925" s="39"/>
      <c r="BF925" s="39"/>
      <c r="BG925" s="39"/>
      <c r="BH925" s="39"/>
      <c r="BI925" s="39"/>
      <c r="BJ925" s="39"/>
      <c r="BK925" s="39"/>
      <c r="BL925" s="39"/>
      <c r="BM925" s="39"/>
      <c r="BN925" s="39"/>
      <c r="BO925" s="39"/>
      <c r="BP925" s="39"/>
      <c r="BQ925" s="39"/>
      <c r="BR925" s="39"/>
      <c r="BS925" s="39"/>
    </row>
    <row r="926" spans="1:71" ht="15.75" customHeight="1" x14ac:dyDescent="0.25">
      <c r="A926" s="30"/>
      <c r="B926" s="31"/>
      <c r="C926" s="31"/>
      <c r="D926" s="37"/>
      <c r="E926" s="39"/>
      <c r="F926" s="31"/>
      <c r="G926" s="92"/>
      <c r="H926" s="39"/>
      <c r="I926" s="93"/>
      <c r="J926" s="39"/>
      <c r="K926" s="39"/>
      <c r="L926" s="41"/>
      <c r="M926" s="41"/>
      <c r="N926" s="41"/>
      <c r="O926" s="31"/>
      <c r="P926" s="39"/>
      <c r="Q926" s="39"/>
      <c r="R926" s="39"/>
      <c r="S926" s="39"/>
      <c r="T926" s="94"/>
      <c r="U926" s="39"/>
      <c r="V926" s="95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  <c r="AT926" s="39"/>
      <c r="AU926" s="39"/>
      <c r="AV926" s="39"/>
      <c r="AW926" s="39"/>
      <c r="AX926" s="39"/>
      <c r="AY926" s="39"/>
      <c r="AZ926" s="39"/>
      <c r="BA926" s="39"/>
      <c r="BB926" s="39"/>
      <c r="BC926" s="39"/>
      <c r="BD926" s="39"/>
      <c r="BE926" s="39"/>
      <c r="BF926" s="39"/>
      <c r="BG926" s="39"/>
      <c r="BH926" s="39"/>
      <c r="BI926" s="39"/>
      <c r="BJ926" s="39"/>
      <c r="BK926" s="39"/>
      <c r="BL926" s="39"/>
      <c r="BM926" s="39"/>
      <c r="BN926" s="39"/>
      <c r="BO926" s="39"/>
      <c r="BP926" s="39"/>
      <c r="BQ926" s="39"/>
      <c r="BR926" s="39"/>
      <c r="BS926" s="39"/>
    </row>
    <row r="927" spans="1:71" ht="15.75" customHeight="1" x14ac:dyDescent="0.25">
      <c r="A927" s="30"/>
      <c r="B927" s="31"/>
      <c r="C927" s="31"/>
      <c r="D927" s="37"/>
      <c r="E927" s="39"/>
      <c r="F927" s="31"/>
      <c r="G927" s="92"/>
      <c r="H927" s="39"/>
      <c r="I927" s="93"/>
      <c r="J927" s="39"/>
      <c r="K927" s="39"/>
      <c r="L927" s="41"/>
      <c r="M927" s="41"/>
      <c r="N927" s="41"/>
      <c r="O927" s="31"/>
      <c r="P927" s="39"/>
      <c r="Q927" s="39"/>
      <c r="R927" s="39"/>
      <c r="S927" s="39"/>
      <c r="T927" s="94"/>
      <c r="U927" s="39"/>
      <c r="V927" s="95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  <c r="AT927" s="39"/>
      <c r="AU927" s="39"/>
      <c r="AV927" s="39"/>
      <c r="AW927" s="39"/>
      <c r="AX927" s="39"/>
      <c r="AY927" s="39"/>
      <c r="AZ927" s="39"/>
      <c r="BA927" s="39"/>
      <c r="BB927" s="39"/>
      <c r="BC927" s="39"/>
      <c r="BD927" s="39"/>
      <c r="BE927" s="39"/>
      <c r="BF927" s="39"/>
      <c r="BG927" s="39"/>
      <c r="BH927" s="39"/>
      <c r="BI927" s="39"/>
      <c r="BJ927" s="39"/>
      <c r="BK927" s="39"/>
      <c r="BL927" s="39"/>
      <c r="BM927" s="39"/>
      <c r="BN927" s="39"/>
      <c r="BO927" s="39"/>
      <c r="BP927" s="39"/>
      <c r="BQ927" s="39"/>
      <c r="BR927" s="39"/>
      <c r="BS927" s="39"/>
    </row>
    <row r="928" spans="1:71" ht="15.75" customHeight="1" x14ac:dyDescent="0.25">
      <c r="A928" s="30"/>
      <c r="B928" s="31"/>
      <c r="C928" s="31"/>
      <c r="D928" s="37"/>
      <c r="E928" s="39"/>
      <c r="F928" s="31"/>
      <c r="G928" s="92"/>
      <c r="H928" s="39"/>
      <c r="I928" s="93"/>
      <c r="J928" s="39"/>
      <c r="K928" s="39"/>
      <c r="L928" s="41"/>
      <c r="M928" s="41"/>
      <c r="N928" s="41"/>
      <c r="O928" s="31"/>
      <c r="P928" s="39"/>
      <c r="Q928" s="39"/>
      <c r="R928" s="39"/>
      <c r="S928" s="39"/>
      <c r="T928" s="94"/>
      <c r="U928" s="39"/>
      <c r="V928" s="95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  <c r="AK928" s="39"/>
      <c r="AL928" s="39"/>
      <c r="AM928" s="39"/>
      <c r="AN928" s="39"/>
      <c r="AO928" s="39"/>
      <c r="AP928" s="39"/>
      <c r="AQ928" s="39"/>
      <c r="AR928" s="39"/>
      <c r="AS928" s="39"/>
      <c r="AT928" s="39"/>
      <c r="AU928" s="39"/>
      <c r="AV928" s="39"/>
      <c r="AW928" s="39"/>
      <c r="AX928" s="39"/>
      <c r="AY928" s="39"/>
      <c r="AZ928" s="39"/>
      <c r="BA928" s="39"/>
      <c r="BB928" s="39"/>
      <c r="BC928" s="39"/>
      <c r="BD928" s="39"/>
      <c r="BE928" s="39"/>
      <c r="BF928" s="39"/>
      <c r="BG928" s="39"/>
      <c r="BH928" s="39"/>
      <c r="BI928" s="39"/>
      <c r="BJ928" s="39"/>
      <c r="BK928" s="39"/>
      <c r="BL928" s="39"/>
      <c r="BM928" s="39"/>
      <c r="BN928" s="39"/>
      <c r="BO928" s="39"/>
      <c r="BP928" s="39"/>
      <c r="BQ928" s="39"/>
      <c r="BR928" s="39"/>
      <c r="BS928" s="39"/>
    </row>
    <row r="929" spans="1:71" ht="15.75" customHeight="1" x14ac:dyDescent="0.25">
      <c r="A929" s="30"/>
      <c r="B929" s="31"/>
      <c r="C929" s="31"/>
      <c r="D929" s="37"/>
      <c r="E929" s="39"/>
      <c r="F929" s="31"/>
      <c r="G929" s="92"/>
      <c r="H929" s="39"/>
      <c r="I929" s="93"/>
      <c r="J929" s="39"/>
      <c r="K929" s="39"/>
      <c r="L929" s="41"/>
      <c r="M929" s="41"/>
      <c r="N929" s="41"/>
      <c r="O929" s="31"/>
      <c r="P929" s="39"/>
      <c r="Q929" s="39"/>
      <c r="R929" s="39"/>
      <c r="S929" s="39"/>
      <c r="T929" s="94"/>
      <c r="U929" s="39"/>
      <c r="V929" s="95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  <c r="AK929" s="39"/>
      <c r="AL929" s="39"/>
      <c r="AM929" s="39"/>
      <c r="AN929" s="39"/>
      <c r="AO929" s="39"/>
      <c r="AP929" s="39"/>
      <c r="AQ929" s="39"/>
      <c r="AR929" s="39"/>
      <c r="AS929" s="39"/>
      <c r="AT929" s="39"/>
      <c r="AU929" s="39"/>
      <c r="AV929" s="39"/>
      <c r="AW929" s="39"/>
      <c r="AX929" s="39"/>
      <c r="AY929" s="39"/>
      <c r="AZ929" s="39"/>
      <c r="BA929" s="39"/>
      <c r="BB929" s="39"/>
      <c r="BC929" s="39"/>
      <c r="BD929" s="39"/>
      <c r="BE929" s="39"/>
      <c r="BF929" s="39"/>
      <c r="BG929" s="39"/>
      <c r="BH929" s="39"/>
      <c r="BI929" s="39"/>
      <c r="BJ929" s="39"/>
      <c r="BK929" s="39"/>
      <c r="BL929" s="39"/>
      <c r="BM929" s="39"/>
      <c r="BN929" s="39"/>
      <c r="BO929" s="39"/>
      <c r="BP929" s="39"/>
      <c r="BQ929" s="39"/>
      <c r="BR929" s="39"/>
      <c r="BS929" s="39"/>
    </row>
    <row r="930" spans="1:71" ht="15.75" customHeight="1" x14ac:dyDescent="0.25">
      <c r="A930" s="30"/>
      <c r="B930" s="31"/>
      <c r="C930" s="31"/>
      <c r="D930" s="37"/>
      <c r="E930" s="39"/>
      <c r="F930" s="31"/>
      <c r="G930" s="92"/>
      <c r="H930" s="39"/>
      <c r="I930" s="93"/>
      <c r="J930" s="39"/>
      <c r="K930" s="39"/>
      <c r="L930" s="41"/>
      <c r="M930" s="41"/>
      <c r="N930" s="41"/>
      <c r="O930" s="31"/>
      <c r="P930" s="39"/>
      <c r="Q930" s="39"/>
      <c r="R930" s="39"/>
      <c r="S930" s="39"/>
      <c r="T930" s="94"/>
      <c r="U930" s="39"/>
      <c r="V930" s="95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  <c r="AK930" s="39"/>
      <c r="AL930" s="39"/>
      <c r="AM930" s="39"/>
      <c r="AN930" s="39"/>
      <c r="AO930" s="39"/>
      <c r="AP930" s="39"/>
      <c r="AQ930" s="39"/>
      <c r="AR930" s="39"/>
      <c r="AS930" s="39"/>
      <c r="AT930" s="39"/>
      <c r="AU930" s="39"/>
      <c r="AV930" s="39"/>
      <c r="AW930" s="39"/>
      <c r="AX930" s="39"/>
      <c r="AY930" s="39"/>
      <c r="AZ930" s="39"/>
      <c r="BA930" s="39"/>
      <c r="BB930" s="39"/>
      <c r="BC930" s="39"/>
      <c r="BD930" s="39"/>
      <c r="BE930" s="39"/>
      <c r="BF930" s="39"/>
      <c r="BG930" s="39"/>
      <c r="BH930" s="39"/>
      <c r="BI930" s="39"/>
      <c r="BJ930" s="39"/>
      <c r="BK930" s="39"/>
      <c r="BL930" s="39"/>
      <c r="BM930" s="39"/>
      <c r="BN930" s="39"/>
      <c r="BO930" s="39"/>
      <c r="BP930" s="39"/>
      <c r="BQ930" s="39"/>
      <c r="BR930" s="39"/>
      <c r="BS930" s="39"/>
    </row>
    <row r="931" spans="1:71" ht="15.75" customHeight="1" x14ac:dyDescent="0.25">
      <c r="A931" s="30"/>
      <c r="B931" s="31"/>
      <c r="C931" s="31"/>
      <c r="D931" s="37"/>
      <c r="E931" s="39"/>
      <c r="F931" s="31"/>
      <c r="G931" s="92"/>
      <c r="H931" s="39"/>
      <c r="I931" s="93"/>
      <c r="J931" s="39"/>
      <c r="K931" s="39"/>
      <c r="L931" s="41"/>
      <c r="M931" s="41"/>
      <c r="N931" s="41"/>
      <c r="O931" s="31"/>
      <c r="P931" s="39"/>
      <c r="Q931" s="39"/>
      <c r="R931" s="39"/>
      <c r="S931" s="39"/>
      <c r="T931" s="94"/>
      <c r="U931" s="39"/>
      <c r="V931" s="95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  <c r="AT931" s="39"/>
      <c r="AU931" s="39"/>
      <c r="AV931" s="39"/>
      <c r="AW931" s="39"/>
      <c r="AX931" s="39"/>
      <c r="AY931" s="39"/>
      <c r="AZ931" s="39"/>
      <c r="BA931" s="39"/>
      <c r="BB931" s="39"/>
      <c r="BC931" s="39"/>
      <c r="BD931" s="39"/>
      <c r="BE931" s="39"/>
      <c r="BF931" s="39"/>
      <c r="BG931" s="39"/>
      <c r="BH931" s="39"/>
      <c r="BI931" s="39"/>
      <c r="BJ931" s="39"/>
      <c r="BK931" s="39"/>
      <c r="BL931" s="39"/>
      <c r="BM931" s="39"/>
      <c r="BN931" s="39"/>
      <c r="BO931" s="39"/>
      <c r="BP931" s="39"/>
      <c r="BQ931" s="39"/>
      <c r="BR931" s="39"/>
      <c r="BS931" s="39"/>
    </row>
    <row r="932" spans="1:71" ht="15.75" customHeight="1" x14ac:dyDescent="0.25">
      <c r="A932" s="30"/>
      <c r="B932" s="31"/>
      <c r="C932" s="31"/>
      <c r="D932" s="37"/>
      <c r="E932" s="39"/>
      <c r="F932" s="31"/>
      <c r="G932" s="92"/>
      <c r="H932" s="39"/>
      <c r="I932" s="93"/>
      <c r="J932" s="39"/>
      <c r="K932" s="39"/>
      <c r="L932" s="41"/>
      <c r="M932" s="41"/>
      <c r="N932" s="41"/>
      <c r="O932" s="31"/>
      <c r="P932" s="39"/>
      <c r="Q932" s="39"/>
      <c r="R932" s="39"/>
      <c r="S932" s="39"/>
      <c r="T932" s="94"/>
      <c r="U932" s="39"/>
      <c r="V932" s="95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  <c r="AK932" s="39"/>
      <c r="AL932" s="39"/>
      <c r="AM932" s="39"/>
      <c r="AN932" s="39"/>
      <c r="AO932" s="39"/>
      <c r="AP932" s="39"/>
      <c r="AQ932" s="39"/>
      <c r="AR932" s="39"/>
      <c r="AS932" s="39"/>
      <c r="AT932" s="39"/>
      <c r="AU932" s="39"/>
      <c r="AV932" s="39"/>
      <c r="AW932" s="39"/>
      <c r="AX932" s="39"/>
      <c r="AY932" s="39"/>
      <c r="AZ932" s="39"/>
      <c r="BA932" s="39"/>
      <c r="BB932" s="39"/>
      <c r="BC932" s="39"/>
      <c r="BD932" s="39"/>
      <c r="BE932" s="39"/>
      <c r="BF932" s="39"/>
      <c r="BG932" s="39"/>
      <c r="BH932" s="39"/>
      <c r="BI932" s="39"/>
      <c r="BJ932" s="39"/>
      <c r="BK932" s="39"/>
      <c r="BL932" s="39"/>
      <c r="BM932" s="39"/>
      <c r="BN932" s="39"/>
      <c r="BO932" s="39"/>
      <c r="BP932" s="39"/>
      <c r="BQ932" s="39"/>
      <c r="BR932" s="39"/>
      <c r="BS932" s="39"/>
    </row>
    <row r="933" spans="1:71" ht="15.75" customHeight="1" x14ac:dyDescent="0.25">
      <c r="A933" s="30"/>
      <c r="B933" s="31"/>
      <c r="C933" s="31"/>
      <c r="D933" s="37"/>
      <c r="E933" s="39"/>
      <c r="F933" s="31"/>
      <c r="G933" s="92"/>
      <c r="H933" s="39"/>
      <c r="I933" s="93"/>
      <c r="J933" s="39"/>
      <c r="K933" s="39"/>
      <c r="L933" s="41"/>
      <c r="M933" s="41"/>
      <c r="N933" s="41"/>
      <c r="O933" s="31"/>
      <c r="P933" s="39"/>
      <c r="Q933" s="39"/>
      <c r="R933" s="39"/>
      <c r="S933" s="39"/>
      <c r="T933" s="94"/>
      <c r="U933" s="39"/>
      <c r="V933" s="95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  <c r="AK933" s="39"/>
      <c r="AL933" s="39"/>
      <c r="AM933" s="39"/>
      <c r="AN933" s="39"/>
      <c r="AO933" s="39"/>
      <c r="AP933" s="39"/>
      <c r="AQ933" s="39"/>
      <c r="AR933" s="39"/>
      <c r="AS933" s="39"/>
      <c r="AT933" s="39"/>
      <c r="AU933" s="39"/>
      <c r="AV933" s="39"/>
      <c r="AW933" s="39"/>
      <c r="AX933" s="39"/>
      <c r="AY933" s="39"/>
      <c r="AZ933" s="39"/>
      <c r="BA933" s="39"/>
      <c r="BB933" s="39"/>
      <c r="BC933" s="39"/>
      <c r="BD933" s="39"/>
      <c r="BE933" s="39"/>
      <c r="BF933" s="39"/>
      <c r="BG933" s="39"/>
      <c r="BH933" s="39"/>
      <c r="BI933" s="39"/>
      <c r="BJ933" s="39"/>
      <c r="BK933" s="39"/>
      <c r="BL933" s="39"/>
      <c r="BM933" s="39"/>
      <c r="BN933" s="39"/>
      <c r="BO933" s="39"/>
      <c r="BP933" s="39"/>
      <c r="BQ933" s="39"/>
      <c r="BR933" s="39"/>
      <c r="BS933" s="39"/>
    </row>
    <row r="934" spans="1:71" ht="15.75" customHeight="1" x14ac:dyDescent="0.25">
      <c r="A934" s="30"/>
      <c r="B934" s="31"/>
      <c r="C934" s="31"/>
      <c r="D934" s="37"/>
      <c r="E934" s="39"/>
      <c r="F934" s="31"/>
      <c r="G934" s="92"/>
      <c r="H934" s="39"/>
      <c r="I934" s="93"/>
      <c r="J934" s="39"/>
      <c r="K934" s="39"/>
      <c r="L934" s="41"/>
      <c r="M934" s="41"/>
      <c r="N934" s="41"/>
      <c r="O934" s="31"/>
      <c r="P934" s="39"/>
      <c r="Q934" s="39"/>
      <c r="R934" s="39"/>
      <c r="S934" s="39"/>
      <c r="T934" s="94"/>
      <c r="U934" s="39"/>
      <c r="V934" s="95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  <c r="AK934" s="39"/>
      <c r="AL934" s="39"/>
      <c r="AM934" s="39"/>
      <c r="AN934" s="39"/>
      <c r="AO934" s="39"/>
      <c r="AP934" s="39"/>
      <c r="AQ934" s="39"/>
      <c r="AR934" s="39"/>
      <c r="AS934" s="39"/>
      <c r="AT934" s="39"/>
      <c r="AU934" s="39"/>
      <c r="AV934" s="39"/>
      <c r="AW934" s="39"/>
      <c r="AX934" s="39"/>
      <c r="AY934" s="39"/>
      <c r="AZ934" s="39"/>
      <c r="BA934" s="39"/>
      <c r="BB934" s="39"/>
      <c r="BC934" s="39"/>
      <c r="BD934" s="39"/>
      <c r="BE934" s="39"/>
      <c r="BF934" s="39"/>
      <c r="BG934" s="39"/>
      <c r="BH934" s="39"/>
      <c r="BI934" s="39"/>
      <c r="BJ934" s="39"/>
      <c r="BK934" s="39"/>
      <c r="BL934" s="39"/>
      <c r="BM934" s="39"/>
      <c r="BN934" s="39"/>
      <c r="BO934" s="39"/>
      <c r="BP934" s="39"/>
      <c r="BQ934" s="39"/>
      <c r="BR934" s="39"/>
      <c r="BS934" s="39"/>
    </row>
    <row r="935" spans="1:71" ht="15.75" customHeight="1" x14ac:dyDescent="0.25">
      <c r="A935" s="30"/>
      <c r="B935" s="31"/>
      <c r="C935" s="31"/>
      <c r="D935" s="37"/>
      <c r="E935" s="39"/>
      <c r="F935" s="31"/>
      <c r="G935" s="92"/>
      <c r="H935" s="39"/>
      <c r="I935" s="93"/>
      <c r="J935" s="39"/>
      <c r="K935" s="39"/>
      <c r="L935" s="41"/>
      <c r="M935" s="41"/>
      <c r="N935" s="41"/>
      <c r="O935" s="31"/>
      <c r="P935" s="39"/>
      <c r="Q935" s="39"/>
      <c r="R935" s="39"/>
      <c r="S935" s="39"/>
      <c r="T935" s="94"/>
      <c r="U935" s="39"/>
      <c r="V935" s="95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  <c r="AK935" s="39"/>
      <c r="AL935" s="39"/>
      <c r="AM935" s="39"/>
      <c r="AN935" s="39"/>
      <c r="AO935" s="39"/>
      <c r="AP935" s="39"/>
      <c r="AQ935" s="39"/>
      <c r="AR935" s="39"/>
      <c r="AS935" s="39"/>
      <c r="AT935" s="39"/>
      <c r="AU935" s="39"/>
      <c r="AV935" s="39"/>
      <c r="AW935" s="39"/>
      <c r="AX935" s="39"/>
      <c r="AY935" s="39"/>
      <c r="AZ935" s="39"/>
      <c r="BA935" s="39"/>
      <c r="BB935" s="39"/>
      <c r="BC935" s="39"/>
      <c r="BD935" s="39"/>
      <c r="BE935" s="39"/>
      <c r="BF935" s="39"/>
      <c r="BG935" s="39"/>
      <c r="BH935" s="39"/>
      <c r="BI935" s="39"/>
      <c r="BJ935" s="39"/>
      <c r="BK935" s="39"/>
      <c r="BL935" s="39"/>
      <c r="BM935" s="39"/>
      <c r="BN935" s="39"/>
      <c r="BO935" s="39"/>
      <c r="BP935" s="39"/>
      <c r="BQ935" s="39"/>
      <c r="BR935" s="39"/>
      <c r="BS935" s="39"/>
    </row>
    <row r="936" spans="1:71" ht="15.75" customHeight="1" x14ac:dyDescent="0.25">
      <c r="A936" s="30"/>
      <c r="B936" s="31"/>
      <c r="C936" s="31"/>
      <c r="D936" s="37"/>
      <c r="E936" s="39"/>
      <c r="F936" s="31"/>
      <c r="G936" s="92"/>
      <c r="H936" s="39"/>
      <c r="I936" s="93"/>
      <c r="J936" s="39"/>
      <c r="K936" s="39"/>
      <c r="L936" s="41"/>
      <c r="M936" s="41"/>
      <c r="N936" s="41"/>
      <c r="O936" s="31"/>
      <c r="P936" s="39"/>
      <c r="Q936" s="39"/>
      <c r="R936" s="39"/>
      <c r="S936" s="39"/>
      <c r="T936" s="94"/>
      <c r="U936" s="39"/>
      <c r="V936" s="95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  <c r="AK936" s="39"/>
      <c r="AL936" s="39"/>
      <c r="AM936" s="39"/>
      <c r="AN936" s="39"/>
      <c r="AO936" s="39"/>
      <c r="AP936" s="39"/>
      <c r="AQ936" s="39"/>
      <c r="AR936" s="39"/>
      <c r="AS936" s="39"/>
      <c r="AT936" s="39"/>
      <c r="AU936" s="39"/>
      <c r="AV936" s="39"/>
      <c r="AW936" s="39"/>
      <c r="AX936" s="39"/>
      <c r="AY936" s="39"/>
      <c r="AZ936" s="39"/>
      <c r="BA936" s="39"/>
      <c r="BB936" s="39"/>
      <c r="BC936" s="39"/>
      <c r="BD936" s="39"/>
      <c r="BE936" s="39"/>
      <c r="BF936" s="39"/>
      <c r="BG936" s="39"/>
      <c r="BH936" s="39"/>
      <c r="BI936" s="39"/>
      <c r="BJ936" s="39"/>
      <c r="BK936" s="39"/>
      <c r="BL936" s="39"/>
      <c r="BM936" s="39"/>
      <c r="BN936" s="39"/>
      <c r="BO936" s="39"/>
      <c r="BP936" s="39"/>
      <c r="BQ936" s="39"/>
      <c r="BR936" s="39"/>
      <c r="BS936" s="39"/>
    </row>
    <row r="937" spans="1:71" ht="15.75" customHeight="1" x14ac:dyDescent="0.25">
      <c r="A937" s="30"/>
      <c r="B937" s="31"/>
      <c r="C937" s="31"/>
      <c r="D937" s="37"/>
      <c r="E937" s="39"/>
      <c r="F937" s="31"/>
      <c r="G937" s="92"/>
      <c r="H937" s="39"/>
      <c r="I937" s="93"/>
      <c r="J937" s="39"/>
      <c r="K937" s="39"/>
      <c r="L937" s="41"/>
      <c r="M937" s="41"/>
      <c r="N937" s="41"/>
      <c r="O937" s="31"/>
      <c r="P937" s="39"/>
      <c r="Q937" s="39"/>
      <c r="R937" s="39"/>
      <c r="S937" s="39"/>
      <c r="T937" s="94"/>
      <c r="U937" s="39"/>
      <c r="V937" s="95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  <c r="AK937" s="39"/>
      <c r="AL937" s="39"/>
      <c r="AM937" s="39"/>
      <c r="AN937" s="39"/>
      <c r="AO937" s="39"/>
      <c r="AP937" s="39"/>
      <c r="AQ937" s="39"/>
      <c r="AR937" s="39"/>
      <c r="AS937" s="39"/>
      <c r="AT937" s="39"/>
      <c r="AU937" s="39"/>
      <c r="AV937" s="39"/>
      <c r="AW937" s="39"/>
      <c r="AX937" s="39"/>
      <c r="AY937" s="39"/>
      <c r="AZ937" s="39"/>
      <c r="BA937" s="39"/>
      <c r="BB937" s="39"/>
      <c r="BC937" s="39"/>
      <c r="BD937" s="39"/>
      <c r="BE937" s="39"/>
      <c r="BF937" s="39"/>
      <c r="BG937" s="39"/>
      <c r="BH937" s="39"/>
      <c r="BI937" s="39"/>
      <c r="BJ937" s="39"/>
      <c r="BK937" s="39"/>
      <c r="BL937" s="39"/>
      <c r="BM937" s="39"/>
      <c r="BN937" s="39"/>
      <c r="BO937" s="39"/>
      <c r="BP937" s="39"/>
      <c r="BQ937" s="39"/>
      <c r="BR937" s="39"/>
      <c r="BS937" s="39"/>
    </row>
    <row r="938" spans="1:71" ht="15.75" customHeight="1" x14ac:dyDescent="0.25">
      <c r="A938" s="30"/>
      <c r="B938" s="31"/>
      <c r="C938" s="31"/>
      <c r="D938" s="37"/>
      <c r="E938" s="39"/>
      <c r="F938" s="31"/>
      <c r="G938" s="92"/>
      <c r="H938" s="39"/>
      <c r="I938" s="93"/>
      <c r="J938" s="39"/>
      <c r="K938" s="39"/>
      <c r="L938" s="41"/>
      <c r="M938" s="41"/>
      <c r="N938" s="41"/>
      <c r="O938" s="31"/>
      <c r="P938" s="39"/>
      <c r="Q938" s="39"/>
      <c r="R938" s="39"/>
      <c r="S938" s="39"/>
      <c r="T938" s="94"/>
      <c r="U938" s="39"/>
      <c r="V938" s="95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  <c r="AK938" s="39"/>
      <c r="AL938" s="39"/>
      <c r="AM938" s="39"/>
      <c r="AN938" s="39"/>
      <c r="AO938" s="39"/>
      <c r="AP938" s="39"/>
      <c r="AQ938" s="39"/>
      <c r="AR938" s="39"/>
      <c r="AS938" s="39"/>
      <c r="AT938" s="39"/>
      <c r="AU938" s="39"/>
      <c r="AV938" s="39"/>
      <c r="AW938" s="39"/>
      <c r="AX938" s="39"/>
      <c r="AY938" s="39"/>
      <c r="AZ938" s="39"/>
      <c r="BA938" s="39"/>
      <c r="BB938" s="39"/>
      <c r="BC938" s="39"/>
      <c r="BD938" s="39"/>
      <c r="BE938" s="39"/>
      <c r="BF938" s="39"/>
      <c r="BG938" s="39"/>
      <c r="BH938" s="39"/>
      <c r="BI938" s="39"/>
      <c r="BJ938" s="39"/>
      <c r="BK938" s="39"/>
      <c r="BL938" s="39"/>
      <c r="BM938" s="39"/>
      <c r="BN938" s="39"/>
      <c r="BO938" s="39"/>
      <c r="BP938" s="39"/>
      <c r="BQ938" s="39"/>
      <c r="BR938" s="39"/>
      <c r="BS938" s="39"/>
    </row>
    <row r="939" spans="1:71" ht="15.75" customHeight="1" x14ac:dyDescent="0.25">
      <c r="A939" s="30"/>
      <c r="B939" s="31"/>
      <c r="C939" s="31"/>
      <c r="D939" s="37"/>
      <c r="E939" s="39"/>
      <c r="F939" s="31"/>
      <c r="G939" s="92"/>
      <c r="H939" s="39"/>
      <c r="I939" s="93"/>
      <c r="J939" s="39"/>
      <c r="K939" s="39"/>
      <c r="L939" s="41"/>
      <c r="M939" s="41"/>
      <c r="N939" s="41"/>
      <c r="O939" s="31"/>
      <c r="P939" s="39"/>
      <c r="Q939" s="39"/>
      <c r="R939" s="39"/>
      <c r="S939" s="39"/>
      <c r="T939" s="94"/>
      <c r="U939" s="39"/>
      <c r="V939" s="95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  <c r="AK939" s="39"/>
      <c r="AL939" s="39"/>
      <c r="AM939" s="39"/>
      <c r="AN939" s="39"/>
      <c r="AO939" s="39"/>
      <c r="AP939" s="39"/>
      <c r="AQ939" s="39"/>
      <c r="AR939" s="39"/>
      <c r="AS939" s="39"/>
      <c r="AT939" s="39"/>
      <c r="AU939" s="39"/>
      <c r="AV939" s="39"/>
      <c r="AW939" s="39"/>
      <c r="AX939" s="39"/>
      <c r="AY939" s="39"/>
      <c r="AZ939" s="39"/>
      <c r="BA939" s="39"/>
      <c r="BB939" s="39"/>
      <c r="BC939" s="39"/>
      <c r="BD939" s="39"/>
      <c r="BE939" s="39"/>
      <c r="BF939" s="39"/>
      <c r="BG939" s="39"/>
      <c r="BH939" s="39"/>
      <c r="BI939" s="39"/>
      <c r="BJ939" s="39"/>
      <c r="BK939" s="39"/>
      <c r="BL939" s="39"/>
      <c r="BM939" s="39"/>
      <c r="BN939" s="39"/>
      <c r="BO939" s="39"/>
      <c r="BP939" s="39"/>
      <c r="BQ939" s="39"/>
      <c r="BR939" s="39"/>
      <c r="BS939" s="39"/>
    </row>
    <row r="940" spans="1:71" ht="15.75" customHeight="1" x14ac:dyDescent="0.25">
      <c r="A940" s="30"/>
      <c r="B940" s="31"/>
      <c r="C940" s="31"/>
      <c r="D940" s="37"/>
      <c r="E940" s="39"/>
      <c r="F940" s="31"/>
      <c r="G940" s="92"/>
      <c r="H940" s="39"/>
      <c r="I940" s="93"/>
      <c r="J940" s="39"/>
      <c r="K940" s="39"/>
      <c r="L940" s="41"/>
      <c r="M940" s="41"/>
      <c r="N940" s="41"/>
      <c r="O940" s="31"/>
      <c r="P940" s="39"/>
      <c r="Q940" s="39"/>
      <c r="R940" s="39"/>
      <c r="S940" s="39"/>
      <c r="T940" s="94"/>
      <c r="U940" s="39"/>
      <c r="V940" s="95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  <c r="AK940" s="39"/>
      <c r="AL940" s="39"/>
      <c r="AM940" s="39"/>
      <c r="AN940" s="39"/>
      <c r="AO940" s="39"/>
      <c r="AP940" s="39"/>
      <c r="AQ940" s="39"/>
      <c r="AR940" s="39"/>
      <c r="AS940" s="39"/>
      <c r="AT940" s="39"/>
      <c r="AU940" s="39"/>
      <c r="AV940" s="39"/>
      <c r="AW940" s="39"/>
      <c r="AX940" s="39"/>
      <c r="AY940" s="39"/>
      <c r="AZ940" s="39"/>
      <c r="BA940" s="39"/>
      <c r="BB940" s="39"/>
      <c r="BC940" s="39"/>
      <c r="BD940" s="39"/>
      <c r="BE940" s="39"/>
      <c r="BF940" s="39"/>
      <c r="BG940" s="39"/>
      <c r="BH940" s="39"/>
      <c r="BI940" s="39"/>
      <c r="BJ940" s="39"/>
      <c r="BK940" s="39"/>
      <c r="BL940" s="39"/>
      <c r="BM940" s="39"/>
      <c r="BN940" s="39"/>
      <c r="BO940" s="39"/>
      <c r="BP940" s="39"/>
      <c r="BQ940" s="39"/>
      <c r="BR940" s="39"/>
      <c r="BS940" s="39"/>
    </row>
    <row r="941" spans="1:71" ht="15.75" customHeight="1" x14ac:dyDescent="0.25">
      <c r="A941" s="30"/>
      <c r="B941" s="31"/>
      <c r="C941" s="31"/>
      <c r="D941" s="37"/>
      <c r="E941" s="39"/>
      <c r="F941" s="31"/>
      <c r="G941" s="92"/>
      <c r="H941" s="39"/>
      <c r="I941" s="93"/>
      <c r="J941" s="39"/>
      <c r="K941" s="39"/>
      <c r="L941" s="41"/>
      <c r="M941" s="41"/>
      <c r="N941" s="41"/>
      <c r="O941" s="31"/>
      <c r="P941" s="39"/>
      <c r="Q941" s="39"/>
      <c r="R941" s="39"/>
      <c r="S941" s="39"/>
      <c r="T941" s="94"/>
      <c r="U941" s="39"/>
      <c r="V941" s="95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  <c r="AK941" s="39"/>
      <c r="AL941" s="39"/>
      <c r="AM941" s="39"/>
      <c r="AN941" s="39"/>
      <c r="AO941" s="39"/>
      <c r="AP941" s="39"/>
      <c r="AQ941" s="39"/>
      <c r="AR941" s="39"/>
      <c r="AS941" s="39"/>
      <c r="AT941" s="39"/>
      <c r="AU941" s="39"/>
      <c r="AV941" s="39"/>
      <c r="AW941" s="39"/>
      <c r="AX941" s="39"/>
      <c r="AY941" s="39"/>
      <c r="AZ941" s="39"/>
      <c r="BA941" s="39"/>
      <c r="BB941" s="39"/>
      <c r="BC941" s="39"/>
      <c r="BD941" s="39"/>
      <c r="BE941" s="39"/>
      <c r="BF941" s="39"/>
      <c r="BG941" s="39"/>
      <c r="BH941" s="39"/>
      <c r="BI941" s="39"/>
      <c r="BJ941" s="39"/>
      <c r="BK941" s="39"/>
      <c r="BL941" s="39"/>
      <c r="BM941" s="39"/>
      <c r="BN941" s="39"/>
      <c r="BO941" s="39"/>
      <c r="BP941" s="39"/>
      <c r="BQ941" s="39"/>
      <c r="BR941" s="39"/>
      <c r="BS941" s="39"/>
    </row>
    <row r="942" spans="1:71" ht="15.75" customHeight="1" x14ac:dyDescent="0.25">
      <c r="A942" s="30"/>
      <c r="B942" s="31"/>
      <c r="C942" s="31"/>
      <c r="D942" s="37"/>
      <c r="E942" s="39"/>
      <c r="F942" s="31"/>
      <c r="G942" s="92"/>
      <c r="H942" s="39"/>
      <c r="I942" s="93"/>
      <c r="J942" s="39"/>
      <c r="K942" s="39"/>
      <c r="L942" s="41"/>
      <c r="M942" s="41"/>
      <c r="N942" s="41"/>
      <c r="O942" s="31"/>
      <c r="P942" s="39"/>
      <c r="Q942" s="39"/>
      <c r="R942" s="39"/>
      <c r="S942" s="39"/>
      <c r="T942" s="94"/>
      <c r="U942" s="39"/>
      <c r="V942" s="95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  <c r="AJ942" s="39"/>
      <c r="AK942" s="39"/>
      <c r="AL942" s="39"/>
      <c r="AM942" s="39"/>
      <c r="AN942" s="39"/>
      <c r="AO942" s="39"/>
      <c r="AP942" s="39"/>
      <c r="AQ942" s="39"/>
      <c r="AR942" s="39"/>
      <c r="AS942" s="39"/>
      <c r="AT942" s="39"/>
      <c r="AU942" s="39"/>
      <c r="AV942" s="39"/>
      <c r="AW942" s="39"/>
      <c r="AX942" s="39"/>
      <c r="AY942" s="39"/>
      <c r="AZ942" s="39"/>
      <c r="BA942" s="39"/>
      <c r="BB942" s="39"/>
      <c r="BC942" s="39"/>
      <c r="BD942" s="39"/>
      <c r="BE942" s="39"/>
      <c r="BF942" s="39"/>
      <c r="BG942" s="39"/>
      <c r="BH942" s="39"/>
      <c r="BI942" s="39"/>
      <c r="BJ942" s="39"/>
      <c r="BK942" s="39"/>
      <c r="BL942" s="39"/>
      <c r="BM942" s="39"/>
      <c r="BN942" s="39"/>
      <c r="BO942" s="39"/>
      <c r="BP942" s="39"/>
      <c r="BQ942" s="39"/>
      <c r="BR942" s="39"/>
      <c r="BS942" s="39"/>
    </row>
    <row r="943" spans="1:71" ht="15.75" customHeight="1" x14ac:dyDescent="0.25">
      <c r="A943" s="30"/>
      <c r="B943" s="31"/>
      <c r="C943" s="31"/>
      <c r="D943" s="37"/>
      <c r="E943" s="39"/>
      <c r="F943" s="31"/>
      <c r="G943" s="92"/>
      <c r="H943" s="39"/>
      <c r="I943" s="93"/>
      <c r="J943" s="39"/>
      <c r="K943" s="39"/>
      <c r="L943" s="41"/>
      <c r="M943" s="41"/>
      <c r="N943" s="41"/>
      <c r="O943" s="31"/>
      <c r="P943" s="39"/>
      <c r="Q943" s="39"/>
      <c r="R943" s="39"/>
      <c r="S943" s="39"/>
      <c r="T943" s="94"/>
      <c r="U943" s="39"/>
      <c r="V943" s="95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  <c r="AK943" s="39"/>
      <c r="AL943" s="39"/>
      <c r="AM943" s="39"/>
      <c r="AN943" s="39"/>
      <c r="AO943" s="39"/>
      <c r="AP943" s="39"/>
      <c r="AQ943" s="39"/>
      <c r="AR943" s="39"/>
      <c r="AS943" s="39"/>
      <c r="AT943" s="39"/>
      <c r="AU943" s="39"/>
      <c r="AV943" s="39"/>
      <c r="AW943" s="39"/>
      <c r="AX943" s="39"/>
      <c r="AY943" s="39"/>
      <c r="AZ943" s="39"/>
      <c r="BA943" s="39"/>
      <c r="BB943" s="39"/>
      <c r="BC943" s="39"/>
      <c r="BD943" s="39"/>
      <c r="BE943" s="39"/>
      <c r="BF943" s="39"/>
      <c r="BG943" s="39"/>
      <c r="BH943" s="39"/>
      <c r="BI943" s="39"/>
      <c r="BJ943" s="39"/>
      <c r="BK943" s="39"/>
      <c r="BL943" s="39"/>
      <c r="BM943" s="39"/>
      <c r="BN943" s="39"/>
      <c r="BO943" s="39"/>
      <c r="BP943" s="39"/>
      <c r="BQ943" s="39"/>
      <c r="BR943" s="39"/>
      <c r="BS943" s="39"/>
    </row>
    <row r="944" spans="1:71" ht="15.75" customHeight="1" x14ac:dyDescent="0.25">
      <c r="A944" s="30"/>
      <c r="B944" s="31"/>
      <c r="C944" s="31"/>
      <c r="D944" s="37"/>
      <c r="E944" s="39"/>
      <c r="F944" s="31"/>
      <c r="G944" s="92"/>
      <c r="H944" s="39"/>
      <c r="I944" s="93"/>
      <c r="J944" s="39"/>
      <c r="K944" s="39"/>
      <c r="L944" s="41"/>
      <c r="M944" s="41"/>
      <c r="N944" s="41"/>
      <c r="O944" s="31"/>
      <c r="P944" s="39"/>
      <c r="Q944" s="39"/>
      <c r="R944" s="39"/>
      <c r="S944" s="39"/>
      <c r="T944" s="94"/>
      <c r="U944" s="39"/>
      <c r="V944" s="95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  <c r="AK944" s="39"/>
      <c r="AL944" s="39"/>
      <c r="AM944" s="39"/>
      <c r="AN944" s="39"/>
      <c r="AO944" s="39"/>
      <c r="AP944" s="39"/>
      <c r="AQ944" s="39"/>
      <c r="AR944" s="39"/>
      <c r="AS944" s="39"/>
      <c r="AT944" s="39"/>
      <c r="AU944" s="39"/>
      <c r="AV944" s="39"/>
      <c r="AW944" s="39"/>
      <c r="AX944" s="39"/>
      <c r="AY944" s="39"/>
      <c r="AZ944" s="39"/>
      <c r="BA944" s="39"/>
      <c r="BB944" s="39"/>
      <c r="BC944" s="39"/>
      <c r="BD944" s="39"/>
      <c r="BE944" s="39"/>
      <c r="BF944" s="39"/>
      <c r="BG944" s="39"/>
      <c r="BH944" s="39"/>
      <c r="BI944" s="39"/>
      <c r="BJ944" s="39"/>
      <c r="BK944" s="39"/>
      <c r="BL944" s="39"/>
      <c r="BM944" s="39"/>
      <c r="BN944" s="39"/>
      <c r="BO944" s="39"/>
      <c r="BP944" s="39"/>
      <c r="BQ944" s="39"/>
      <c r="BR944" s="39"/>
      <c r="BS944" s="39"/>
    </row>
    <row r="945" spans="1:71" ht="15.75" customHeight="1" x14ac:dyDescent="0.25">
      <c r="A945" s="30"/>
      <c r="B945" s="31"/>
      <c r="C945" s="31"/>
      <c r="D945" s="37"/>
      <c r="E945" s="39"/>
      <c r="F945" s="31"/>
      <c r="G945" s="92"/>
      <c r="H945" s="39"/>
      <c r="I945" s="93"/>
      <c r="J945" s="39"/>
      <c r="K945" s="39"/>
      <c r="L945" s="41"/>
      <c r="M945" s="41"/>
      <c r="N945" s="41"/>
      <c r="O945" s="31"/>
      <c r="P945" s="39"/>
      <c r="Q945" s="39"/>
      <c r="R945" s="39"/>
      <c r="S945" s="39"/>
      <c r="T945" s="94"/>
      <c r="U945" s="39"/>
      <c r="V945" s="95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  <c r="AK945" s="39"/>
      <c r="AL945" s="39"/>
      <c r="AM945" s="39"/>
      <c r="AN945" s="39"/>
      <c r="AO945" s="39"/>
      <c r="AP945" s="39"/>
      <c r="AQ945" s="39"/>
      <c r="AR945" s="39"/>
      <c r="AS945" s="39"/>
      <c r="AT945" s="39"/>
      <c r="AU945" s="39"/>
      <c r="AV945" s="39"/>
      <c r="AW945" s="39"/>
      <c r="AX945" s="39"/>
      <c r="AY945" s="39"/>
      <c r="AZ945" s="39"/>
      <c r="BA945" s="39"/>
      <c r="BB945" s="39"/>
      <c r="BC945" s="39"/>
      <c r="BD945" s="39"/>
      <c r="BE945" s="39"/>
      <c r="BF945" s="39"/>
      <c r="BG945" s="39"/>
      <c r="BH945" s="39"/>
      <c r="BI945" s="39"/>
      <c r="BJ945" s="39"/>
      <c r="BK945" s="39"/>
      <c r="BL945" s="39"/>
      <c r="BM945" s="39"/>
      <c r="BN945" s="39"/>
      <c r="BO945" s="39"/>
      <c r="BP945" s="39"/>
      <c r="BQ945" s="39"/>
      <c r="BR945" s="39"/>
      <c r="BS945" s="39"/>
    </row>
    <row r="946" spans="1:71" ht="15.75" customHeight="1" x14ac:dyDescent="0.25">
      <c r="A946" s="30"/>
      <c r="B946" s="31"/>
      <c r="C946" s="31"/>
      <c r="D946" s="37"/>
      <c r="E946" s="39"/>
      <c r="F946" s="31"/>
      <c r="G946" s="92"/>
      <c r="H946" s="39"/>
      <c r="I946" s="93"/>
      <c r="J946" s="39"/>
      <c r="K946" s="39"/>
      <c r="L946" s="41"/>
      <c r="M946" s="41"/>
      <c r="N946" s="41"/>
      <c r="O946" s="31"/>
      <c r="P946" s="39"/>
      <c r="Q946" s="39"/>
      <c r="R946" s="39"/>
      <c r="S946" s="39"/>
      <c r="T946" s="94"/>
      <c r="U946" s="39"/>
      <c r="V946" s="95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  <c r="AK946" s="39"/>
      <c r="AL946" s="39"/>
      <c r="AM946" s="39"/>
      <c r="AN946" s="39"/>
      <c r="AO946" s="39"/>
      <c r="AP946" s="39"/>
      <c r="AQ946" s="39"/>
      <c r="AR946" s="39"/>
      <c r="AS946" s="39"/>
      <c r="AT946" s="39"/>
      <c r="AU946" s="39"/>
      <c r="AV946" s="39"/>
      <c r="AW946" s="39"/>
      <c r="AX946" s="39"/>
      <c r="AY946" s="39"/>
      <c r="AZ946" s="39"/>
      <c r="BA946" s="39"/>
      <c r="BB946" s="39"/>
      <c r="BC946" s="39"/>
      <c r="BD946" s="39"/>
      <c r="BE946" s="39"/>
      <c r="BF946" s="39"/>
      <c r="BG946" s="39"/>
      <c r="BH946" s="39"/>
      <c r="BI946" s="39"/>
      <c r="BJ946" s="39"/>
      <c r="BK946" s="39"/>
      <c r="BL946" s="39"/>
      <c r="BM946" s="39"/>
      <c r="BN946" s="39"/>
      <c r="BO946" s="39"/>
      <c r="BP946" s="39"/>
      <c r="BQ946" s="39"/>
      <c r="BR946" s="39"/>
      <c r="BS946" s="39"/>
    </row>
    <row r="947" spans="1:71" ht="15.75" customHeight="1" x14ac:dyDescent="0.25">
      <c r="A947" s="30"/>
      <c r="B947" s="31"/>
      <c r="C947" s="31"/>
      <c r="D947" s="37"/>
      <c r="E947" s="39"/>
      <c r="F947" s="31"/>
      <c r="G947" s="92"/>
      <c r="H947" s="39"/>
      <c r="I947" s="93"/>
      <c r="J947" s="39"/>
      <c r="K947" s="39"/>
      <c r="L947" s="41"/>
      <c r="M947" s="41"/>
      <c r="N947" s="41"/>
      <c r="O947" s="31"/>
      <c r="P947" s="39"/>
      <c r="Q947" s="39"/>
      <c r="R947" s="39"/>
      <c r="S947" s="39"/>
      <c r="T947" s="94"/>
      <c r="U947" s="39"/>
      <c r="V947" s="95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  <c r="AK947" s="39"/>
      <c r="AL947" s="39"/>
      <c r="AM947" s="39"/>
      <c r="AN947" s="39"/>
      <c r="AO947" s="39"/>
      <c r="AP947" s="39"/>
      <c r="AQ947" s="39"/>
      <c r="AR947" s="39"/>
      <c r="AS947" s="39"/>
      <c r="AT947" s="39"/>
      <c r="AU947" s="39"/>
      <c r="AV947" s="39"/>
      <c r="AW947" s="39"/>
      <c r="AX947" s="39"/>
      <c r="AY947" s="39"/>
      <c r="AZ947" s="39"/>
      <c r="BA947" s="39"/>
      <c r="BB947" s="39"/>
      <c r="BC947" s="39"/>
      <c r="BD947" s="39"/>
      <c r="BE947" s="39"/>
      <c r="BF947" s="39"/>
      <c r="BG947" s="39"/>
      <c r="BH947" s="39"/>
      <c r="BI947" s="39"/>
      <c r="BJ947" s="39"/>
      <c r="BK947" s="39"/>
      <c r="BL947" s="39"/>
      <c r="BM947" s="39"/>
      <c r="BN947" s="39"/>
      <c r="BO947" s="39"/>
      <c r="BP947" s="39"/>
      <c r="BQ947" s="39"/>
      <c r="BR947" s="39"/>
      <c r="BS947" s="39"/>
    </row>
    <row r="948" spans="1:71" ht="15.75" customHeight="1" x14ac:dyDescent="0.25">
      <c r="A948" s="30"/>
      <c r="B948" s="31"/>
      <c r="C948" s="31"/>
      <c r="D948" s="37"/>
      <c r="E948" s="39"/>
      <c r="F948" s="31"/>
      <c r="G948" s="92"/>
      <c r="H948" s="39"/>
      <c r="I948" s="93"/>
      <c r="J948" s="39"/>
      <c r="K948" s="39"/>
      <c r="L948" s="41"/>
      <c r="M948" s="41"/>
      <c r="N948" s="41"/>
      <c r="O948" s="31"/>
      <c r="P948" s="39"/>
      <c r="Q948" s="39"/>
      <c r="R948" s="39"/>
      <c r="S948" s="39"/>
      <c r="T948" s="94"/>
      <c r="U948" s="39"/>
      <c r="V948" s="95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  <c r="AK948" s="39"/>
      <c r="AL948" s="39"/>
      <c r="AM948" s="39"/>
      <c r="AN948" s="39"/>
      <c r="AO948" s="39"/>
      <c r="AP948" s="39"/>
      <c r="AQ948" s="39"/>
      <c r="AR948" s="39"/>
      <c r="AS948" s="39"/>
      <c r="AT948" s="39"/>
      <c r="AU948" s="39"/>
      <c r="AV948" s="39"/>
      <c r="AW948" s="39"/>
      <c r="AX948" s="39"/>
      <c r="AY948" s="39"/>
      <c r="AZ948" s="39"/>
      <c r="BA948" s="39"/>
      <c r="BB948" s="39"/>
      <c r="BC948" s="39"/>
      <c r="BD948" s="39"/>
      <c r="BE948" s="39"/>
      <c r="BF948" s="39"/>
      <c r="BG948" s="39"/>
      <c r="BH948" s="39"/>
      <c r="BI948" s="39"/>
      <c r="BJ948" s="39"/>
      <c r="BK948" s="39"/>
      <c r="BL948" s="39"/>
      <c r="BM948" s="39"/>
      <c r="BN948" s="39"/>
      <c r="BO948" s="39"/>
      <c r="BP948" s="39"/>
      <c r="BQ948" s="39"/>
      <c r="BR948" s="39"/>
      <c r="BS948" s="39"/>
    </row>
    <row r="949" spans="1:71" ht="15.75" customHeight="1" x14ac:dyDescent="0.25">
      <c r="A949" s="30"/>
      <c r="B949" s="31"/>
      <c r="C949" s="31"/>
      <c r="D949" s="37"/>
      <c r="E949" s="39"/>
      <c r="F949" s="31"/>
      <c r="G949" s="92"/>
      <c r="H949" s="39"/>
      <c r="I949" s="93"/>
      <c r="J949" s="39"/>
      <c r="K949" s="39"/>
      <c r="L949" s="41"/>
      <c r="M949" s="41"/>
      <c r="N949" s="41"/>
      <c r="O949" s="31"/>
      <c r="P949" s="39"/>
      <c r="Q949" s="39"/>
      <c r="R949" s="39"/>
      <c r="S949" s="39"/>
      <c r="T949" s="94"/>
      <c r="U949" s="39"/>
      <c r="V949" s="95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  <c r="AK949" s="39"/>
      <c r="AL949" s="39"/>
      <c r="AM949" s="39"/>
      <c r="AN949" s="39"/>
      <c r="AO949" s="39"/>
      <c r="AP949" s="39"/>
      <c r="AQ949" s="39"/>
      <c r="AR949" s="39"/>
      <c r="AS949" s="39"/>
      <c r="AT949" s="39"/>
      <c r="AU949" s="39"/>
      <c r="AV949" s="39"/>
      <c r="AW949" s="39"/>
      <c r="AX949" s="39"/>
      <c r="AY949" s="39"/>
      <c r="AZ949" s="39"/>
      <c r="BA949" s="39"/>
      <c r="BB949" s="39"/>
      <c r="BC949" s="39"/>
      <c r="BD949" s="39"/>
      <c r="BE949" s="39"/>
      <c r="BF949" s="39"/>
      <c r="BG949" s="39"/>
      <c r="BH949" s="39"/>
      <c r="BI949" s="39"/>
      <c r="BJ949" s="39"/>
      <c r="BK949" s="39"/>
      <c r="BL949" s="39"/>
      <c r="BM949" s="39"/>
      <c r="BN949" s="39"/>
      <c r="BO949" s="39"/>
      <c r="BP949" s="39"/>
      <c r="BQ949" s="39"/>
      <c r="BR949" s="39"/>
      <c r="BS949" s="39"/>
    </row>
    <row r="950" spans="1:71" ht="15.75" customHeight="1" x14ac:dyDescent="0.25">
      <c r="A950" s="30"/>
      <c r="B950" s="31"/>
      <c r="C950" s="31"/>
      <c r="D950" s="37"/>
      <c r="E950" s="39"/>
      <c r="F950" s="31"/>
      <c r="G950" s="92"/>
      <c r="H950" s="39"/>
      <c r="I950" s="93"/>
      <c r="J950" s="39"/>
      <c r="K950" s="39"/>
      <c r="L950" s="41"/>
      <c r="M950" s="41"/>
      <c r="N950" s="41"/>
      <c r="O950" s="31"/>
      <c r="P950" s="39"/>
      <c r="Q950" s="39"/>
      <c r="R950" s="39"/>
      <c r="S950" s="39"/>
      <c r="T950" s="94"/>
      <c r="U950" s="39"/>
      <c r="V950" s="95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  <c r="AK950" s="39"/>
      <c r="AL950" s="39"/>
      <c r="AM950" s="39"/>
      <c r="AN950" s="39"/>
      <c r="AO950" s="39"/>
      <c r="AP950" s="39"/>
      <c r="AQ950" s="39"/>
      <c r="AR950" s="39"/>
      <c r="AS950" s="39"/>
      <c r="AT950" s="39"/>
      <c r="AU950" s="39"/>
      <c r="AV950" s="39"/>
      <c r="AW950" s="39"/>
      <c r="AX950" s="39"/>
      <c r="AY950" s="39"/>
      <c r="AZ950" s="39"/>
      <c r="BA950" s="39"/>
      <c r="BB950" s="39"/>
      <c r="BC950" s="39"/>
      <c r="BD950" s="39"/>
      <c r="BE950" s="39"/>
      <c r="BF950" s="39"/>
      <c r="BG950" s="39"/>
      <c r="BH950" s="39"/>
      <c r="BI950" s="39"/>
      <c r="BJ950" s="39"/>
      <c r="BK950" s="39"/>
      <c r="BL950" s="39"/>
      <c r="BM950" s="39"/>
      <c r="BN950" s="39"/>
      <c r="BO950" s="39"/>
      <c r="BP950" s="39"/>
      <c r="BQ950" s="39"/>
      <c r="BR950" s="39"/>
      <c r="BS950" s="39"/>
    </row>
    <row r="951" spans="1:71" ht="15.75" customHeight="1" x14ac:dyDescent="0.25">
      <c r="A951" s="30"/>
      <c r="B951" s="31"/>
      <c r="C951" s="31"/>
      <c r="D951" s="37"/>
      <c r="E951" s="39"/>
      <c r="F951" s="31"/>
      <c r="G951" s="92"/>
      <c r="H951" s="39"/>
      <c r="I951" s="93"/>
      <c r="J951" s="39"/>
      <c r="K951" s="39"/>
      <c r="L951" s="41"/>
      <c r="M951" s="41"/>
      <c r="N951" s="41"/>
      <c r="O951" s="31"/>
      <c r="P951" s="39"/>
      <c r="Q951" s="39"/>
      <c r="R951" s="39"/>
      <c r="S951" s="39"/>
      <c r="T951" s="94"/>
      <c r="U951" s="39"/>
      <c r="V951" s="95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  <c r="AK951" s="39"/>
      <c r="AL951" s="39"/>
      <c r="AM951" s="39"/>
      <c r="AN951" s="39"/>
      <c r="AO951" s="39"/>
      <c r="AP951" s="39"/>
      <c r="AQ951" s="39"/>
      <c r="AR951" s="39"/>
      <c r="AS951" s="39"/>
      <c r="AT951" s="39"/>
      <c r="AU951" s="39"/>
      <c r="AV951" s="39"/>
      <c r="AW951" s="39"/>
      <c r="AX951" s="39"/>
      <c r="AY951" s="39"/>
      <c r="AZ951" s="39"/>
      <c r="BA951" s="39"/>
      <c r="BB951" s="39"/>
      <c r="BC951" s="39"/>
      <c r="BD951" s="39"/>
      <c r="BE951" s="39"/>
      <c r="BF951" s="39"/>
      <c r="BG951" s="39"/>
      <c r="BH951" s="39"/>
      <c r="BI951" s="39"/>
      <c r="BJ951" s="39"/>
      <c r="BK951" s="39"/>
      <c r="BL951" s="39"/>
      <c r="BM951" s="39"/>
      <c r="BN951" s="39"/>
      <c r="BO951" s="39"/>
      <c r="BP951" s="39"/>
      <c r="BQ951" s="39"/>
      <c r="BR951" s="39"/>
      <c r="BS951" s="39"/>
    </row>
    <row r="952" spans="1:71" ht="15.75" customHeight="1" x14ac:dyDescent="0.25">
      <c r="A952" s="30"/>
      <c r="B952" s="31"/>
      <c r="C952" s="31"/>
      <c r="D952" s="37"/>
      <c r="E952" s="39"/>
      <c r="F952" s="31"/>
      <c r="G952" s="92"/>
      <c r="H952" s="39"/>
      <c r="I952" s="93"/>
      <c r="J952" s="39"/>
      <c r="K952" s="39"/>
      <c r="L952" s="41"/>
      <c r="M952" s="41"/>
      <c r="N952" s="41"/>
      <c r="O952" s="31"/>
      <c r="P952" s="39"/>
      <c r="Q952" s="39"/>
      <c r="R952" s="39"/>
      <c r="S952" s="39"/>
      <c r="T952" s="94"/>
      <c r="U952" s="39"/>
      <c r="V952" s="95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  <c r="AK952" s="39"/>
      <c r="AL952" s="39"/>
      <c r="AM952" s="39"/>
      <c r="AN952" s="39"/>
      <c r="AO952" s="39"/>
      <c r="AP952" s="39"/>
      <c r="AQ952" s="39"/>
      <c r="AR952" s="39"/>
      <c r="AS952" s="39"/>
      <c r="AT952" s="39"/>
      <c r="AU952" s="39"/>
      <c r="AV952" s="39"/>
      <c r="AW952" s="39"/>
      <c r="AX952" s="39"/>
      <c r="AY952" s="39"/>
      <c r="AZ952" s="39"/>
      <c r="BA952" s="39"/>
      <c r="BB952" s="39"/>
      <c r="BC952" s="39"/>
      <c r="BD952" s="39"/>
      <c r="BE952" s="39"/>
      <c r="BF952" s="39"/>
      <c r="BG952" s="39"/>
      <c r="BH952" s="39"/>
      <c r="BI952" s="39"/>
      <c r="BJ952" s="39"/>
      <c r="BK952" s="39"/>
      <c r="BL952" s="39"/>
      <c r="BM952" s="39"/>
      <c r="BN952" s="39"/>
      <c r="BO952" s="39"/>
      <c r="BP952" s="39"/>
      <c r="BQ952" s="39"/>
      <c r="BR952" s="39"/>
      <c r="BS952" s="39"/>
    </row>
    <row r="953" spans="1:71" ht="15.75" customHeight="1" x14ac:dyDescent="0.25">
      <c r="A953" s="30"/>
      <c r="B953" s="31"/>
      <c r="C953" s="31"/>
      <c r="D953" s="37"/>
      <c r="E953" s="39"/>
      <c r="F953" s="31"/>
      <c r="G953" s="92"/>
      <c r="H953" s="39"/>
      <c r="I953" s="93"/>
      <c r="J953" s="39"/>
      <c r="K953" s="39"/>
      <c r="L953" s="41"/>
      <c r="M953" s="41"/>
      <c r="N953" s="41"/>
      <c r="O953" s="31"/>
      <c r="P953" s="39"/>
      <c r="Q953" s="39"/>
      <c r="R953" s="39"/>
      <c r="S953" s="39"/>
      <c r="T953" s="94"/>
      <c r="U953" s="39"/>
      <c r="V953" s="95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  <c r="AK953" s="39"/>
      <c r="AL953" s="39"/>
      <c r="AM953" s="39"/>
      <c r="AN953" s="39"/>
      <c r="AO953" s="39"/>
      <c r="AP953" s="39"/>
      <c r="AQ953" s="39"/>
      <c r="AR953" s="39"/>
      <c r="AS953" s="39"/>
      <c r="AT953" s="39"/>
      <c r="AU953" s="39"/>
      <c r="AV953" s="39"/>
      <c r="AW953" s="39"/>
      <c r="AX953" s="39"/>
      <c r="AY953" s="39"/>
      <c r="AZ953" s="39"/>
      <c r="BA953" s="39"/>
      <c r="BB953" s="39"/>
      <c r="BC953" s="39"/>
      <c r="BD953" s="39"/>
      <c r="BE953" s="39"/>
      <c r="BF953" s="39"/>
      <c r="BG953" s="39"/>
      <c r="BH953" s="39"/>
      <c r="BI953" s="39"/>
      <c r="BJ953" s="39"/>
      <c r="BK953" s="39"/>
      <c r="BL953" s="39"/>
      <c r="BM953" s="39"/>
      <c r="BN953" s="39"/>
      <c r="BO953" s="39"/>
      <c r="BP953" s="39"/>
      <c r="BQ953" s="39"/>
      <c r="BR953" s="39"/>
      <c r="BS953" s="39"/>
    </row>
    <row r="954" spans="1:71" ht="15.75" customHeight="1" x14ac:dyDescent="0.25">
      <c r="A954" s="30"/>
      <c r="B954" s="31"/>
      <c r="C954" s="31"/>
      <c r="D954" s="37"/>
      <c r="E954" s="39"/>
      <c r="F954" s="31"/>
      <c r="G954" s="92"/>
      <c r="H954" s="39"/>
      <c r="I954" s="93"/>
      <c r="J954" s="39"/>
      <c r="K954" s="39"/>
      <c r="L954" s="41"/>
      <c r="M954" s="41"/>
      <c r="N954" s="41"/>
      <c r="O954" s="31"/>
      <c r="P954" s="39"/>
      <c r="Q954" s="39"/>
      <c r="R954" s="39"/>
      <c r="S954" s="39"/>
      <c r="T954" s="94"/>
      <c r="U954" s="39"/>
      <c r="V954" s="95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  <c r="AK954" s="39"/>
      <c r="AL954" s="39"/>
      <c r="AM954" s="39"/>
      <c r="AN954" s="39"/>
      <c r="AO954" s="39"/>
      <c r="AP954" s="39"/>
      <c r="AQ954" s="39"/>
      <c r="AR954" s="39"/>
      <c r="AS954" s="39"/>
      <c r="AT954" s="39"/>
      <c r="AU954" s="39"/>
      <c r="AV954" s="39"/>
      <c r="AW954" s="39"/>
      <c r="AX954" s="39"/>
      <c r="AY954" s="39"/>
      <c r="AZ954" s="39"/>
      <c r="BA954" s="39"/>
      <c r="BB954" s="39"/>
      <c r="BC954" s="39"/>
      <c r="BD954" s="39"/>
      <c r="BE954" s="39"/>
      <c r="BF954" s="39"/>
      <c r="BG954" s="39"/>
      <c r="BH954" s="39"/>
      <c r="BI954" s="39"/>
      <c r="BJ954" s="39"/>
      <c r="BK954" s="39"/>
      <c r="BL954" s="39"/>
      <c r="BM954" s="39"/>
      <c r="BN954" s="39"/>
      <c r="BO954" s="39"/>
      <c r="BP954" s="39"/>
      <c r="BQ954" s="39"/>
      <c r="BR954" s="39"/>
      <c r="BS954" s="39"/>
    </row>
    <row r="955" spans="1:71" ht="15.75" customHeight="1" x14ac:dyDescent="0.25">
      <c r="A955" s="30"/>
      <c r="B955" s="31"/>
      <c r="C955" s="31"/>
      <c r="D955" s="37"/>
      <c r="E955" s="39"/>
      <c r="F955" s="31"/>
      <c r="G955" s="92"/>
      <c r="H955" s="39"/>
      <c r="I955" s="93"/>
      <c r="J955" s="39"/>
      <c r="K955" s="39"/>
      <c r="L955" s="41"/>
      <c r="M955" s="41"/>
      <c r="N955" s="41"/>
      <c r="O955" s="31"/>
      <c r="P955" s="39"/>
      <c r="Q955" s="39"/>
      <c r="R955" s="39"/>
      <c r="S955" s="39"/>
      <c r="T955" s="94"/>
      <c r="U955" s="39"/>
      <c r="V955" s="95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  <c r="AK955" s="39"/>
      <c r="AL955" s="39"/>
      <c r="AM955" s="39"/>
      <c r="AN955" s="39"/>
      <c r="AO955" s="39"/>
      <c r="AP955" s="39"/>
      <c r="AQ955" s="39"/>
      <c r="AR955" s="39"/>
      <c r="AS955" s="39"/>
      <c r="AT955" s="39"/>
      <c r="AU955" s="39"/>
      <c r="AV955" s="39"/>
      <c r="AW955" s="39"/>
      <c r="AX955" s="39"/>
      <c r="AY955" s="39"/>
      <c r="AZ955" s="39"/>
      <c r="BA955" s="39"/>
      <c r="BB955" s="39"/>
      <c r="BC955" s="39"/>
      <c r="BD955" s="39"/>
      <c r="BE955" s="39"/>
      <c r="BF955" s="39"/>
      <c r="BG955" s="39"/>
      <c r="BH955" s="39"/>
      <c r="BI955" s="39"/>
      <c r="BJ955" s="39"/>
      <c r="BK955" s="39"/>
      <c r="BL955" s="39"/>
      <c r="BM955" s="39"/>
      <c r="BN955" s="39"/>
      <c r="BO955" s="39"/>
      <c r="BP955" s="39"/>
      <c r="BQ955" s="39"/>
      <c r="BR955" s="39"/>
      <c r="BS955" s="39"/>
    </row>
    <row r="956" spans="1:71" ht="15.75" customHeight="1" x14ac:dyDescent="0.25">
      <c r="A956" s="30"/>
      <c r="B956" s="31"/>
      <c r="C956" s="31"/>
      <c r="D956" s="37"/>
      <c r="E956" s="39"/>
      <c r="F956" s="31"/>
      <c r="G956" s="92"/>
      <c r="H956" s="39"/>
      <c r="I956" s="93"/>
      <c r="J956" s="39"/>
      <c r="K956" s="39"/>
      <c r="L956" s="41"/>
      <c r="M956" s="41"/>
      <c r="N956" s="41"/>
      <c r="O956" s="31"/>
      <c r="P956" s="39"/>
      <c r="Q956" s="39"/>
      <c r="R956" s="39"/>
      <c r="S956" s="39"/>
      <c r="T956" s="94"/>
      <c r="U956" s="39"/>
      <c r="V956" s="95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  <c r="AK956" s="39"/>
      <c r="AL956" s="39"/>
      <c r="AM956" s="39"/>
      <c r="AN956" s="39"/>
      <c r="AO956" s="39"/>
      <c r="AP956" s="39"/>
      <c r="AQ956" s="39"/>
      <c r="AR956" s="39"/>
      <c r="AS956" s="39"/>
      <c r="AT956" s="39"/>
      <c r="AU956" s="39"/>
      <c r="AV956" s="39"/>
      <c r="AW956" s="39"/>
      <c r="AX956" s="39"/>
      <c r="AY956" s="39"/>
      <c r="AZ956" s="39"/>
      <c r="BA956" s="39"/>
      <c r="BB956" s="39"/>
      <c r="BC956" s="39"/>
      <c r="BD956" s="39"/>
      <c r="BE956" s="39"/>
      <c r="BF956" s="39"/>
      <c r="BG956" s="39"/>
      <c r="BH956" s="39"/>
      <c r="BI956" s="39"/>
      <c r="BJ956" s="39"/>
      <c r="BK956" s="39"/>
      <c r="BL956" s="39"/>
      <c r="BM956" s="39"/>
      <c r="BN956" s="39"/>
      <c r="BO956" s="39"/>
      <c r="BP956" s="39"/>
      <c r="BQ956" s="39"/>
      <c r="BR956" s="39"/>
      <c r="BS956" s="39"/>
    </row>
    <row r="957" spans="1:71" ht="15.75" customHeight="1" x14ac:dyDescent="0.25">
      <c r="A957" s="30"/>
      <c r="B957" s="31"/>
      <c r="C957" s="31"/>
      <c r="D957" s="37"/>
      <c r="E957" s="39"/>
      <c r="F957" s="31"/>
      <c r="G957" s="92"/>
      <c r="H957" s="39"/>
      <c r="I957" s="93"/>
      <c r="J957" s="39"/>
      <c r="K957" s="39"/>
      <c r="L957" s="41"/>
      <c r="M957" s="41"/>
      <c r="N957" s="41"/>
      <c r="O957" s="31"/>
      <c r="P957" s="39"/>
      <c r="Q957" s="39"/>
      <c r="R957" s="39"/>
      <c r="S957" s="39"/>
      <c r="T957" s="94"/>
      <c r="U957" s="39"/>
      <c r="V957" s="95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  <c r="AK957" s="39"/>
      <c r="AL957" s="39"/>
      <c r="AM957" s="39"/>
      <c r="AN957" s="39"/>
      <c r="AO957" s="39"/>
      <c r="AP957" s="39"/>
      <c r="AQ957" s="39"/>
      <c r="AR957" s="39"/>
      <c r="AS957" s="39"/>
      <c r="AT957" s="39"/>
      <c r="AU957" s="39"/>
      <c r="AV957" s="39"/>
      <c r="AW957" s="39"/>
      <c r="AX957" s="39"/>
      <c r="AY957" s="39"/>
      <c r="AZ957" s="39"/>
      <c r="BA957" s="39"/>
      <c r="BB957" s="39"/>
      <c r="BC957" s="39"/>
      <c r="BD957" s="39"/>
      <c r="BE957" s="39"/>
      <c r="BF957" s="39"/>
      <c r="BG957" s="39"/>
      <c r="BH957" s="39"/>
      <c r="BI957" s="39"/>
      <c r="BJ957" s="39"/>
      <c r="BK957" s="39"/>
      <c r="BL957" s="39"/>
      <c r="BM957" s="39"/>
      <c r="BN957" s="39"/>
      <c r="BO957" s="39"/>
      <c r="BP957" s="39"/>
      <c r="BQ957" s="39"/>
      <c r="BR957" s="39"/>
      <c r="BS957" s="39"/>
    </row>
    <row r="958" spans="1:71" ht="15.75" customHeight="1" x14ac:dyDescent="0.25">
      <c r="A958" s="30"/>
      <c r="B958" s="31"/>
      <c r="C958" s="31"/>
      <c r="D958" s="37"/>
      <c r="E958" s="39"/>
      <c r="F958" s="31"/>
      <c r="G958" s="92"/>
      <c r="H958" s="39"/>
      <c r="I958" s="93"/>
      <c r="J958" s="39"/>
      <c r="K958" s="39"/>
      <c r="L958" s="41"/>
      <c r="M958" s="41"/>
      <c r="N958" s="41"/>
      <c r="O958" s="31"/>
      <c r="P958" s="39"/>
      <c r="Q958" s="39"/>
      <c r="R958" s="39"/>
      <c r="S958" s="39"/>
      <c r="T958" s="94"/>
      <c r="U958" s="39"/>
      <c r="V958" s="95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  <c r="AK958" s="39"/>
      <c r="AL958" s="39"/>
      <c r="AM958" s="39"/>
      <c r="AN958" s="39"/>
      <c r="AO958" s="39"/>
      <c r="AP958" s="39"/>
      <c r="AQ958" s="39"/>
      <c r="AR958" s="39"/>
      <c r="AS958" s="39"/>
      <c r="AT958" s="39"/>
      <c r="AU958" s="39"/>
      <c r="AV958" s="39"/>
      <c r="AW958" s="39"/>
      <c r="AX958" s="39"/>
      <c r="AY958" s="39"/>
      <c r="AZ958" s="39"/>
      <c r="BA958" s="39"/>
      <c r="BB958" s="39"/>
      <c r="BC958" s="39"/>
      <c r="BD958" s="39"/>
      <c r="BE958" s="39"/>
      <c r="BF958" s="39"/>
      <c r="BG958" s="39"/>
      <c r="BH958" s="39"/>
      <c r="BI958" s="39"/>
      <c r="BJ958" s="39"/>
      <c r="BK958" s="39"/>
      <c r="BL958" s="39"/>
      <c r="BM958" s="39"/>
      <c r="BN958" s="39"/>
      <c r="BO958" s="39"/>
      <c r="BP958" s="39"/>
      <c r="BQ958" s="39"/>
      <c r="BR958" s="39"/>
      <c r="BS958" s="39"/>
    </row>
    <row r="959" spans="1:71" ht="15.75" customHeight="1" x14ac:dyDescent="0.25">
      <c r="A959" s="30"/>
      <c r="B959" s="31"/>
      <c r="C959" s="31"/>
      <c r="D959" s="37"/>
      <c r="E959" s="39"/>
      <c r="F959" s="31"/>
      <c r="G959" s="92"/>
      <c r="H959" s="39"/>
      <c r="I959" s="93"/>
      <c r="J959" s="39"/>
      <c r="K959" s="39"/>
      <c r="L959" s="41"/>
      <c r="M959" s="41"/>
      <c r="N959" s="41"/>
      <c r="O959" s="31"/>
      <c r="P959" s="39"/>
      <c r="Q959" s="39"/>
      <c r="R959" s="39"/>
      <c r="S959" s="39"/>
      <c r="T959" s="94"/>
      <c r="U959" s="39"/>
      <c r="V959" s="95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  <c r="AK959" s="39"/>
      <c r="AL959" s="39"/>
      <c r="AM959" s="39"/>
      <c r="AN959" s="39"/>
      <c r="AO959" s="39"/>
      <c r="AP959" s="39"/>
      <c r="AQ959" s="39"/>
      <c r="AR959" s="39"/>
      <c r="AS959" s="39"/>
      <c r="AT959" s="39"/>
      <c r="AU959" s="39"/>
      <c r="AV959" s="39"/>
      <c r="AW959" s="39"/>
      <c r="AX959" s="39"/>
      <c r="AY959" s="39"/>
      <c r="AZ959" s="39"/>
      <c r="BA959" s="39"/>
      <c r="BB959" s="39"/>
      <c r="BC959" s="39"/>
      <c r="BD959" s="39"/>
      <c r="BE959" s="39"/>
      <c r="BF959" s="39"/>
      <c r="BG959" s="39"/>
      <c r="BH959" s="39"/>
      <c r="BI959" s="39"/>
      <c r="BJ959" s="39"/>
      <c r="BK959" s="39"/>
      <c r="BL959" s="39"/>
      <c r="BM959" s="39"/>
      <c r="BN959" s="39"/>
      <c r="BO959" s="39"/>
      <c r="BP959" s="39"/>
      <c r="BQ959" s="39"/>
      <c r="BR959" s="39"/>
      <c r="BS959" s="39"/>
    </row>
    <row r="960" spans="1:71" ht="15.75" customHeight="1" x14ac:dyDescent="0.25">
      <c r="A960" s="30"/>
      <c r="B960" s="31"/>
      <c r="C960" s="31"/>
      <c r="D960" s="37"/>
      <c r="E960" s="39"/>
      <c r="F960" s="31"/>
      <c r="G960" s="92"/>
      <c r="H960" s="39"/>
      <c r="I960" s="93"/>
      <c r="J960" s="39"/>
      <c r="K960" s="39"/>
      <c r="L960" s="41"/>
      <c r="M960" s="41"/>
      <c r="N960" s="41"/>
      <c r="O960" s="31"/>
      <c r="P960" s="39"/>
      <c r="Q960" s="39"/>
      <c r="R960" s="39"/>
      <c r="S960" s="39"/>
      <c r="T960" s="94"/>
      <c r="U960" s="39"/>
      <c r="V960" s="95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  <c r="AK960" s="39"/>
      <c r="AL960" s="39"/>
      <c r="AM960" s="39"/>
      <c r="AN960" s="39"/>
      <c r="AO960" s="39"/>
      <c r="AP960" s="39"/>
      <c r="AQ960" s="39"/>
      <c r="AR960" s="39"/>
      <c r="AS960" s="39"/>
      <c r="AT960" s="39"/>
      <c r="AU960" s="39"/>
      <c r="AV960" s="39"/>
      <c r="AW960" s="39"/>
      <c r="AX960" s="39"/>
      <c r="AY960" s="39"/>
      <c r="AZ960" s="39"/>
      <c r="BA960" s="39"/>
      <c r="BB960" s="39"/>
      <c r="BC960" s="39"/>
      <c r="BD960" s="39"/>
      <c r="BE960" s="39"/>
      <c r="BF960" s="39"/>
      <c r="BG960" s="39"/>
      <c r="BH960" s="39"/>
      <c r="BI960" s="39"/>
      <c r="BJ960" s="39"/>
      <c r="BK960" s="39"/>
      <c r="BL960" s="39"/>
      <c r="BM960" s="39"/>
      <c r="BN960" s="39"/>
      <c r="BO960" s="39"/>
      <c r="BP960" s="39"/>
      <c r="BQ960" s="39"/>
      <c r="BR960" s="39"/>
      <c r="BS960" s="39"/>
    </row>
    <row r="961" spans="1:71" ht="15.75" customHeight="1" x14ac:dyDescent="0.25">
      <c r="A961" s="30"/>
      <c r="B961" s="31"/>
      <c r="C961" s="31"/>
      <c r="D961" s="37"/>
      <c r="E961" s="39"/>
      <c r="F961" s="31"/>
      <c r="G961" s="92"/>
      <c r="H961" s="39"/>
      <c r="I961" s="93"/>
      <c r="J961" s="39"/>
      <c r="K961" s="39"/>
      <c r="L961" s="41"/>
      <c r="M961" s="41"/>
      <c r="N961" s="41"/>
      <c r="O961" s="31"/>
      <c r="P961" s="39"/>
      <c r="Q961" s="39"/>
      <c r="R961" s="39"/>
      <c r="S961" s="39"/>
      <c r="T961" s="94"/>
      <c r="U961" s="39"/>
      <c r="V961" s="95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  <c r="AK961" s="39"/>
      <c r="AL961" s="39"/>
      <c r="AM961" s="39"/>
      <c r="AN961" s="39"/>
      <c r="AO961" s="39"/>
      <c r="AP961" s="39"/>
      <c r="AQ961" s="39"/>
      <c r="AR961" s="39"/>
      <c r="AS961" s="39"/>
      <c r="AT961" s="39"/>
      <c r="AU961" s="39"/>
      <c r="AV961" s="39"/>
      <c r="AW961" s="39"/>
      <c r="AX961" s="39"/>
      <c r="AY961" s="39"/>
      <c r="AZ961" s="39"/>
      <c r="BA961" s="39"/>
      <c r="BB961" s="39"/>
      <c r="BC961" s="39"/>
      <c r="BD961" s="39"/>
      <c r="BE961" s="39"/>
      <c r="BF961" s="39"/>
      <c r="BG961" s="39"/>
      <c r="BH961" s="39"/>
      <c r="BI961" s="39"/>
      <c r="BJ961" s="39"/>
      <c r="BK961" s="39"/>
      <c r="BL961" s="39"/>
      <c r="BM961" s="39"/>
      <c r="BN961" s="39"/>
      <c r="BO961" s="39"/>
      <c r="BP961" s="39"/>
      <c r="BQ961" s="39"/>
      <c r="BR961" s="39"/>
      <c r="BS961" s="39"/>
    </row>
    <row r="962" spans="1:71" ht="15.75" customHeight="1" x14ac:dyDescent="0.25">
      <c r="A962" s="30"/>
      <c r="B962" s="31"/>
      <c r="C962" s="31"/>
      <c r="D962" s="37"/>
      <c r="E962" s="39"/>
      <c r="F962" s="31"/>
      <c r="G962" s="92"/>
      <c r="H962" s="39"/>
      <c r="I962" s="93"/>
      <c r="J962" s="39"/>
      <c r="K962" s="39"/>
      <c r="L962" s="41"/>
      <c r="M962" s="41"/>
      <c r="N962" s="41"/>
      <c r="O962" s="31"/>
      <c r="P962" s="39"/>
      <c r="Q962" s="39"/>
      <c r="R962" s="39"/>
      <c r="S962" s="39"/>
      <c r="T962" s="94"/>
      <c r="U962" s="39"/>
      <c r="V962" s="95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  <c r="AK962" s="39"/>
      <c r="AL962" s="39"/>
      <c r="AM962" s="39"/>
      <c r="AN962" s="39"/>
      <c r="AO962" s="39"/>
      <c r="AP962" s="39"/>
      <c r="AQ962" s="39"/>
      <c r="AR962" s="39"/>
      <c r="AS962" s="39"/>
      <c r="AT962" s="39"/>
      <c r="AU962" s="39"/>
      <c r="AV962" s="39"/>
      <c r="AW962" s="39"/>
      <c r="AX962" s="39"/>
      <c r="AY962" s="39"/>
      <c r="AZ962" s="39"/>
      <c r="BA962" s="39"/>
      <c r="BB962" s="39"/>
      <c r="BC962" s="39"/>
      <c r="BD962" s="39"/>
      <c r="BE962" s="39"/>
      <c r="BF962" s="39"/>
      <c r="BG962" s="39"/>
      <c r="BH962" s="39"/>
      <c r="BI962" s="39"/>
      <c r="BJ962" s="39"/>
      <c r="BK962" s="39"/>
      <c r="BL962" s="39"/>
      <c r="BM962" s="39"/>
      <c r="BN962" s="39"/>
      <c r="BO962" s="39"/>
      <c r="BP962" s="39"/>
      <c r="BQ962" s="39"/>
      <c r="BR962" s="39"/>
      <c r="BS962" s="39"/>
    </row>
    <row r="963" spans="1:71" ht="15.75" customHeight="1" x14ac:dyDescent="0.25">
      <c r="A963" s="30"/>
      <c r="B963" s="31"/>
      <c r="C963" s="31"/>
      <c r="D963" s="37"/>
      <c r="E963" s="39"/>
      <c r="F963" s="31"/>
      <c r="G963" s="92"/>
      <c r="H963" s="39"/>
      <c r="I963" s="93"/>
      <c r="J963" s="39"/>
      <c r="K963" s="39"/>
      <c r="L963" s="41"/>
      <c r="M963" s="41"/>
      <c r="N963" s="41"/>
      <c r="O963" s="31"/>
      <c r="P963" s="39"/>
      <c r="Q963" s="39"/>
      <c r="R963" s="39"/>
      <c r="S963" s="39"/>
      <c r="T963" s="94"/>
      <c r="U963" s="39"/>
      <c r="V963" s="95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  <c r="AK963" s="39"/>
      <c r="AL963" s="39"/>
      <c r="AM963" s="39"/>
      <c r="AN963" s="39"/>
      <c r="AO963" s="39"/>
      <c r="AP963" s="39"/>
      <c r="AQ963" s="39"/>
      <c r="AR963" s="39"/>
      <c r="AS963" s="39"/>
      <c r="AT963" s="39"/>
      <c r="AU963" s="39"/>
      <c r="AV963" s="39"/>
      <c r="AW963" s="39"/>
      <c r="AX963" s="39"/>
      <c r="AY963" s="39"/>
      <c r="AZ963" s="39"/>
      <c r="BA963" s="39"/>
      <c r="BB963" s="39"/>
      <c r="BC963" s="39"/>
      <c r="BD963" s="39"/>
      <c r="BE963" s="39"/>
      <c r="BF963" s="39"/>
      <c r="BG963" s="39"/>
      <c r="BH963" s="39"/>
      <c r="BI963" s="39"/>
      <c r="BJ963" s="39"/>
      <c r="BK963" s="39"/>
      <c r="BL963" s="39"/>
      <c r="BM963" s="39"/>
      <c r="BN963" s="39"/>
      <c r="BO963" s="39"/>
      <c r="BP963" s="39"/>
      <c r="BQ963" s="39"/>
      <c r="BR963" s="39"/>
      <c r="BS963" s="39"/>
    </row>
    <row r="964" spans="1:71" ht="15.75" customHeight="1" x14ac:dyDescent="0.25">
      <c r="A964" s="30"/>
      <c r="B964" s="31"/>
      <c r="C964" s="31"/>
      <c r="D964" s="37"/>
      <c r="E964" s="39"/>
      <c r="F964" s="31"/>
      <c r="G964" s="92"/>
      <c r="H964" s="39"/>
      <c r="I964" s="93"/>
      <c r="J964" s="39"/>
      <c r="K964" s="39"/>
      <c r="L964" s="41"/>
      <c r="M964" s="41"/>
      <c r="N964" s="41"/>
      <c r="O964" s="31"/>
      <c r="P964" s="39"/>
      <c r="Q964" s="39"/>
      <c r="R964" s="39"/>
      <c r="S964" s="39"/>
      <c r="T964" s="94"/>
      <c r="U964" s="39"/>
      <c r="V964" s="95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  <c r="AK964" s="39"/>
      <c r="AL964" s="39"/>
      <c r="AM964" s="39"/>
      <c r="AN964" s="39"/>
      <c r="AO964" s="39"/>
      <c r="AP964" s="39"/>
      <c r="AQ964" s="39"/>
      <c r="AR964" s="39"/>
      <c r="AS964" s="39"/>
      <c r="AT964" s="39"/>
      <c r="AU964" s="39"/>
      <c r="AV964" s="39"/>
      <c r="AW964" s="39"/>
      <c r="AX964" s="39"/>
      <c r="AY964" s="39"/>
      <c r="AZ964" s="39"/>
      <c r="BA964" s="39"/>
      <c r="BB964" s="39"/>
      <c r="BC964" s="39"/>
      <c r="BD964" s="39"/>
      <c r="BE964" s="39"/>
      <c r="BF964" s="39"/>
      <c r="BG964" s="39"/>
      <c r="BH964" s="39"/>
      <c r="BI964" s="39"/>
      <c r="BJ964" s="39"/>
      <c r="BK964" s="39"/>
      <c r="BL964" s="39"/>
      <c r="BM964" s="39"/>
      <c r="BN964" s="39"/>
      <c r="BO964" s="39"/>
      <c r="BP964" s="39"/>
      <c r="BQ964" s="39"/>
      <c r="BR964" s="39"/>
      <c r="BS964" s="39"/>
    </row>
    <row r="965" spans="1:71" ht="15.75" customHeight="1" x14ac:dyDescent="0.25">
      <c r="A965" s="30"/>
      <c r="B965" s="31"/>
      <c r="C965" s="31"/>
      <c r="D965" s="37"/>
      <c r="E965" s="39"/>
      <c r="F965" s="31"/>
      <c r="G965" s="92"/>
      <c r="H965" s="39"/>
      <c r="I965" s="93"/>
      <c r="J965" s="39"/>
      <c r="K965" s="39"/>
      <c r="L965" s="41"/>
      <c r="M965" s="41"/>
      <c r="N965" s="41"/>
      <c r="O965" s="31"/>
      <c r="P965" s="39"/>
      <c r="Q965" s="39"/>
      <c r="R965" s="39"/>
      <c r="S965" s="39"/>
      <c r="T965" s="94"/>
      <c r="U965" s="39"/>
      <c r="V965" s="95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  <c r="AJ965" s="39"/>
      <c r="AK965" s="39"/>
      <c r="AL965" s="39"/>
      <c r="AM965" s="39"/>
      <c r="AN965" s="39"/>
      <c r="AO965" s="39"/>
      <c r="AP965" s="39"/>
      <c r="AQ965" s="39"/>
      <c r="AR965" s="39"/>
      <c r="AS965" s="39"/>
      <c r="AT965" s="39"/>
      <c r="AU965" s="39"/>
      <c r="AV965" s="39"/>
      <c r="AW965" s="39"/>
      <c r="AX965" s="39"/>
      <c r="AY965" s="39"/>
      <c r="AZ965" s="39"/>
      <c r="BA965" s="39"/>
      <c r="BB965" s="39"/>
      <c r="BC965" s="39"/>
      <c r="BD965" s="39"/>
      <c r="BE965" s="39"/>
      <c r="BF965" s="39"/>
      <c r="BG965" s="39"/>
      <c r="BH965" s="39"/>
      <c r="BI965" s="39"/>
      <c r="BJ965" s="39"/>
      <c r="BK965" s="39"/>
      <c r="BL965" s="39"/>
      <c r="BM965" s="39"/>
      <c r="BN965" s="39"/>
      <c r="BO965" s="39"/>
      <c r="BP965" s="39"/>
      <c r="BQ965" s="39"/>
      <c r="BR965" s="39"/>
      <c r="BS965" s="39"/>
    </row>
    <row r="966" spans="1:71" ht="15.75" customHeight="1" x14ac:dyDescent="0.25">
      <c r="A966" s="30"/>
      <c r="B966" s="31"/>
      <c r="C966" s="31"/>
      <c r="D966" s="37"/>
      <c r="E966" s="39"/>
      <c r="F966" s="31"/>
      <c r="G966" s="92"/>
      <c r="H966" s="39"/>
      <c r="I966" s="93"/>
      <c r="J966" s="39"/>
      <c r="K966" s="39"/>
      <c r="L966" s="41"/>
      <c r="M966" s="41"/>
      <c r="N966" s="41"/>
      <c r="O966" s="31"/>
      <c r="P966" s="39"/>
      <c r="Q966" s="39"/>
      <c r="R966" s="39"/>
      <c r="S966" s="39"/>
      <c r="T966" s="94"/>
      <c r="U966" s="39"/>
      <c r="V966" s="95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  <c r="AJ966" s="39"/>
      <c r="AK966" s="39"/>
      <c r="AL966" s="39"/>
      <c r="AM966" s="39"/>
      <c r="AN966" s="39"/>
      <c r="AO966" s="39"/>
      <c r="AP966" s="39"/>
      <c r="AQ966" s="39"/>
      <c r="AR966" s="39"/>
      <c r="AS966" s="39"/>
      <c r="AT966" s="39"/>
      <c r="AU966" s="39"/>
      <c r="AV966" s="39"/>
      <c r="AW966" s="39"/>
      <c r="AX966" s="39"/>
      <c r="AY966" s="39"/>
      <c r="AZ966" s="39"/>
      <c r="BA966" s="39"/>
      <c r="BB966" s="39"/>
      <c r="BC966" s="39"/>
      <c r="BD966" s="39"/>
      <c r="BE966" s="39"/>
      <c r="BF966" s="39"/>
      <c r="BG966" s="39"/>
      <c r="BH966" s="39"/>
      <c r="BI966" s="39"/>
      <c r="BJ966" s="39"/>
      <c r="BK966" s="39"/>
      <c r="BL966" s="39"/>
      <c r="BM966" s="39"/>
      <c r="BN966" s="39"/>
      <c r="BO966" s="39"/>
      <c r="BP966" s="39"/>
      <c r="BQ966" s="39"/>
      <c r="BR966" s="39"/>
      <c r="BS966" s="39"/>
    </row>
    <row r="967" spans="1:71" ht="15.75" customHeight="1" x14ac:dyDescent="0.25">
      <c r="A967" s="30"/>
      <c r="B967" s="31"/>
      <c r="C967" s="31"/>
      <c r="D967" s="37"/>
      <c r="E967" s="39"/>
      <c r="F967" s="31"/>
      <c r="G967" s="92"/>
      <c r="H967" s="39"/>
      <c r="I967" s="93"/>
      <c r="J967" s="39"/>
      <c r="K967" s="39"/>
      <c r="L967" s="41"/>
      <c r="M967" s="41"/>
      <c r="N967" s="41"/>
      <c r="O967" s="31"/>
      <c r="P967" s="39"/>
      <c r="Q967" s="39"/>
      <c r="R967" s="39"/>
      <c r="S967" s="39"/>
      <c r="T967" s="94"/>
      <c r="U967" s="39"/>
      <c r="V967" s="95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  <c r="AJ967" s="39"/>
      <c r="AK967" s="39"/>
      <c r="AL967" s="39"/>
      <c r="AM967" s="39"/>
      <c r="AN967" s="39"/>
      <c r="AO967" s="39"/>
      <c r="AP967" s="39"/>
      <c r="AQ967" s="39"/>
      <c r="AR967" s="39"/>
      <c r="AS967" s="39"/>
      <c r="AT967" s="39"/>
      <c r="AU967" s="39"/>
      <c r="AV967" s="39"/>
      <c r="AW967" s="39"/>
      <c r="AX967" s="39"/>
      <c r="AY967" s="39"/>
      <c r="AZ967" s="39"/>
      <c r="BA967" s="39"/>
      <c r="BB967" s="39"/>
      <c r="BC967" s="39"/>
      <c r="BD967" s="39"/>
      <c r="BE967" s="39"/>
      <c r="BF967" s="39"/>
      <c r="BG967" s="39"/>
      <c r="BH967" s="39"/>
      <c r="BI967" s="39"/>
      <c r="BJ967" s="39"/>
      <c r="BK967" s="39"/>
      <c r="BL967" s="39"/>
      <c r="BM967" s="39"/>
      <c r="BN967" s="39"/>
      <c r="BO967" s="39"/>
      <c r="BP967" s="39"/>
      <c r="BQ967" s="39"/>
      <c r="BR967" s="39"/>
      <c r="BS967" s="39"/>
    </row>
    <row r="968" spans="1:71" ht="15.75" customHeight="1" x14ac:dyDescent="0.25">
      <c r="A968" s="30"/>
      <c r="B968" s="31"/>
      <c r="C968" s="31"/>
      <c r="D968" s="37"/>
      <c r="E968" s="39"/>
      <c r="F968" s="31"/>
      <c r="G968" s="92"/>
      <c r="H968" s="39"/>
      <c r="I968" s="93"/>
      <c r="J968" s="39"/>
      <c r="K968" s="39"/>
      <c r="L968" s="41"/>
      <c r="M968" s="41"/>
      <c r="N968" s="41"/>
      <c r="O968" s="31"/>
      <c r="P968" s="39"/>
      <c r="Q968" s="39"/>
      <c r="R968" s="39"/>
      <c r="S968" s="39"/>
      <c r="T968" s="94"/>
      <c r="U968" s="39"/>
      <c r="V968" s="95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  <c r="AJ968" s="39"/>
      <c r="AK968" s="39"/>
      <c r="AL968" s="39"/>
      <c r="AM968" s="39"/>
      <c r="AN968" s="39"/>
      <c r="AO968" s="39"/>
      <c r="AP968" s="39"/>
      <c r="AQ968" s="39"/>
      <c r="AR968" s="39"/>
      <c r="AS968" s="39"/>
      <c r="AT968" s="39"/>
      <c r="AU968" s="39"/>
      <c r="AV968" s="39"/>
      <c r="AW968" s="39"/>
      <c r="AX968" s="39"/>
      <c r="AY968" s="39"/>
      <c r="AZ968" s="39"/>
      <c r="BA968" s="39"/>
      <c r="BB968" s="39"/>
      <c r="BC968" s="39"/>
      <c r="BD968" s="39"/>
      <c r="BE968" s="39"/>
      <c r="BF968" s="39"/>
      <c r="BG968" s="39"/>
      <c r="BH968" s="39"/>
      <c r="BI968" s="39"/>
      <c r="BJ968" s="39"/>
      <c r="BK968" s="39"/>
      <c r="BL968" s="39"/>
      <c r="BM968" s="39"/>
      <c r="BN968" s="39"/>
      <c r="BO968" s="39"/>
      <c r="BP968" s="39"/>
      <c r="BQ968" s="39"/>
      <c r="BR968" s="39"/>
      <c r="BS968" s="39"/>
    </row>
    <row r="969" spans="1:71" ht="15.75" customHeight="1" x14ac:dyDescent="0.25">
      <c r="A969" s="30"/>
      <c r="B969" s="31"/>
      <c r="C969" s="31"/>
      <c r="D969" s="37"/>
      <c r="E969" s="39"/>
      <c r="F969" s="31"/>
      <c r="G969" s="92"/>
      <c r="H969" s="39"/>
      <c r="I969" s="93"/>
      <c r="J969" s="39"/>
      <c r="K969" s="39"/>
      <c r="L969" s="41"/>
      <c r="M969" s="41"/>
      <c r="N969" s="41"/>
      <c r="O969" s="31"/>
      <c r="P969" s="39"/>
      <c r="Q969" s="39"/>
      <c r="R969" s="39"/>
      <c r="S969" s="39"/>
      <c r="T969" s="94"/>
      <c r="U969" s="39"/>
      <c r="V969" s="95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  <c r="AK969" s="39"/>
      <c r="AL969" s="39"/>
      <c r="AM969" s="39"/>
      <c r="AN969" s="39"/>
      <c r="AO969" s="39"/>
      <c r="AP969" s="39"/>
      <c r="AQ969" s="39"/>
      <c r="AR969" s="39"/>
      <c r="AS969" s="39"/>
      <c r="AT969" s="39"/>
      <c r="AU969" s="39"/>
      <c r="AV969" s="39"/>
      <c r="AW969" s="39"/>
      <c r="AX969" s="39"/>
      <c r="AY969" s="39"/>
      <c r="AZ969" s="39"/>
      <c r="BA969" s="39"/>
      <c r="BB969" s="39"/>
      <c r="BC969" s="39"/>
      <c r="BD969" s="39"/>
      <c r="BE969" s="39"/>
      <c r="BF969" s="39"/>
      <c r="BG969" s="39"/>
      <c r="BH969" s="39"/>
      <c r="BI969" s="39"/>
      <c r="BJ969" s="39"/>
      <c r="BK969" s="39"/>
      <c r="BL969" s="39"/>
      <c r="BM969" s="39"/>
      <c r="BN969" s="39"/>
      <c r="BO969" s="39"/>
      <c r="BP969" s="39"/>
      <c r="BQ969" s="39"/>
      <c r="BR969" s="39"/>
      <c r="BS969" s="39"/>
    </row>
    <row r="970" spans="1:71" ht="15.75" customHeight="1" x14ac:dyDescent="0.25">
      <c r="A970" s="30"/>
      <c r="B970" s="31"/>
      <c r="C970" s="31"/>
      <c r="D970" s="37"/>
      <c r="E970" s="39"/>
      <c r="F970" s="31"/>
      <c r="G970" s="92"/>
      <c r="H970" s="39"/>
      <c r="I970" s="93"/>
      <c r="J970" s="39"/>
      <c r="K970" s="39"/>
      <c r="L970" s="41"/>
      <c r="M970" s="41"/>
      <c r="N970" s="41"/>
      <c r="O970" s="31"/>
      <c r="P970" s="39"/>
      <c r="Q970" s="39"/>
      <c r="R970" s="39"/>
      <c r="S970" s="39"/>
      <c r="T970" s="94"/>
      <c r="U970" s="39"/>
      <c r="V970" s="95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  <c r="AJ970" s="39"/>
      <c r="AK970" s="39"/>
      <c r="AL970" s="39"/>
      <c r="AM970" s="39"/>
      <c r="AN970" s="39"/>
      <c r="AO970" s="39"/>
      <c r="AP970" s="39"/>
      <c r="AQ970" s="39"/>
      <c r="AR970" s="39"/>
      <c r="AS970" s="39"/>
      <c r="AT970" s="39"/>
      <c r="AU970" s="39"/>
      <c r="AV970" s="39"/>
      <c r="AW970" s="39"/>
      <c r="AX970" s="39"/>
      <c r="AY970" s="39"/>
      <c r="AZ970" s="39"/>
      <c r="BA970" s="39"/>
      <c r="BB970" s="39"/>
      <c r="BC970" s="39"/>
      <c r="BD970" s="39"/>
      <c r="BE970" s="39"/>
      <c r="BF970" s="39"/>
      <c r="BG970" s="39"/>
      <c r="BH970" s="39"/>
      <c r="BI970" s="39"/>
      <c r="BJ970" s="39"/>
      <c r="BK970" s="39"/>
      <c r="BL970" s="39"/>
      <c r="BM970" s="39"/>
      <c r="BN970" s="39"/>
      <c r="BO970" s="39"/>
      <c r="BP970" s="39"/>
      <c r="BQ970" s="39"/>
      <c r="BR970" s="39"/>
      <c r="BS970" s="39"/>
    </row>
    <row r="971" spans="1:71" ht="15.75" customHeight="1" x14ac:dyDescent="0.25">
      <c r="A971" s="30"/>
      <c r="B971" s="31"/>
      <c r="C971" s="31"/>
      <c r="D971" s="37"/>
      <c r="E971" s="39"/>
      <c r="F971" s="31"/>
      <c r="G971" s="92"/>
      <c r="H971" s="39"/>
      <c r="I971" s="93"/>
      <c r="J971" s="39"/>
      <c r="K971" s="39"/>
      <c r="L971" s="41"/>
      <c r="M971" s="41"/>
      <c r="N971" s="41"/>
      <c r="O971" s="31"/>
      <c r="P971" s="39"/>
      <c r="Q971" s="39"/>
      <c r="R971" s="39"/>
      <c r="S971" s="39"/>
      <c r="T971" s="94"/>
      <c r="U971" s="39"/>
      <c r="V971" s="95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  <c r="AJ971" s="39"/>
      <c r="AK971" s="39"/>
      <c r="AL971" s="39"/>
      <c r="AM971" s="39"/>
      <c r="AN971" s="39"/>
      <c r="AO971" s="39"/>
      <c r="AP971" s="39"/>
      <c r="AQ971" s="39"/>
      <c r="AR971" s="39"/>
      <c r="AS971" s="39"/>
      <c r="AT971" s="39"/>
      <c r="AU971" s="39"/>
      <c r="AV971" s="39"/>
      <c r="AW971" s="39"/>
      <c r="AX971" s="39"/>
      <c r="AY971" s="39"/>
      <c r="AZ971" s="39"/>
      <c r="BA971" s="39"/>
      <c r="BB971" s="39"/>
      <c r="BC971" s="39"/>
      <c r="BD971" s="39"/>
      <c r="BE971" s="39"/>
      <c r="BF971" s="39"/>
      <c r="BG971" s="39"/>
      <c r="BH971" s="39"/>
      <c r="BI971" s="39"/>
      <c r="BJ971" s="39"/>
      <c r="BK971" s="39"/>
      <c r="BL971" s="39"/>
      <c r="BM971" s="39"/>
      <c r="BN971" s="39"/>
      <c r="BO971" s="39"/>
      <c r="BP971" s="39"/>
      <c r="BQ971" s="39"/>
      <c r="BR971" s="39"/>
      <c r="BS971" s="39"/>
    </row>
    <row r="972" spans="1:71" ht="15.75" customHeight="1" x14ac:dyDescent="0.25">
      <c r="A972" s="30"/>
      <c r="B972" s="31"/>
      <c r="C972" s="31"/>
      <c r="D972" s="37"/>
      <c r="E972" s="39"/>
      <c r="F972" s="31"/>
      <c r="G972" s="92"/>
      <c r="H972" s="39"/>
      <c r="I972" s="93"/>
      <c r="J972" s="39"/>
      <c r="K972" s="39"/>
      <c r="L972" s="41"/>
      <c r="M972" s="41"/>
      <c r="N972" s="41"/>
      <c r="O972" s="31"/>
      <c r="P972" s="39"/>
      <c r="Q972" s="39"/>
      <c r="R972" s="39"/>
      <c r="S972" s="39"/>
      <c r="T972" s="94"/>
      <c r="U972" s="39"/>
      <c r="V972" s="95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  <c r="AJ972" s="39"/>
      <c r="AK972" s="39"/>
      <c r="AL972" s="39"/>
      <c r="AM972" s="39"/>
      <c r="AN972" s="39"/>
      <c r="AO972" s="39"/>
      <c r="AP972" s="39"/>
      <c r="AQ972" s="39"/>
      <c r="AR972" s="39"/>
      <c r="AS972" s="39"/>
      <c r="AT972" s="39"/>
      <c r="AU972" s="39"/>
      <c r="AV972" s="39"/>
      <c r="AW972" s="39"/>
      <c r="AX972" s="39"/>
      <c r="AY972" s="39"/>
      <c r="AZ972" s="39"/>
      <c r="BA972" s="39"/>
      <c r="BB972" s="39"/>
      <c r="BC972" s="39"/>
      <c r="BD972" s="39"/>
      <c r="BE972" s="39"/>
      <c r="BF972" s="39"/>
      <c r="BG972" s="39"/>
      <c r="BH972" s="39"/>
      <c r="BI972" s="39"/>
      <c r="BJ972" s="39"/>
      <c r="BK972" s="39"/>
      <c r="BL972" s="39"/>
      <c r="BM972" s="39"/>
      <c r="BN972" s="39"/>
      <c r="BO972" s="39"/>
      <c r="BP972" s="39"/>
      <c r="BQ972" s="39"/>
      <c r="BR972" s="39"/>
      <c r="BS972" s="39"/>
    </row>
    <row r="973" spans="1:71" ht="15.75" customHeight="1" x14ac:dyDescent="0.25">
      <c r="A973" s="30"/>
      <c r="B973" s="31"/>
      <c r="C973" s="31"/>
      <c r="D973" s="37"/>
      <c r="E973" s="39"/>
      <c r="F973" s="31"/>
      <c r="G973" s="92"/>
      <c r="H973" s="39"/>
      <c r="I973" s="93"/>
      <c r="J973" s="39"/>
      <c r="K973" s="39"/>
      <c r="L973" s="41"/>
      <c r="M973" s="41"/>
      <c r="N973" s="41"/>
      <c r="O973" s="31"/>
      <c r="P973" s="39"/>
      <c r="Q973" s="39"/>
      <c r="R973" s="39"/>
      <c r="S973" s="39"/>
      <c r="T973" s="94"/>
      <c r="U973" s="39"/>
      <c r="V973" s="95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  <c r="AJ973" s="39"/>
      <c r="AK973" s="39"/>
      <c r="AL973" s="39"/>
      <c r="AM973" s="39"/>
      <c r="AN973" s="39"/>
      <c r="AO973" s="39"/>
      <c r="AP973" s="39"/>
      <c r="AQ973" s="39"/>
      <c r="AR973" s="39"/>
      <c r="AS973" s="39"/>
      <c r="AT973" s="39"/>
      <c r="AU973" s="39"/>
      <c r="AV973" s="39"/>
      <c r="AW973" s="39"/>
      <c r="AX973" s="39"/>
      <c r="AY973" s="39"/>
      <c r="AZ973" s="39"/>
      <c r="BA973" s="39"/>
      <c r="BB973" s="39"/>
      <c r="BC973" s="39"/>
      <c r="BD973" s="39"/>
      <c r="BE973" s="39"/>
      <c r="BF973" s="39"/>
      <c r="BG973" s="39"/>
      <c r="BH973" s="39"/>
      <c r="BI973" s="39"/>
      <c r="BJ973" s="39"/>
      <c r="BK973" s="39"/>
      <c r="BL973" s="39"/>
      <c r="BM973" s="39"/>
      <c r="BN973" s="39"/>
      <c r="BO973" s="39"/>
      <c r="BP973" s="39"/>
      <c r="BQ973" s="39"/>
      <c r="BR973" s="39"/>
      <c r="BS973" s="39"/>
    </row>
    <row r="974" spans="1:71" ht="15.75" customHeight="1" x14ac:dyDescent="0.25">
      <c r="A974" s="30"/>
      <c r="B974" s="31"/>
      <c r="C974" s="31"/>
      <c r="D974" s="37"/>
      <c r="E974" s="39"/>
      <c r="F974" s="31"/>
      <c r="G974" s="92"/>
      <c r="H974" s="39"/>
      <c r="I974" s="93"/>
      <c r="J974" s="39"/>
      <c r="K974" s="39"/>
      <c r="L974" s="41"/>
      <c r="M974" s="41"/>
      <c r="N974" s="41"/>
      <c r="O974" s="31"/>
      <c r="P974" s="39"/>
      <c r="Q974" s="39"/>
      <c r="R974" s="39"/>
      <c r="S974" s="39"/>
      <c r="T974" s="94"/>
      <c r="U974" s="39"/>
      <c r="V974" s="95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  <c r="AJ974" s="39"/>
      <c r="AK974" s="39"/>
      <c r="AL974" s="39"/>
      <c r="AM974" s="39"/>
      <c r="AN974" s="39"/>
      <c r="AO974" s="39"/>
      <c r="AP974" s="39"/>
      <c r="AQ974" s="39"/>
      <c r="AR974" s="39"/>
      <c r="AS974" s="39"/>
      <c r="AT974" s="39"/>
      <c r="AU974" s="39"/>
      <c r="AV974" s="39"/>
      <c r="AW974" s="39"/>
      <c r="AX974" s="39"/>
      <c r="AY974" s="39"/>
      <c r="AZ974" s="39"/>
      <c r="BA974" s="39"/>
      <c r="BB974" s="39"/>
      <c r="BC974" s="39"/>
      <c r="BD974" s="39"/>
      <c r="BE974" s="39"/>
      <c r="BF974" s="39"/>
      <c r="BG974" s="39"/>
      <c r="BH974" s="39"/>
      <c r="BI974" s="39"/>
      <c r="BJ974" s="39"/>
      <c r="BK974" s="39"/>
      <c r="BL974" s="39"/>
      <c r="BM974" s="39"/>
      <c r="BN974" s="39"/>
      <c r="BO974" s="39"/>
      <c r="BP974" s="39"/>
      <c r="BQ974" s="39"/>
      <c r="BR974" s="39"/>
      <c r="BS974" s="39"/>
    </row>
    <row r="975" spans="1:71" ht="15.75" customHeight="1" x14ac:dyDescent="0.25">
      <c r="A975" s="30"/>
      <c r="B975" s="31"/>
      <c r="C975" s="31"/>
      <c r="D975" s="37"/>
      <c r="E975" s="39"/>
      <c r="F975" s="31"/>
      <c r="G975" s="92"/>
      <c r="H975" s="39"/>
      <c r="I975" s="93"/>
      <c r="J975" s="39"/>
      <c r="K975" s="39"/>
      <c r="L975" s="41"/>
      <c r="M975" s="41"/>
      <c r="N975" s="41"/>
      <c r="O975" s="31"/>
      <c r="P975" s="39"/>
      <c r="Q975" s="39"/>
      <c r="R975" s="39"/>
      <c r="S975" s="39"/>
      <c r="T975" s="94"/>
      <c r="U975" s="39"/>
      <c r="V975" s="95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  <c r="AJ975" s="39"/>
      <c r="AK975" s="39"/>
      <c r="AL975" s="39"/>
      <c r="AM975" s="39"/>
      <c r="AN975" s="39"/>
      <c r="AO975" s="39"/>
      <c r="AP975" s="39"/>
      <c r="AQ975" s="39"/>
      <c r="AR975" s="39"/>
      <c r="AS975" s="39"/>
      <c r="AT975" s="39"/>
      <c r="AU975" s="39"/>
      <c r="AV975" s="39"/>
      <c r="AW975" s="39"/>
      <c r="AX975" s="39"/>
      <c r="AY975" s="39"/>
      <c r="AZ975" s="39"/>
      <c r="BA975" s="39"/>
      <c r="BB975" s="39"/>
      <c r="BC975" s="39"/>
      <c r="BD975" s="39"/>
      <c r="BE975" s="39"/>
      <c r="BF975" s="39"/>
      <c r="BG975" s="39"/>
      <c r="BH975" s="39"/>
      <c r="BI975" s="39"/>
      <c r="BJ975" s="39"/>
      <c r="BK975" s="39"/>
      <c r="BL975" s="39"/>
      <c r="BM975" s="39"/>
      <c r="BN975" s="39"/>
      <c r="BO975" s="39"/>
      <c r="BP975" s="39"/>
      <c r="BQ975" s="39"/>
      <c r="BR975" s="39"/>
      <c r="BS975" s="39"/>
    </row>
    <row r="976" spans="1:71" ht="15.75" customHeight="1" x14ac:dyDescent="0.25">
      <c r="A976" s="30"/>
      <c r="B976" s="31"/>
      <c r="C976" s="31"/>
      <c r="D976" s="37"/>
      <c r="E976" s="39"/>
      <c r="F976" s="31"/>
      <c r="G976" s="92"/>
      <c r="H976" s="39"/>
      <c r="I976" s="93"/>
      <c r="J976" s="39"/>
      <c r="K976" s="39"/>
      <c r="L976" s="41"/>
      <c r="M976" s="41"/>
      <c r="N976" s="41"/>
      <c r="O976" s="31"/>
      <c r="P976" s="39"/>
      <c r="Q976" s="39"/>
      <c r="R976" s="39"/>
      <c r="S976" s="39"/>
      <c r="T976" s="94"/>
      <c r="U976" s="39"/>
      <c r="V976" s="95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  <c r="AK976" s="39"/>
      <c r="AL976" s="39"/>
      <c r="AM976" s="39"/>
      <c r="AN976" s="39"/>
      <c r="AO976" s="39"/>
      <c r="AP976" s="39"/>
      <c r="AQ976" s="39"/>
      <c r="AR976" s="39"/>
      <c r="AS976" s="39"/>
      <c r="AT976" s="39"/>
      <c r="AU976" s="39"/>
      <c r="AV976" s="39"/>
      <c r="AW976" s="39"/>
      <c r="AX976" s="39"/>
      <c r="AY976" s="39"/>
      <c r="AZ976" s="39"/>
      <c r="BA976" s="39"/>
      <c r="BB976" s="39"/>
      <c r="BC976" s="39"/>
      <c r="BD976" s="39"/>
      <c r="BE976" s="39"/>
      <c r="BF976" s="39"/>
      <c r="BG976" s="39"/>
      <c r="BH976" s="39"/>
      <c r="BI976" s="39"/>
      <c r="BJ976" s="39"/>
      <c r="BK976" s="39"/>
      <c r="BL976" s="39"/>
      <c r="BM976" s="39"/>
      <c r="BN976" s="39"/>
      <c r="BO976" s="39"/>
      <c r="BP976" s="39"/>
      <c r="BQ976" s="39"/>
      <c r="BR976" s="39"/>
      <c r="BS976" s="39"/>
    </row>
    <row r="977" spans="1:71" ht="15.75" customHeight="1" x14ac:dyDescent="0.25">
      <c r="A977" s="30"/>
      <c r="B977" s="31"/>
      <c r="C977" s="31"/>
      <c r="D977" s="37"/>
      <c r="E977" s="39"/>
      <c r="F977" s="31"/>
      <c r="G977" s="92"/>
      <c r="H977" s="39"/>
      <c r="I977" s="93"/>
      <c r="J977" s="39"/>
      <c r="K977" s="39"/>
      <c r="L977" s="41"/>
      <c r="M977" s="41"/>
      <c r="N977" s="41"/>
      <c r="O977" s="31"/>
      <c r="P977" s="39"/>
      <c r="Q977" s="39"/>
      <c r="R977" s="39"/>
      <c r="S977" s="39"/>
      <c r="T977" s="94"/>
      <c r="U977" s="39"/>
      <c r="V977" s="95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  <c r="AJ977" s="39"/>
      <c r="AK977" s="39"/>
      <c r="AL977" s="39"/>
      <c r="AM977" s="39"/>
      <c r="AN977" s="39"/>
      <c r="AO977" s="39"/>
      <c r="AP977" s="39"/>
      <c r="AQ977" s="39"/>
      <c r="AR977" s="39"/>
      <c r="AS977" s="39"/>
      <c r="AT977" s="39"/>
      <c r="AU977" s="39"/>
      <c r="AV977" s="39"/>
      <c r="AW977" s="39"/>
      <c r="AX977" s="39"/>
      <c r="AY977" s="39"/>
      <c r="AZ977" s="39"/>
      <c r="BA977" s="39"/>
      <c r="BB977" s="39"/>
      <c r="BC977" s="39"/>
      <c r="BD977" s="39"/>
      <c r="BE977" s="39"/>
      <c r="BF977" s="39"/>
      <c r="BG977" s="39"/>
      <c r="BH977" s="39"/>
      <c r="BI977" s="39"/>
      <c r="BJ977" s="39"/>
      <c r="BK977" s="39"/>
      <c r="BL977" s="39"/>
      <c r="BM977" s="39"/>
      <c r="BN977" s="39"/>
      <c r="BO977" s="39"/>
      <c r="BP977" s="39"/>
      <c r="BQ977" s="39"/>
      <c r="BR977" s="39"/>
      <c r="BS977" s="39"/>
    </row>
    <row r="978" spans="1:71" ht="15.75" customHeight="1" x14ac:dyDescent="0.25">
      <c r="A978" s="30"/>
      <c r="B978" s="31"/>
      <c r="C978" s="31"/>
      <c r="D978" s="37"/>
      <c r="E978" s="39"/>
      <c r="F978" s="31"/>
      <c r="G978" s="92"/>
      <c r="H978" s="39"/>
      <c r="I978" s="93"/>
      <c r="J978" s="39"/>
      <c r="K978" s="39"/>
      <c r="L978" s="41"/>
      <c r="M978" s="41"/>
      <c r="N978" s="41"/>
      <c r="O978" s="31"/>
      <c r="P978" s="39"/>
      <c r="Q978" s="39"/>
      <c r="R978" s="39"/>
      <c r="S978" s="39"/>
      <c r="T978" s="94"/>
      <c r="U978" s="39"/>
      <c r="V978" s="95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  <c r="AJ978" s="39"/>
      <c r="AK978" s="39"/>
      <c r="AL978" s="39"/>
      <c r="AM978" s="39"/>
      <c r="AN978" s="39"/>
      <c r="AO978" s="39"/>
      <c r="AP978" s="39"/>
      <c r="AQ978" s="39"/>
      <c r="AR978" s="39"/>
      <c r="AS978" s="39"/>
      <c r="AT978" s="39"/>
      <c r="AU978" s="39"/>
      <c r="AV978" s="39"/>
      <c r="AW978" s="39"/>
      <c r="AX978" s="39"/>
      <c r="AY978" s="39"/>
      <c r="AZ978" s="39"/>
      <c r="BA978" s="39"/>
      <c r="BB978" s="39"/>
      <c r="BC978" s="39"/>
      <c r="BD978" s="39"/>
      <c r="BE978" s="39"/>
      <c r="BF978" s="39"/>
      <c r="BG978" s="39"/>
      <c r="BH978" s="39"/>
      <c r="BI978" s="39"/>
      <c r="BJ978" s="39"/>
      <c r="BK978" s="39"/>
      <c r="BL978" s="39"/>
      <c r="BM978" s="39"/>
      <c r="BN978" s="39"/>
      <c r="BO978" s="39"/>
      <c r="BP978" s="39"/>
      <c r="BQ978" s="39"/>
      <c r="BR978" s="39"/>
      <c r="BS978" s="39"/>
    </row>
    <row r="979" spans="1:71" ht="15.75" customHeight="1" x14ac:dyDescent="0.25">
      <c r="A979" s="30"/>
      <c r="B979" s="31"/>
      <c r="C979" s="31"/>
      <c r="D979" s="37"/>
      <c r="E979" s="39"/>
      <c r="F979" s="31"/>
      <c r="G979" s="92"/>
      <c r="H979" s="39"/>
      <c r="I979" s="93"/>
      <c r="J979" s="39"/>
      <c r="K979" s="39"/>
      <c r="L979" s="41"/>
      <c r="M979" s="41"/>
      <c r="N979" s="41"/>
      <c r="O979" s="31"/>
      <c r="P979" s="39"/>
      <c r="Q979" s="39"/>
      <c r="R979" s="39"/>
      <c r="S979" s="39"/>
      <c r="T979" s="94"/>
      <c r="U979" s="39"/>
      <c r="V979" s="95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  <c r="AJ979" s="39"/>
      <c r="AK979" s="39"/>
      <c r="AL979" s="39"/>
      <c r="AM979" s="39"/>
      <c r="AN979" s="39"/>
      <c r="AO979" s="39"/>
      <c r="AP979" s="39"/>
      <c r="AQ979" s="39"/>
      <c r="AR979" s="39"/>
      <c r="AS979" s="39"/>
      <c r="AT979" s="39"/>
      <c r="AU979" s="39"/>
      <c r="AV979" s="39"/>
      <c r="AW979" s="39"/>
      <c r="AX979" s="39"/>
      <c r="AY979" s="39"/>
      <c r="AZ979" s="39"/>
      <c r="BA979" s="39"/>
      <c r="BB979" s="39"/>
      <c r="BC979" s="39"/>
      <c r="BD979" s="39"/>
      <c r="BE979" s="39"/>
      <c r="BF979" s="39"/>
      <c r="BG979" s="39"/>
      <c r="BH979" s="39"/>
      <c r="BI979" s="39"/>
      <c r="BJ979" s="39"/>
      <c r="BK979" s="39"/>
      <c r="BL979" s="39"/>
      <c r="BM979" s="39"/>
      <c r="BN979" s="39"/>
      <c r="BO979" s="39"/>
      <c r="BP979" s="39"/>
      <c r="BQ979" s="39"/>
      <c r="BR979" s="39"/>
      <c r="BS979" s="39"/>
    </row>
    <row r="980" spans="1:71" ht="15.75" customHeight="1" x14ac:dyDescent="0.25">
      <c r="A980" s="30"/>
      <c r="B980" s="31"/>
      <c r="C980" s="31"/>
      <c r="D980" s="37"/>
      <c r="E980" s="39"/>
      <c r="F980" s="31"/>
      <c r="G980" s="92"/>
      <c r="H980" s="39"/>
      <c r="I980" s="93"/>
      <c r="J980" s="39"/>
      <c r="K980" s="39"/>
      <c r="L980" s="41"/>
      <c r="M980" s="41"/>
      <c r="N980" s="41"/>
      <c r="O980" s="31"/>
      <c r="P980" s="39"/>
      <c r="Q980" s="39"/>
      <c r="R980" s="39"/>
      <c r="S980" s="39"/>
      <c r="T980" s="94"/>
      <c r="U980" s="39"/>
      <c r="V980" s="95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9"/>
      <c r="AH980" s="39"/>
      <c r="AI980" s="39"/>
      <c r="AJ980" s="39"/>
      <c r="AK980" s="39"/>
      <c r="AL980" s="39"/>
      <c r="AM980" s="39"/>
      <c r="AN980" s="39"/>
      <c r="AO980" s="39"/>
      <c r="AP980" s="39"/>
      <c r="AQ980" s="39"/>
      <c r="AR980" s="39"/>
      <c r="AS980" s="39"/>
      <c r="AT980" s="39"/>
      <c r="AU980" s="39"/>
      <c r="AV980" s="39"/>
      <c r="AW980" s="39"/>
      <c r="AX980" s="39"/>
      <c r="AY980" s="39"/>
      <c r="AZ980" s="39"/>
      <c r="BA980" s="39"/>
      <c r="BB980" s="39"/>
      <c r="BC980" s="39"/>
      <c r="BD980" s="39"/>
      <c r="BE980" s="39"/>
      <c r="BF980" s="39"/>
      <c r="BG980" s="39"/>
      <c r="BH980" s="39"/>
      <c r="BI980" s="39"/>
      <c r="BJ980" s="39"/>
      <c r="BK980" s="39"/>
      <c r="BL980" s="39"/>
      <c r="BM980" s="39"/>
      <c r="BN980" s="39"/>
      <c r="BO980" s="39"/>
      <c r="BP980" s="39"/>
      <c r="BQ980" s="39"/>
      <c r="BR980" s="39"/>
      <c r="BS980" s="39"/>
    </row>
    <row r="981" spans="1:71" ht="15.75" customHeight="1" x14ac:dyDescent="0.25">
      <c r="A981" s="30"/>
      <c r="B981" s="31"/>
      <c r="C981" s="31"/>
      <c r="D981" s="37"/>
      <c r="E981" s="39"/>
      <c r="F981" s="31"/>
      <c r="G981" s="92"/>
      <c r="H981" s="39"/>
      <c r="I981" s="93"/>
      <c r="J981" s="39"/>
      <c r="K981" s="39"/>
      <c r="L981" s="41"/>
      <c r="M981" s="41"/>
      <c r="N981" s="41"/>
      <c r="O981" s="31"/>
      <c r="P981" s="39"/>
      <c r="Q981" s="39"/>
      <c r="R981" s="39"/>
      <c r="S981" s="39"/>
      <c r="T981" s="94"/>
      <c r="U981" s="39"/>
      <c r="V981" s="95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  <c r="AJ981" s="39"/>
      <c r="AK981" s="39"/>
      <c r="AL981" s="39"/>
      <c r="AM981" s="39"/>
      <c r="AN981" s="39"/>
      <c r="AO981" s="39"/>
      <c r="AP981" s="39"/>
      <c r="AQ981" s="39"/>
      <c r="AR981" s="39"/>
      <c r="AS981" s="39"/>
      <c r="AT981" s="39"/>
      <c r="AU981" s="39"/>
      <c r="AV981" s="39"/>
      <c r="AW981" s="39"/>
      <c r="AX981" s="39"/>
      <c r="AY981" s="39"/>
      <c r="AZ981" s="39"/>
      <c r="BA981" s="39"/>
      <c r="BB981" s="39"/>
      <c r="BC981" s="39"/>
      <c r="BD981" s="39"/>
      <c r="BE981" s="39"/>
      <c r="BF981" s="39"/>
      <c r="BG981" s="39"/>
      <c r="BH981" s="39"/>
      <c r="BI981" s="39"/>
      <c r="BJ981" s="39"/>
      <c r="BK981" s="39"/>
      <c r="BL981" s="39"/>
      <c r="BM981" s="39"/>
      <c r="BN981" s="39"/>
      <c r="BO981" s="39"/>
      <c r="BP981" s="39"/>
      <c r="BQ981" s="39"/>
      <c r="BR981" s="39"/>
      <c r="BS981" s="39"/>
    </row>
    <row r="982" spans="1:71" ht="15.75" customHeight="1" x14ac:dyDescent="0.25">
      <c r="A982" s="30"/>
      <c r="B982" s="31"/>
      <c r="C982" s="31"/>
      <c r="D982" s="37"/>
      <c r="E982" s="39"/>
      <c r="F982" s="31"/>
      <c r="G982" s="92"/>
      <c r="H982" s="39"/>
      <c r="I982" s="93"/>
      <c r="J982" s="39"/>
      <c r="K982" s="39"/>
      <c r="L982" s="41"/>
      <c r="M982" s="41"/>
      <c r="N982" s="41"/>
      <c r="O982" s="31"/>
      <c r="P982" s="39"/>
      <c r="Q982" s="39"/>
      <c r="R982" s="39"/>
      <c r="S982" s="39"/>
      <c r="T982" s="94"/>
      <c r="U982" s="39"/>
      <c r="V982" s="95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  <c r="AJ982" s="39"/>
      <c r="AK982" s="39"/>
      <c r="AL982" s="39"/>
      <c r="AM982" s="39"/>
      <c r="AN982" s="39"/>
      <c r="AO982" s="39"/>
      <c r="AP982" s="39"/>
      <c r="AQ982" s="39"/>
      <c r="AR982" s="39"/>
      <c r="AS982" s="39"/>
      <c r="AT982" s="39"/>
      <c r="AU982" s="39"/>
      <c r="AV982" s="39"/>
      <c r="AW982" s="39"/>
      <c r="AX982" s="39"/>
      <c r="AY982" s="39"/>
      <c r="AZ982" s="39"/>
      <c r="BA982" s="39"/>
      <c r="BB982" s="39"/>
      <c r="BC982" s="39"/>
      <c r="BD982" s="39"/>
      <c r="BE982" s="39"/>
      <c r="BF982" s="39"/>
      <c r="BG982" s="39"/>
      <c r="BH982" s="39"/>
      <c r="BI982" s="39"/>
      <c r="BJ982" s="39"/>
      <c r="BK982" s="39"/>
      <c r="BL982" s="39"/>
      <c r="BM982" s="39"/>
      <c r="BN982" s="39"/>
      <c r="BO982" s="39"/>
      <c r="BP982" s="39"/>
      <c r="BQ982" s="39"/>
      <c r="BR982" s="39"/>
      <c r="BS982" s="39"/>
    </row>
    <row r="983" spans="1:71" ht="15.75" customHeight="1" x14ac:dyDescent="0.25">
      <c r="A983" s="30"/>
      <c r="B983" s="31"/>
      <c r="C983" s="31"/>
      <c r="D983" s="37"/>
      <c r="E983" s="39"/>
      <c r="F983" s="31"/>
      <c r="G983" s="92"/>
      <c r="H983" s="39"/>
      <c r="I983" s="93"/>
      <c r="J983" s="39"/>
      <c r="K983" s="39"/>
      <c r="L983" s="41"/>
      <c r="M983" s="41"/>
      <c r="N983" s="41"/>
      <c r="O983" s="31"/>
      <c r="P983" s="39"/>
      <c r="Q983" s="39"/>
      <c r="R983" s="39"/>
      <c r="S983" s="39"/>
      <c r="T983" s="94"/>
      <c r="U983" s="39"/>
      <c r="V983" s="95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  <c r="AJ983" s="39"/>
      <c r="AK983" s="39"/>
      <c r="AL983" s="39"/>
      <c r="AM983" s="39"/>
      <c r="AN983" s="39"/>
      <c r="AO983" s="39"/>
      <c r="AP983" s="39"/>
      <c r="AQ983" s="39"/>
      <c r="AR983" s="39"/>
      <c r="AS983" s="39"/>
      <c r="AT983" s="39"/>
      <c r="AU983" s="39"/>
      <c r="AV983" s="39"/>
      <c r="AW983" s="39"/>
      <c r="AX983" s="39"/>
      <c r="AY983" s="39"/>
      <c r="AZ983" s="39"/>
      <c r="BA983" s="39"/>
      <c r="BB983" s="39"/>
      <c r="BC983" s="39"/>
      <c r="BD983" s="39"/>
      <c r="BE983" s="39"/>
      <c r="BF983" s="39"/>
      <c r="BG983" s="39"/>
      <c r="BH983" s="39"/>
      <c r="BI983" s="39"/>
      <c r="BJ983" s="39"/>
      <c r="BK983" s="39"/>
      <c r="BL983" s="39"/>
      <c r="BM983" s="39"/>
      <c r="BN983" s="39"/>
      <c r="BO983" s="39"/>
      <c r="BP983" s="39"/>
      <c r="BQ983" s="39"/>
      <c r="BR983" s="39"/>
      <c r="BS983" s="39"/>
    </row>
    <row r="984" spans="1:71" ht="15.75" customHeight="1" x14ac:dyDescent="0.25">
      <c r="A984" s="30"/>
      <c r="B984" s="31"/>
      <c r="C984" s="31"/>
      <c r="D984" s="37"/>
      <c r="E984" s="39"/>
      <c r="F984" s="31"/>
      <c r="G984" s="92"/>
      <c r="H984" s="39"/>
      <c r="I984" s="93"/>
      <c r="J984" s="39"/>
      <c r="K984" s="39"/>
      <c r="L984" s="41"/>
      <c r="M984" s="41"/>
      <c r="N984" s="41"/>
      <c r="O984" s="31"/>
      <c r="P984" s="39"/>
      <c r="Q984" s="39"/>
      <c r="R984" s="39"/>
      <c r="S984" s="39"/>
      <c r="T984" s="94"/>
      <c r="U984" s="39"/>
      <c r="V984" s="95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  <c r="AJ984" s="39"/>
      <c r="AK984" s="39"/>
      <c r="AL984" s="39"/>
      <c r="AM984" s="39"/>
      <c r="AN984" s="39"/>
      <c r="AO984" s="39"/>
      <c r="AP984" s="39"/>
      <c r="AQ984" s="39"/>
      <c r="AR984" s="39"/>
      <c r="AS984" s="39"/>
      <c r="AT984" s="39"/>
      <c r="AU984" s="39"/>
      <c r="AV984" s="39"/>
      <c r="AW984" s="39"/>
      <c r="AX984" s="39"/>
      <c r="AY984" s="39"/>
      <c r="AZ984" s="39"/>
      <c r="BA984" s="39"/>
      <c r="BB984" s="39"/>
      <c r="BC984" s="39"/>
      <c r="BD984" s="39"/>
      <c r="BE984" s="39"/>
      <c r="BF984" s="39"/>
      <c r="BG984" s="39"/>
      <c r="BH984" s="39"/>
      <c r="BI984" s="39"/>
      <c r="BJ984" s="39"/>
      <c r="BK984" s="39"/>
      <c r="BL984" s="39"/>
      <c r="BM984" s="39"/>
      <c r="BN984" s="39"/>
      <c r="BO984" s="39"/>
      <c r="BP984" s="39"/>
      <c r="BQ984" s="39"/>
      <c r="BR984" s="39"/>
      <c r="BS984" s="39"/>
    </row>
    <row r="985" spans="1:71" ht="15.75" customHeight="1" x14ac:dyDescent="0.25">
      <c r="A985" s="30"/>
      <c r="B985" s="31"/>
      <c r="C985" s="31"/>
      <c r="D985" s="37"/>
      <c r="E985" s="39"/>
      <c r="F985" s="31"/>
      <c r="G985" s="92"/>
      <c r="H985" s="39"/>
      <c r="I985" s="93"/>
      <c r="J985" s="39"/>
      <c r="K985" s="39"/>
      <c r="L985" s="41"/>
      <c r="M985" s="41"/>
      <c r="N985" s="41"/>
      <c r="O985" s="31"/>
      <c r="P985" s="39"/>
      <c r="Q985" s="39"/>
      <c r="R985" s="39"/>
      <c r="S985" s="39"/>
      <c r="T985" s="94"/>
      <c r="U985" s="39"/>
      <c r="V985" s="95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  <c r="AJ985" s="39"/>
      <c r="AK985" s="39"/>
      <c r="AL985" s="39"/>
      <c r="AM985" s="39"/>
      <c r="AN985" s="39"/>
      <c r="AO985" s="39"/>
      <c r="AP985" s="39"/>
      <c r="AQ985" s="39"/>
      <c r="AR985" s="39"/>
      <c r="AS985" s="39"/>
      <c r="AT985" s="39"/>
      <c r="AU985" s="39"/>
      <c r="AV985" s="39"/>
      <c r="AW985" s="39"/>
      <c r="AX985" s="39"/>
      <c r="AY985" s="39"/>
      <c r="AZ985" s="39"/>
      <c r="BA985" s="39"/>
      <c r="BB985" s="39"/>
      <c r="BC985" s="39"/>
      <c r="BD985" s="39"/>
      <c r="BE985" s="39"/>
      <c r="BF985" s="39"/>
      <c r="BG985" s="39"/>
      <c r="BH985" s="39"/>
      <c r="BI985" s="39"/>
      <c r="BJ985" s="39"/>
      <c r="BK985" s="39"/>
      <c r="BL985" s="39"/>
      <c r="BM985" s="39"/>
      <c r="BN985" s="39"/>
      <c r="BO985" s="39"/>
      <c r="BP985" s="39"/>
      <c r="BQ985" s="39"/>
      <c r="BR985" s="39"/>
      <c r="BS985" s="39"/>
    </row>
    <row r="986" spans="1:71" ht="15.75" customHeight="1" x14ac:dyDescent="0.25">
      <c r="A986" s="30"/>
      <c r="B986" s="31"/>
      <c r="C986" s="31"/>
      <c r="D986" s="37"/>
      <c r="E986" s="39"/>
      <c r="F986" s="31"/>
      <c r="G986" s="92"/>
      <c r="H986" s="39"/>
      <c r="I986" s="93"/>
      <c r="J986" s="39"/>
      <c r="K986" s="39"/>
      <c r="L986" s="41"/>
      <c r="M986" s="41"/>
      <c r="N986" s="41"/>
      <c r="O986" s="31"/>
      <c r="P986" s="39"/>
      <c r="Q986" s="39"/>
      <c r="R986" s="39"/>
      <c r="S986" s="39"/>
      <c r="T986" s="94"/>
      <c r="U986" s="39"/>
      <c r="V986" s="95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  <c r="AJ986" s="39"/>
      <c r="AK986" s="39"/>
      <c r="AL986" s="39"/>
      <c r="AM986" s="39"/>
      <c r="AN986" s="39"/>
      <c r="AO986" s="39"/>
      <c r="AP986" s="39"/>
      <c r="AQ986" s="39"/>
      <c r="AR986" s="39"/>
      <c r="AS986" s="39"/>
      <c r="AT986" s="39"/>
      <c r="AU986" s="39"/>
      <c r="AV986" s="39"/>
      <c r="AW986" s="39"/>
      <c r="AX986" s="39"/>
      <c r="AY986" s="39"/>
      <c r="AZ986" s="39"/>
      <c r="BA986" s="39"/>
      <c r="BB986" s="39"/>
      <c r="BC986" s="39"/>
      <c r="BD986" s="39"/>
      <c r="BE986" s="39"/>
      <c r="BF986" s="39"/>
      <c r="BG986" s="39"/>
      <c r="BH986" s="39"/>
      <c r="BI986" s="39"/>
      <c r="BJ986" s="39"/>
      <c r="BK986" s="39"/>
      <c r="BL986" s="39"/>
      <c r="BM986" s="39"/>
      <c r="BN986" s="39"/>
      <c r="BO986" s="39"/>
      <c r="BP986" s="39"/>
      <c r="BQ986" s="39"/>
      <c r="BR986" s="39"/>
      <c r="BS986" s="39"/>
    </row>
    <row r="987" spans="1:71" ht="15.75" customHeight="1" x14ac:dyDescent="0.25">
      <c r="A987" s="30"/>
      <c r="B987" s="31"/>
      <c r="C987" s="31"/>
      <c r="D987" s="37"/>
      <c r="E987" s="39"/>
      <c r="F987" s="31"/>
      <c r="G987" s="92"/>
      <c r="H987" s="39"/>
      <c r="I987" s="93"/>
      <c r="J987" s="39"/>
      <c r="K987" s="39"/>
      <c r="L987" s="41"/>
      <c r="M987" s="41"/>
      <c r="N987" s="41"/>
      <c r="O987" s="31"/>
      <c r="P987" s="39"/>
      <c r="Q987" s="39"/>
      <c r="R987" s="39"/>
      <c r="S987" s="39"/>
      <c r="T987" s="94"/>
      <c r="U987" s="39"/>
      <c r="V987" s="95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  <c r="AJ987" s="39"/>
      <c r="AK987" s="39"/>
      <c r="AL987" s="39"/>
      <c r="AM987" s="39"/>
      <c r="AN987" s="39"/>
      <c r="AO987" s="39"/>
      <c r="AP987" s="39"/>
      <c r="AQ987" s="39"/>
      <c r="AR987" s="39"/>
      <c r="AS987" s="39"/>
      <c r="AT987" s="39"/>
      <c r="AU987" s="39"/>
      <c r="AV987" s="39"/>
      <c r="AW987" s="39"/>
      <c r="AX987" s="39"/>
      <c r="AY987" s="39"/>
      <c r="AZ987" s="39"/>
      <c r="BA987" s="39"/>
      <c r="BB987" s="39"/>
      <c r="BC987" s="39"/>
      <c r="BD987" s="39"/>
      <c r="BE987" s="39"/>
      <c r="BF987" s="39"/>
      <c r="BG987" s="39"/>
      <c r="BH987" s="39"/>
      <c r="BI987" s="39"/>
      <c r="BJ987" s="39"/>
      <c r="BK987" s="39"/>
      <c r="BL987" s="39"/>
      <c r="BM987" s="39"/>
      <c r="BN987" s="39"/>
      <c r="BO987" s="39"/>
      <c r="BP987" s="39"/>
      <c r="BQ987" s="39"/>
      <c r="BR987" s="39"/>
      <c r="BS987" s="39"/>
    </row>
    <row r="988" spans="1:71" ht="15.75" customHeight="1" x14ac:dyDescent="0.25">
      <c r="A988" s="30"/>
      <c r="B988" s="31"/>
      <c r="C988" s="31"/>
      <c r="D988" s="37"/>
      <c r="E988" s="39"/>
      <c r="F988" s="31"/>
      <c r="G988" s="92"/>
      <c r="H988" s="39"/>
      <c r="I988" s="93"/>
      <c r="J988" s="39"/>
      <c r="K988" s="39"/>
      <c r="L988" s="41"/>
      <c r="M988" s="41"/>
      <c r="N988" s="41"/>
      <c r="O988" s="31"/>
      <c r="P988" s="39"/>
      <c r="Q988" s="39"/>
      <c r="R988" s="39"/>
      <c r="S988" s="39"/>
      <c r="T988" s="94"/>
      <c r="U988" s="39"/>
      <c r="V988" s="95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  <c r="AJ988" s="39"/>
      <c r="AK988" s="39"/>
      <c r="AL988" s="39"/>
      <c r="AM988" s="39"/>
      <c r="AN988" s="39"/>
      <c r="AO988" s="39"/>
      <c r="AP988" s="39"/>
      <c r="AQ988" s="39"/>
      <c r="AR988" s="39"/>
      <c r="AS988" s="39"/>
      <c r="AT988" s="39"/>
      <c r="AU988" s="39"/>
      <c r="AV988" s="39"/>
      <c r="AW988" s="39"/>
      <c r="AX988" s="39"/>
      <c r="AY988" s="39"/>
      <c r="AZ988" s="39"/>
      <c r="BA988" s="39"/>
      <c r="BB988" s="39"/>
      <c r="BC988" s="39"/>
      <c r="BD988" s="39"/>
      <c r="BE988" s="39"/>
      <c r="BF988" s="39"/>
      <c r="BG988" s="39"/>
      <c r="BH988" s="39"/>
      <c r="BI988" s="39"/>
      <c r="BJ988" s="39"/>
      <c r="BK988" s="39"/>
      <c r="BL988" s="39"/>
      <c r="BM988" s="39"/>
      <c r="BN988" s="39"/>
      <c r="BO988" s="39"/>
      <c r="BP988" s="39"/>
      <c r="BQ988" s="39"/>
      <c r="BR988" s="39"/>
      <c r="BS988" s="39"/>
    </row>
    <row r="989" spans="1:71" ht="15.75" customHeight="1" x14ac:dyDescent="0.25">
      <c r="A989" s="30"/>
      <c r="B989" s="31"/>
      <c r="C989" s="31"/>
      <c r="D989" s="37"/>
      <c r="E989" s="39"/>
      <c r="F989" s="31"/>
      <c r="G989" s="92"/>
      <c r="H989" s="39"/>
      <c r="I989" s="93"/>
      <c r="J989" s="39"/>
      <c r="K989" s="39"/>
      <c r="L989" s="41"/>
      <c r="M989" s="41"/>
      <c r="N989" s="41"/>
      <c r="O989" s="31"/>
      <c r="P989" s="39"/>
      <c r="Q989" s="39"/>
      <c r="R989" s="39"/>
      <c r="S989" s="39"/>
      <c r="T989" s="94"/>
      <c r="U989" s="39"/>
      <c r="V989" s="95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  <c r="AJ989" s="39"/>
      <c r="AK989" s="39"/>
      <c r="AL989" s="39"/>
      <c r="AM989" s="39"/>
      <c r="AN989" s="39"/>
      <c r="AO989" s="39"/>
      <c r="AP989" s="39"/>
      <c r="AQ989" s="39"/>
      <c r="AR989" s="39"/>
      <c r="AS989" s="39"/>
      <c r="AT989" s="39"/>
      <c r="AU989" s="39"/>
      <c r="AV989" s="39"/>
      <c r="AW989" s="39"/>
      <c r="AX989" s="39"/>
      <c r="AY989" s="39"/>
      <c r="AZ989" s="39"/>
      <c r="BA989" s="39"/>
      <c r="BB989" s="39"/>
      <c r="BC989" s="39"/>
      <c r="BD989" s="39"/>
      <c r="BE989" s="39"/>
      <c r="BF989" s="39"/>
      <c r="BG989" s="39"/>
      <c r="BH989" s="39"/>
      <c r="BI989" s="39"/>
      <c r="BJ989" s="39"/>
      <c r="BK989" s="39"/>
      <c r="BL989" s="39"/>
      <c r="BM989" s="39"/>
      <c r="BN989" s="39"/>
      <c r="BO989" s="39"/>
      <c r="BP989" s="39"/>
      <c r="BQ989" s="39"/>
      <c r="BR989" s="39"/>
      <c r="BS989" s="39"/>
    </row>
    <row r="990" spans="1:71" ht="15.75" customHeight="1" x14ac:dyDescent="0.25">
      <c r="A990" s="30"/>
      <c r="B990" s="31"/>
      <c r="C990" s="31"/>
      <c r="D990" s="37"/>
      <c r="E990" s="39"/>
      <c r="F990" s="31"/>
      <c r="G990" s="92"/>
      <c r="H990" s="39"/>
      <c r="I990" s="93"/>
      <c r="J990" s="39"/>
      <c r="K990" s="39"/>
      <c r="L990" s="41"/>
      <c r="M990" s="41"/>
      <c r="N990" s="41"/>
      <c r="O990" s="31"/>
      <c r="P990" s="39"/>
      <c r="Q990" s="39"/>
      <c r="R990" s="39"/>
      <c r="S990" s="39"/>
      <c r="T990" s="94"/>
      <c r="U990" s="39"/>
      <c r="V990" s="95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  <c r="AJ990" s="39"/>
      <c r="AK990" s="39"/>
      <c r="AL990" s="39"/>
      <c r="AM990" s="39"/>
      <c r="AN990" s="39"/>
      <c r="AO990" s="39"/>
      <c r="AP990" s="39"/>
      <c r="AQ990" s="39"/>
      <c r="AR990" s="39"/>
      <c r="AS990" s="39"/>
      <c r="AT990" s="39"/>
      <c r="AU990" s="39"/>
      <c r="AV990" s="39"/>
      <c r="AW990" s="39"/>
      <c r="AX990" s="39"/>
      <c r="AY990" s="39"/>
      <c r="AZ990" s="39"/>
      <c r="BA990" s="39"/>
      <c r="BB990" s="39"/>
      <c r="BC990" s="39"/>
      <c r="BD990" s="39"/>
      <c r="BE990" s="39"/>
      <c r="BF990" s="39"/>
      <c r="BG990" s="39"/>
      <c r="BH990" s="39"/>
      <c r="BI990" s="39"/>
      <c r="BJ990" s="39"/>
      <c r="BK990" s="39"/>
      <c r="BL990" s="39"/>
      <c r="BM990" s="39"/>
      <c r="BN990" s="39"/>
      <c r="BO990" s="39"/>
      <c r="BP990" s="39"/>
      <c r="BQ990" s="39"/>
      <c r="BR990" s="39"/>
      <c r="BS990" s="39"/>
    </row>
    <row r="991" spans="1:71" ht="15.75" customHeight="1" x14ac:dyDescent="0.25">
      <c r="A991" s="30"/>
      <c r="B991" s="31"/>
      <c r="C991" s="31"/>
      <c r="D991" s="37"/>
      <c r="E991" s="39"/>
      <c r="F991" s="31"/>
      <c r="G991" s="92"/>
      <c r="H991" s="39"/>
      <c r="I991" s="93"/>
      <c r="J991" s="39"/>
      <c r="K991" s="39"/>
      <c r="L991" s="41"/>
      <c r="M991" s="41"/>
      <c r="N991" s="41"/>
      <c r="O991" s="31"/>
      <c r="P991" s="39"/>
      <c r="Q991" s="39"/>
      <c r="R991" s="39"/>
      <c r="S991" s="39"/>
      <c r="T991" s="94"/>
      <c r="U991" s="39"/>
      <c r="V991" s="95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  <c r="AJ991" s="39"/>
      <c r="AK991" s="39"/>
      <c r="AL991" s="39"/>
      <c r="AM991" s="39"/>
      <c r="AN991" s="39"/>
      <c r="AO991" s="39"/>
      <c r="AP991" s="39"/>
      <c r="AQ991" s="39"/>
      <c r="AR991" s="39"/>
      <c r="AS991" s="39"/>
      <c r="AT991" s="39"/>
      <c r="AU991" s="39"/>
      <c r="AV991" s="39"/>
      <c r="AW991" s="39"/>
      <c r="AX991" s="39"/>
      <c r="AY991" s="39"/>
      <c r="AZ991" s="39"/>
      <c r="BA991" s="39"/>
      <c r="BB991" s="39"/>
      <c r="BC991" s="39"/>
      <c r="BD991" s="39"/>
      <c r="BE991" s="39"/>
      <c r="BF991" s="39"/>
      <c r="BG991" s="39"/>
      <c r="BH991" s="39"/>
      <c r="BI991" s="39"/>
      <c r="BJ991" s="39"/>
      <c r="BK991" s="39"/>
      <c r="BL991" s="39"/>
      <c r="BM991" s="39"/>
      <c r="BN991" s="39"/>
      <c r="BO991" s="39"/>
      <c r="BP991" s="39"/>
      <c r="BQ991" s="39"/>
      <c r="BR991" s="39"/>
      <c r="BS991" s="39"/>
    </row>
    <row r="992" spans="1:71" ht="15.75" customHeight="1" x14ac:dyDescent="0.25">
      <c r="A992" s="30"/>
      <c r="B992" s="31"/>
      <c r="C992" s="31"/>
      <c r="D992" s="37"/>
      <c r="E992" s="39"/>
      <c r="F992" s="31"/>
      <c r="G992" s="92"/>
      <c r="H992" s="39"/>
      <c r="I992" s="93"/>
      <c r="J992" s="39"/>
      <c r="K992" s="39"/>
      <c r="L992" s="41"/>
      <c r="M992" s="41"/>
      <c r="N992" s="41"/>
      <c r="O992" s="31"/>
      <c r="P992" s="39"/>
      <c r="Q992" s="39"/>
      <c r="R992" s="39"/>
      <c r="S992" s="39"/>
      <c r="T992" s="94"/>
      <c r="U992" s="39"/>
      <c r="V992" s="95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  <c r="AJ992" s="39"/>
      <c r="AK992" s="39"/>
      <c r="AL992" s="39"/>
      <c r="AM992" s="39"/>
      <c r="AN992" s="39"/>
      <c r="AO992" s="39"/>
      <c r="AP992" s="39"/>
      <c r="AQ992" s="39"/>
      <c r="AR992" s="39"/>
      <c r="AS992" s="39"/>
      <c r="AT992" s="39"/>
      <c r="AU992" s="39"/>
      <c r="AV992" s="39"/>
      <c r="AW992" s="39"/>
      <c r="AX992" s="39"/>
      <c r="AY992" s="39"/>
      <c r="AZ992" s="39"/>
      <c r="BA992" s="39"/>
      <c r="BB992" s="39"/>
      <c r="BC992" s="39"/>
      <c r="BD992" s="39"/>
      <c r="BE992" s="39"/>
      <c r="BF992" s="39"/>
      <c r="BG992" s="39"/>
      <c r="BH992" s="39"/>
      <c r="BI992" s="39"/>
      <c r="BJ992" s="39"/>
      <c r="BK992" s="39"/>
      <c r="BL992" s="39"/>
      <c r="BM992" s="39"/>
      <c r="BN992" s="39"/>
      <c r="BO992" s="39"/>
      <c r="BP992" s="39"/>
      <c r="BQ992" s="39"/>
      <c r="BR992" s="39"/>
      <c r="BS992" s="39"/>
    </row>
    <row r="993" spans="1:71" ht="15.75" customHeight="1" x14ac:dyDescent="0.25">
      <c r="A993" s="30"/>
      <c r="B993" s="31"/>
      <c r="C993" s="31"/>
      <c r="D993" s="37"/>
      <c r="E993" s="39"/>
      <c r="F993" s="31"/>
      <c r="G993" s="92"/>
      <c r="H993" s="39"/>
      <c r="I993" s="93"/>
      <c r="J993" s="39"/>
      <c r="K993" s="39"/>
      <c r="L993" s="41"/>
      <c r="M993" s="41"/>
      <c r="N993" s="41"/>
      <c r="O993" s="31"/>
      <c r="P993" s="39"/>
      <c r="Q993" s="39"/>
      <c r="R993" s="39"/>
      <c r="S993" s="39"/>
      <c r="T993" s="94"/>
      <c r="U993" s="39"/>
      <c r="V993" s="95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  <c r="AJ993" s="39"/>
      <c r="AK993" s="39"/>
      <c r="AL993" s="39"/>
      <c r="AM993" s="39"/>
      <c r="AN993" s="39"/>
      <c r="AO993" s="39"/>
      <c r="AP993" s="39"/>
      <c r="AQ993" s="39"/>
      <c r="AR993" s="39"/>
      <c r="AS993" s="39"/>
      <c r="AT993" s="39"/>
      <c r="AU993" s="39"/>
      <c r="AV993" s="39"/>
      <c r="AW993" s="39"/>
      <c r="AX993" s="39"/>
      <c r="AY993" s="39"/>
      <c r="AZ993" s="39"/>
      <c r="BA993" s="39"/>
      <c r="BB993" s="39"/>
      <c r="BC993" s="39"/>
      <c r="BD993" s="39"/>
      <c r="BE993" s="39"/>
      <c r="BF993" s="39"/>
      <c r="BG993" s="39"/>
      <c r="BH993" s="39"/>
      <c r="BI993" s="39"/>
      <c r="BJ993" s="39"/>
      <c r="BK993" s="39"/>
      <c r="BL993" s="39"/>
      <c r="BM993" s="39"/>
      <c r="BN993" s="39"/>
      <c r="BO993" s="39"/>
      <c r="BP993" s="39"/>
      <c r="BQ993" s="39"/>
      <c r="BR993" s="39"/>
      <c r="BS993" s="39"/>
    </row>
    <row r="994" spans="1:71" ht="15.75" customHeight="1" x14ac:dyDescent="0.25">
      <c r="A994" s="30"/>
      <c r="B994" s="31"/>
      <c r="C994" s="31"/>
      <c r="D994" s="37"/>
      <c r="E994" s="39"/>
      <c r="F994" s="31"/>
      <c r="G994" s="92"/>
      <c r="H994" s="39"/>
      <c r="I994" s="93"/>
      <c r="J994" s="39"/>
      <c r="K994" s="39"/>
      <c r="L994" s="41"/>
      <c r="M994" s="41"/>
      <c r="N994" s="41"/>
      <c r="O994" s="31"/>
      <c r="P994" s="39"/>
      <c r="Q994" s="39"/>
      <c r="R994" s="39"/>
      <c r="S994" s="39"/>
      <c r="T994" s="94"/>
      <c r="U994" s="39"/>
      <c r="V994" s="95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  <c r="AG994" s="39"/>
      <c r="AH994" s="39"/>
      <c r="AI994" s="39"/>
      <c r="AJ994" s="39"/>
      <c r="AK994" s="39"/>
      <c r="AL994" s="39"/>
      <c r="AM994" s="39"/>
      <c r="AN994" s="39"/>
      <c r="AO994" s="39"/>
      <c r="AP994" s="39"/>
      <c r="AQ994" s="39"/>
      <c r="AR994" s="39"/>
      <c r="AS994" s="39"/>
      <c r="AT994" s="39"/>
      <c r="AU994" s="39"/>
      <c r="AV994" s="39"/>
      <c r="AW994" s="39"/>
      <c r="AX994" s="39"/>
      <c r="AY994" s="39"/>
      <c r="AZ994" s="39"/>
      <c r="BA994" s="39"/>
      <c r="BB994" s="39"/>
      <c r="BC994" s="39"/>
      <c r="BD994" s="39"/>
      <c r="BE994" s="39"/>
      <c r="BF994" s="39"/>
      <c r="BG994" s="39"/>
      <c r="BH994" s="39"/>
      <c r="BI994" s="39"/>
      <c r="BJ994" s="39"/>
      <c r="BK994" s="39"/>
      <c r="BL994" s="39"/>
      <c r="BM994" s="39"/>
      <c r="BN994" s="39"/>
      <c r="BO994" s="39"/>
      <c r="BP994" s="39"/>
      <c r="BQ994" s="39"/>
      <c r="BR994" s="39"/>
      <c r="BS994" s="39"/>
    </row>
    <row r="995" spans="1:71" ht="15.75" customHeight="1" x14ac:dyDescent="0.25">
      <c r="A995" s="30"/>
      <c r="B995" s="31"/>
      <c r="C995" s="31"/>
      <c r="D995" s="37"/>
      <c r="E995" s="39"/>
      <c r="F995" s="31"/>
      <c r="G995" s="92"/>
      <c r="H995" s="39"/>
      <c r="I995" s="93"/>
      <c r="J995" s="39"/>
      <c r="K995" s="39"/>
      <c r="L995" s="41"/>
      <c r="M995" s="41"/>
      <c r="N995" s="41"/>
      <c r="O995" s="31"/>
      <c r="P995" s="39"/>
      <c r="Q995" s="39"/>
      <c r="R995" s="39"/>
      <c r="S995" s="39"/>
      <c r="T995" s="94"/>
      <c r="U995" s="39"/>
      <c r="V995" s="95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  <c r="AG995" s="39"/>
      <c r="AH995" s="39"/>
      <c r="AI995" s="39"/>
      <c r="AJ995" s="39"/>
      <c r="AK995" s="39"/>
      <c r="AL995" s="39"/>
      <c r="AM995" s="39"/>
      <c r="AN995" s="39"/>
      <c r="AO995" s="39"/>
      <c r="AP995" s="39"/>
      <c r="AQ995" s="39"/>
      <c r="AR995" s="39"/>
      <c r="AS995" s="39"/>
      <c r="AT995" s="39"/>
      <c r="AU995" s="39"/>
      <c r="AV995" s="39"/>
      <c r="AW995" s="39"/>
      <c r="AX995" s="39"/>
      <c r="AY995" s="39"/>
      <c r="AZ995" s="39"/>
      <c r="BA995" s="39"/>
      <c r="BB995" s="39"/>
      <c r="BC995" s="39"/>
      <c r="BD995" s="39"/>
      <c r="BE995" s="39"/>
      <c r="BF995" s="39"/>
      <c r="BG995" s="39"/>
      <c r="BH995" s="39"/>
      <c r="BI995" s="39"/>
      <c r="BJ995" s="39"/>
      <c r="BK995" s="39"/>
      <c r="BL995" s="39"/>
      <c r="BM995" s="39"/>
      <c r="BN995" s="39"/>
      <c r="BO995" s="39"/>
      <c r="BP995" s="39"/>
      <c r="BQ995" s="39"/>
      <c r="BR995" s="39"/>
      <c r="BS995" s="39"/>
    </row>
    <row r="996" spans="1:71" ht="15.75" customHeight="1" x14ac:dyDescent="0.25">
      <c r="A996" s="30"/>
      <c r="B996" s="31"/>
      <c r="C996" s="31"/>
      <c r="D996" s="37"/>
      <c r="E996" s="39"/>
      <c r="F996" s="31"/>
      <c r="G996" s="92"/>
      <c r="H996" s="39"/>
      <c r="I996" s="93"/>
      <c r="J996" s="39"/>
      <c r="K996" s="39"/>
      <c r="L996" s="41"/>
      <c r="M996" s="41"/>
      <c r="N996" s="41"/>
      <c r="O996" s="31"/>
      <c r="P996" s="39"/>
      <c r="Q996" s="39"/>
      <c r="R996" s="39"/>
      <c r="S996" s="39"/>
      <c r="T996" s="94"/>
      <c r="U996" s="39"/>
      <c r="V996" s="95"/>
      <c r="W996" s="39"/>
      <c r="X996" s="39"/>
      <c r="Y996" s="39"/>
      <c r="Z996" s="39"/>
      <c r="AA996" s="39"/>
      <c r="AB996" s="39"/>
      <c r="AC996" s="39"/>
      <c r="AD996" s="39"/>
      <c r="AE996" s="39"/>
      <c r="AF996" s="39"/>
      <c r="AG996" s="39"/>
      <c r="AH996" s="39"/>
      <c r="AI996" s="39"/>
      <c r="AJ996" s="39"/>
      <c r="AK996" s="39"/>
      <c r="AL996" s="39"/>
      <c r="AM996" s="39"/>
      <c r="AN996" s="39"/>
      <c r="AO996" s="39"/>
      <c r="AP996" s="39"/>
      <c r="AQ996" s="39"/>
      <c r="AR996" s="39"/>
      <c r="AS996" s="39"/>
      <c r="AT996" s="39"/>
      <c r="AU996" s="39"/>
      <c r="AV996" s="39"/>
      <c r="AW996" s="39"/>
      <c r="AX996" s="39"/>
      <c r="AY996" s="39"/>
      <c r="AZ996" s="39"/>
      <c r="BA996" s="39"/>
      <c r="BB996" s="39"/>
      <c r="BC996" s="39"/>
      <c r="BD996" s="39"/>
      <c r="BE996" s="39"/>
      <c r="BF996" s="39"/>
      <c r="BG996" s="39"/>
      <c r="BH996" s="39"/>
      <c r="BI996" s="39"/>
      <c r="BJ996" s="39"/>
      <c r="BK996" s="39"/>
      <c r="BL996" s="39"/>
      <c r="BM996" s="39"/>
      <c r="BN996" s="39"/>
      <c r="BO996" s="39"/>
      <c r="BP996" s="39"/>
      <c r="BQ996" s="39"/>
      <c r="BR996" s="39"/>
      <c r="BS996" s="39"/>
    </row>
    <row r="997" spans="1:71" ht="15.75" customHeight="1" x14ac:dyDescent="0.25">
      <c r="A997" s="30"/>
      <c r="B997" s="31"/>
      <c r="C997" s="31"/>
      <c r="D997" s="37"/>
      <c r="E997" s="39"/>
      <c r="F997" s="31"/>
      <c r="G997" s="92"/>
      <c r="H997" s="39"/>
      <c r="I997" s="93"/>
      <c r="J997" s="39"/>
      <c r="K997" s="39"/>
      <c r="L997" s="41"/>
      <c r="M997" s="41"/>
      <c r="N997" s="41"/>
      <c r="O997" s="31"/>
      <c r="P997" s="39"/>
      <c r="Q997" s="39"/>
      <c r="R997" s="39"/>
      <c r="S997" s="39"/>
      <c r="T997" s="94"/>
      <c r="U997" s="39"/>
      <c r="V997" s="95"/>
      <c r="W997" s="39"/>
      <c r="X997" s="39"/>
      <c r="Y997" s="39"/>
      <c r="Z997" s="39"/>
      <c r="AA997" s="39"/>
      <c r="AB997" s="39"/>
      <c r="AC997" s="39"/>
      <c r="AD997" s="39"/>
      <c r="AE997" s="39"/>
      <c r="AF997" s="39"/>
      <c r="AG997" s="39"/>
      <c r="AH997" s="39"/>
      <c r="AI997" s="39"/>
      <c r="AJ997" s="39"/>
      <c r="AK997" s="39"/>
      <c r="AL997" s="39"/>
      <c r="AM997" s="39"/>
      <c r="AN997" s="39"/>
      <c r="AO997" s="39"/>
      <c r="AP997" s="39"/>
      <c r="AQ997" s="39"/>
      <c r="AR997" s="39"/>
      <c r="AS997" s="39"/>
      <c r="AT997" s="39"/>
      <c r="AU997" s="39"/>
      <c r="AV997" s="39"/>
      <c r="AW997" s="39"/>
      <c r="AX997" s="39"/>
      <c r="AY997" s="39"/>
      <c r="AZ997" s="39"/>
      <c r="BA997" s="39"/>
      <c r="BB997" s="39"/>
      <c r="BC997" s="39"/>
      <c r="BD997" s="39"/>
      <c r="BE997" s="39"/>
      <c r="BF997" s="39"/>
      <c r="BG997" s="39"/>
      <c r="BH997" s="39"/>
      <c r="BI997" s="39"/>
      <c r="BJ997" s="39"/>
      <c r="BK997" s="39"/>
      <c r="BL997" s="39"/>
      <c r="BM997" s="39"/>
      <c r="BN997" s="39"/>
      <c r="BO997" s="39"/>
      <c r="BP997" s="39"/>
      <c r="BQ997" s="39"/>
      <c r="BR997" s="39"/>
      <c r="BS997" s="39"/>
    </row>
    <row r="998" spans="1:71" ht="15.75" customHeight="1" x14ac:dyDescent="0.25">
      <c r="A998" s="30"/>
      <c r="B998" s="31"/>
      <c r="C998" s="31"/>
      <c r="D998" s="37"/>
      <c r="E998" s="39"/>
      <c r="F998" s="31"/>
      <c r="G998" s="92"/>
      <c r="H998" s="39"/>
      <c r="I998" s="93"/>
      <c r="J998" s="39"/>
      <c r="K998" s="39"/>
      <c r="L998" s="41"/>
      <c r="M998" s="41"/>
      <c r="N998" s="41"/>
      <c r="O998" s="31"/>
      <c r="P998" s="39"/>
      <c r="Q998" s="39"/>
      <c r="R998" s="39"/>
      <c r="S998" s="39"/>
      <c r="T998" s="94"/>
      <c r="U998" s="39"/>
      <c r="V998" s="95"/>
      <c r="W998" s="39"/>
      <c r="X998" s="39"/>
      <c r="Y998" s="39"/>
      <c r="Z998" s="39"/>
      <c r="AA998" s="39"/>
      <c r="AB998" s="39"/>
      <c r="AC998" s="39"/>
      <c r="AD998" s="39"/>
      <c r="AE998" s="39"/>
      <c r="AF998" s="39"/>
      <c r="AG998" s="39"/>
      <c r="AH998" s="39"/>
      <c r="AI998" s="39"/>
      <c r="AJ998" s="39"/>
      <c r="AK998" s="39"/>
      <c r="AL998" s="39"/>
      <c r="AM998" s="39"/>
      <c r="AN998" s="39"/>
      <c r="AO998" s="39"/>
      <c r="AP998" s="39"/>
      <c r="AQ998" s="39"/>
      <c r="AR998" s="39"/>
      <c r="AS998" s="39"/>
      <c r="AT998" s="39"/>
      <c r="AU998" s="39"/>
      <c r="AV998" s="39"/>
      <c r="AW998" s="39"/>
      <c r="AX998" s="39"/>
      <c r="AY998" s="39"/>
      <c r="AZ998" s="39"/>
      <c r="BA998" s="39"/>
      <c r="BB998" s="39"/>
      <c r="BC998" s="39"/>
      <c r="BD998" s="39"/>
      <c r="BE998" s="39"/>
      <c r="BF998" s="39"/>
      <c r="BG998" s="39"/>
      <c r="BH998" s="39"/>
      <c r="BI998" s="39"/>
      <c r="BJ998" s="39"/>
      <c r="BK998" s="39"/>
      <c r="BL998" s="39"/>
      <c r="BM998" s="39"/>
      <c r="BN998" s="39"/>
      <c r="BO998" s="39"/>
      <c r="BP998" s="39"/>
      <c r="BQ998" s="39"/>
      <c r="BR998" s="39"/>
      <c r="BS998" s="39"/>
    </row>
    <row r="999" spans="1:71" ht="15.75" customHeight="1" x14ac:dyDescent="0.25">
      <c r="A999" s="30"/>
      <c r="B999" s="31"/>
      <c r="C999" s="31"/>
      <c r="D999" s="37"/>
      <c r="E999" s="39"/>
      <c r="F999" s="31"/>
      <c r="G999" s="92"/>
      <c r="H999" s="39"/>
      <c r="I999" s="93"/>
      <c r="J999" s="39"/>
      <c r="K999" s="39"/>
      <c r="L999" s="41"/>
      <c r="M999" s="41"/>
      <c r="N999" s="41"/>
      <c r="O999" s="31"/>
      <c r="P999" s="39"/>
      <c r="Q999" s="39"/>
      <c r="R999" s="39"/>
      <c r="S999" s="39"/>
      <c r="T999" s="94"/>
      <c r="U999" s="39"/>
      <c r="V999" s="95"/>
      <c r="W999" s="39"/>
      <c r="X999" s="39"/>
      <c r="Y999" s="39"/>
      <c r="Z999" s="39"/>
      <c r="AA999" s="39"/>
      <c r="AB999" s="39"/>
      <c r="AC999" s="39"/>
      <c r="AD999" s="39"/>
      <c r="AE999" s="39"/>
      <c r="AF999" s="39"/>
      <c r="AG999" s="39"/>
      <c r="AH999" s="39"/>
      <c r="AI999" s="39"/>
      <c r="AJ999" s="39"/>
      <c r="AK999" s="39"/>
      <c r="AL999" s="39"/>
      <c r="AM999" s="39"/>
      <c r="AN999" s="39"/>
      <c r="AO999" s="39"/>
      <c r="AP999" s="39"/>
      <c r="AQ999" s="39"/>
      <c r="AR999" s="39"/>
      <c r="AS999" s="39"/>
      <c r="AT999" s="39"/>
      <c r="AU999" s="39"/>
      <c r="AV999" s="39"/>
      <c r="AW999" s="39"/>
      <c r="AX999" s="39"/>
      <c r="AY999" s="39"/>
      <c r="AZ999" s="39"/>
      <c r="BA999" s="39"/>
      <c r="BB999" s="39"/>
      <c r="BC999" s="39"/>
      <c r="BD999" s="39"/>
      <c r="BE999" s="39"/>
      <c r="BF999" s="39"/>
      <c r="BG999" s="39"/>
      <c r="BH999" s="39"/>
      <c r="BI999" s="39"/>
      <c r="BJ999" s="39"/>
      <c r="BK999" s="39"/>
      <c r="BL999" s="39"/>
      <c r="BM999" s="39"/>
      <c r="BN999" s="39"/>
      <c r="BO999" s="39"/>
      <c r="BP999" s="39"/>
      <c r="BQ999" s="39"/>
      <c r="BR999" s="39"/>
      <c r="BS999" s="39"/>
    </row>
    <row r="1000" spans="1:71" ht="15.75" customHeight="1" x14ac:dyDescent="0.25">
      <c r="A1000" s="30"/>
      <c r="B1000" s="31"/>
      <c r="C1000" s="31"/>
      <c r="D1000" s="37"/>
      <c r="E1000" s="39"/>
      <c r="F1000" s="31"/>
      <c r="G1000" s="92"/>
      <c r="H1000" s="39"/>
      <c r="I1000" s="93"/>
      <c r="J1000" s="39"/>
      <c r="K1000" s="39"/>
      <c r="L1000" s="41"/>
      <c r="M1000" s="41"/>
      <c r="N1000" s="41"/>
      <c r="O1000" s="31"/>
      <c r="P1000" s="39"/>
      <c r="Q1000" s="39"/>
      <c r="R1000" s="39"/>
      <c r="S1000" s="39"/>
      <c r="T1000" s="94"/>
      <c r="U1000" s="39"/>
      <c r="V1000" s="95"/>
      <c r="W1000" s="39"/>
      <c r="X1000" s="39"/>
      <c r="Y1000" s="39"/>
      <c r="Z1000" s="39"/>
      <c r="AA1000" s="39"/>
      <c r="AB1000" s="39"/>
      <c r="AC1000" s="39"/>
      <c r="AD1000" s="39"/>
      <c r="AE1000" s="39"/>
      <c r="AF1000" s="39"/>
      <c r="AG1000" s="39"/>
      <c r="AH1000" s="39"/>
      <c r="AI1000" s="39"/>
      <c r="AJ1000" s="39"/>
      <c r="AK1000" s="39"/>
      <c r="AL1000" s="39"/>
      <c r="AM1000" s="39"/>
      <c r="AN1000" s="39"/>
      <c r="AO1000" s="39"/>
      <c r="AP1000" s="39"/>
      <c r="AQ1000" s="39"/>
      <c r="AR1000" s="39"/>
      <c r="AS1000" s="39"/>
      <c r="AT1000" s="39"/>
      <c r="AU1000" s="39"/>
      <c r="AV1000" s="39"/>
      <c r="AW1000" s="39"/>
      <c r="AX1000" s="39"/>
      <c r="AY1000" s="39"/>
      <c r="AZ1000" s="39"/>
      <c r="BA1000" s="39"/>
      <c r="BB1000" s="39"/>
      <c r="BC1000" s="39"/>
      <c r="BD1000" s="39"/>
      <c r="BE1000" s="39"/>
      <c r="BF1000" s="39"/>
      <c r="BG1000" s="39"/>
      <c r="BH1000" s="39"/>
      <c r="BI1000" s="39"/>
      <c r="BJ1000" s="39"/>
      <c r="BK1000" s="39"/>
      <c r="BL1000" s="39"/>
      <c r="BM1000" s="39"/>
      <c r="BN1000" s="39"/>
      <c r="BO1000" s="39"/>
      <c r="BP1000" s="39"/>
      <c r="BQ1000" s="39"/>
      <c r="BR1000" s="39"/>
      <c r="BS1000" s="39"/>
    </row>
  </sheetData>
  <mergeCells count="35">
    <mergeCell ref="BH16:BO16"/>
    <mergeCell ref="B17:N17"/>
    <mergeCell ref="B18:N18"/>
    <mergeCell ref="B19:N19"/>
    <mergeCell ref="D11:E11"/>
    <mergeCell ref="D12:E12"/>
    <mergeCell ref="W12:Y13"/>
    <mergeCell ref="D13:E13"/>
    <mergeCell ref="D14:E14"/>
    <mergeCell ref="BD21:BG21"/>
    <mergeCell ref="BH21:BK21"/>
    <mergeCell ref="BL21:BO21"/>
    <mergeCell ref="BP21:BS21"/>
    <mergeCell ref="B21:N21"/>
    <mergeCell ref="Q21:S21"/>
    <mergeCell ref="T21:W21"/>
    <mergeCell ref="X21:AA21"/>
    <mergeCell ref="AB21:AE21"/>
    <mergeCell ref="AF21:AI21"/>
    <mergeCell ref="AJ21:AM21"/>
    <mergeCell ref="AN21:AQ21"/>
    <mergeCell ref="AR21:AU21"/>
    <mergeCell ref="AV21:AY21"/>
    <mergeCell ref="AZ21:BC21"/>
    <mergeCell ref="F23:F29"/>
    <mergeCell ref="F32:F66"/>
    <mergeCell ref="D2:E2"/>
    <mergeCell ref="F2:F15"/>
    <mergeCell ref="D3:E3"/>
    <mergeCell ref="D4:E4"/>
    <mergeCell ref="D5:E5"/>
    <mergeCell ref="D7:E7"/>
    <mergeCell ref="D8:E8"/>
    <mergeCell ref="B20:N20"/>
    <mergeCell ref="D15:E15"/>
  </mergeCells>
  <conditionalFormatting sqref="D7:D8">
    <cfRule type="cellIs" dxfId="1" priority="1" operator="equal">
      <formula>"FALSE"</formula>
    </cfRule>
  </conditionalFormatting>
  <conditionalFormatting sqref="D7:D8">
    <cfRule type="cellIs" dxfId="0" priority="2" operator="equal">
      <formula>"TRUE"</formula>
    </cfRule>
  </conditionalFormatting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7CAAC"/>
  </sheetPr>
  <dimension ref="A1:AO1000"/>
  <sheetViews>
    <sheetView workbookViewId="0"/>
  </sheetViews>
  <sheetFormatPr defaultColWidth="12.59765625" defaultRowHeight="15" customHeight="1" x14ac:dyDescent="0.25"/>
  <cols>
    <col min="1" max="1" width="16.09765625" customWidth="1"/>
    <col min="2" max="2" width="2.3984375" customWidth="1"/>
    <col min="3" max="3" width="8.19921875" customWidth="1"/>
    <col min="4" max="4" width="11.69921875" customWidth="1"/>
    <col min="5" max="5" width="20.5" customWidth="1"/>
    <col min="6" max="6" width="11.5" customWidth="1"/>
    <col min="7" max="7" width="2.59765625" customWidth="1"/>
    <col min="8" max="30" width="9.3984375" customWidth="1"/>
    <col min="31" max="41" width="7.59765625" customWidth="1"/>
  </cols>
  <sheetData>
    <row r="1" spans="1:41" ht="14.4" x14ac:dyDescent="0.3">
      <c r="A1" s="1"/>
      <c r="B1" s="96" t="s">
        <v>2441</v>
      </c>
      <c r="C1" s="1"/>
      <c r="D1" s="1"/>
      <c r="E1" s="97" t="s">
        <v>2487</v>
      </c>
      <c r="F1" s="98" t="s">
        <v>2441</v>
      </c>
      <c r="G1" s="1"/>
      <c r="H1" s="99">
        <f t="shared" ref="H1:O1" ca="1" si="0">SUM(H5:H33)</f>
        <v>0</v>
      </c>
      <c r="I1" s="99">
        <f t="shared" ca="1" si="0"/>
        <v>0</v>
      </c>
      <c r="J1" s="99">
        <f t="shared" ca="1" si="0"/>
        <v>0</v>
      </c>
      <c r="K1" s="99">
        <f t="shared" ca="1" si="0"/>
        <v>0</v>
      </c>
      <c r="L1" s="99">
        <f t="shared" ca="1" si="0"/>
        <v>0</v>
      </c>
      <c r="M1" s="99">
        <f t="shared" ca="1" si="0"/>
        <v>0</v>
      </c>
      <c r="N1" s="99">
        <f t="shared" ca="1" si="0"/>
        <v>0</v>
      </c>
      <c r="O1" s="99">
        <f t="shared" ca="1" si="0"/>
        <v>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4.4" x14ac:dyDescent="0.3">
      <c r="A2" s="1"/>
      <c r="B2" s="96" t="s">
        <v>2439</v>
      </c>
      <c r="C2" s="1"/>
      <c r="D2" s="1"/>
      <c r="E2" s="1"/>
      <c r="F2" s="96" t="e">
        <f>SUBSTITUTE(ADDRESS(1,MATCH($F$1,[1]Voorbeeld!1:1,0),4),"1","")&amp;":"&amp;SUBSTITUTE(ADDRESS(1,MATCH($F$1,[1]Voorbeeld!1:1,0),4),"1","")</f>
        <v>#N/A</v>
      </c>
      <c r="G2" s="1"/>
      <c r="H2" s="100"/>
      <c r="I2" s="100"/>
      <c r="J2" s="100"/>
      <c r="K2" s="100"/>
      <c r="L2" s="100"/>
      <c r="M2" s="100"/>
      <c r="N2" s="100"/>
      <c r="O2" s="100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4.4" x14ac:dyDescent="0.3">
      <c r="A3" s="101" t="s">
        <v>2488</v>
      </c>
      <c r="B3" s="102" t="s">
        <v>2440</v>
      </c>
      <c r="C3" s="103" t="s">
        <v>2489</v>
      </c>
      <c r="D3" s="103" t="s">
        <v>2490</v>
      </c>
      <c r="E3" s="103" t="s">
        <v>2491</v>
      </c>
      <c r="F3" s="103" t="s">
        <v>2492</v>
      </c>
      <c r="G3" s="100"/>
      <c r="H3" s="97">
        <v>4002</v>
      </c>
      <c r="I3" s="97">
        <v>4009</v>
      </c>
      <c r="J3" s="97">
        <v>4028</v>
      </c>
      <c r="K3" s="97">
        <v>8002</v>
      </c>
      <c r="L3" s="97">
        <v>8009</v>
      </c>
      <c r="M3" s="97">
        <v>8028</v>
      </c>
      <c r="N3" s="97">
        <v>5099</v>
      </c>
      <c r="O3" s="97">
        <v>8001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14.4" x14ac:dyDescent="0.3">
      <c r="A4" s="1"/>
      <c r="B4" s="1"/>
      <c r="C4" s="155"/>
      <c r="D4" s="142"/>
      <c r="E4" s="142"/>
      <c r="F4" s="137"/>
      <c r="G4" s="10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4.4" x14ac:dyDescent="0.3">
      <c r="A5" s="3" t="s">
        <v>2428</v>
      </c>
      <c r="B5" s="1"/>
      <c r="C5" s="2">
        <v>1</v>
      </c>
      <c r="D5" s="104"/>
      <c r="E5" s="104" t="e">
        <f ca="1">INDIRECT("'"&amp;D5&amp;"'!D3")</f>
        <v>#REF!</v>
      </c>
      <c r="F5" s="98" t="str">
        <f t="shared" ref="F5:F33" si="1">IFERROR(IF(D5="","",IF(MATCH(D5,A:A,0)&gt;0,"")),TRUE)</f>
        <v/>
      </c>
      <c r="G5" s="1"/>
      <c r="H5" s="105" t="str">
        <f t="shared" ref="H5:AO5" ca="1" si="2">IF(AND($F5=TRUE,H$3&gt;0),SUMIFS(INDIRECT("'"&amp;$D5&amp;"'!"&amp;$F$2),INDIRECT("'"&amp;$D5&amp;"'!$I:$I"),"="&amp;H$3),"")</f>
        <v/>
      </c>
      <c r="I5" s="105" t="str">
        <f t="shared" ca="1" si="2"/>
        <v/>
      </c>
      <c r="J5" s="105" t="str">
        <f t="shared" ca="1" si="2"/>
        <v/>
      </c>
      <c r="K5" s="105" t="str">
        <f t="shared" ca="1" si="2"/>
        <v/>
      </c>
      <c r="L5" s="105" t="str">
        <f t="shared" ca="1" si="2"/>
        <v/>
      </c>
      <c r="M5" s="105" t="str">
        <f t="shared" ca="1" si="2"/>
        <v/>
      </c>
      <c r="N5" s="105" t="str">
        <f t="shared" ca="1" si="2"/>
        <v/>
      </c>
      <c r="O5" s="105" t="str">
        <f t="shared" ca="1" si="2"/>
        <v/>
      </c>
      <c r="P5" s="105" t="str">
        <f t="shared" ca="1" si="2"/>
        <v/>
      </c>
      <c r="Q5" s="105" t="str">
        <f t="shared" ca="1" si="2"/>
        <v/>
      </c>
      <c r="R5" s="105" t="str">
        <f t="shared" ca="1" si="2"/>
        <v/>
      </c>
      <c r="S5" s="105" t="str">
        <f t="shared" ca="1" si="2"/>
        <v/>
      </c>
      <c r="T5" s="105" t="str">
        <f t="shared" ca="1" si="2"/>
        <v/>
      </c>
      <c r="U5" s="105" t="str">
        <f t="shared" ca="1" si="2"/>
        <v/>
      </c>
      <c r="V5" s="105" t="str">
        <f t="shared" ca="1" si="2"/>
        <v/>
      </c>
      <c r="W5" s="105" t="str">
        <f t="shared" ca="1" si="2"/>
        <v/>
      </c>
      <c r="X5" s="105" t="str">
        <f t="shared" ca="1" si="2"/>
        <v/>
      </c>
      <c r="Y5" s="105" t="str">
        <f t="shared" ca="1" si="2"/>
        <v/>
      </c>
      <c r="Z5" s="105" t="str">
        <f t="shared" ca="1" si="2"/>
        <v/>
      </c>
      <c r="AA5" s="105" t="str">
        <f t="shared" ca="1" si="2"/>
        <v/>
      </c>
      <c r="AB5" s="105" t="str">
        <f t="shared" ca="1" si="2"/>
        <v/>
      </c>
      <c r="AC5" s="105" t="str">
        <f t="shared" ca="1" si="2"/>
        <v/>
      </c>
      <c r="AD5" s="105" t="str">
        <f t="shared" ca="1" si="2"/>
        <v/>
      </c>
      <c r="AE5" s="105" t="str">
        <f t="shared" ca="1" si="2"/>
        <v/>
      </c>
      <c r="AF5" s="105" t="str">
        <f t="shared" ca="1" si="2"/>
        <v/>
      </c>
      <c r="AG5" s="105" t="str">
        <f t="shared" ca="1" si="2"/>
        <v/>
      </c>
      <c r="AH5" s="105" t="str">
        <f t="shared" ca="1" si="2"/>
        <v/>
      </c>
      <c r="AI5" s="105" t="str">
        <f t="shared" ca="1" si="2"/>
        <v/>
      </c>
      <c r="AJ5" s="105" t="str">
        <f t="shared" ca="1" si="2"/>
        <v/>
      </c>
      <c r="AK5" s="105" t="str">
        <f t="shared" ca="1" si="2"/>
        <v/>
      </c>
      <c r="AL5" s="105" t="str">
        <f t="shared" ca="1" si="2"/>
        <v/>
      </c>
      <c r="AM5" s="105" t="str">
        <f t="shared" ca="1" si="2"/>
        <v/>
      </c>
      <c r="AN5" s="105" t="str">
        <f t="shared" ca="1" si="2"/>
        <v/>
      </c>
      <c r="AO5" s="105" t="str">
        <f t="shared" ca="1" si="2"/>
        <v/>
      </c>
    </row>
    <row r="6" spans="1:41" ht="14.4" x14ac:dyDescent="0.3">
      <c r="A6" s="3" t="s">
        <v>2493</v>
      </c>
      <c r="B6" s="1"/>
      <c r="C6" s="3" t="str">
        <f t="shared" ref="C6:C33" si="3">IF(D6="","",C5+1)</f>
        <v/>
      </c>
      <c r="D6" s="106"/>
      <c r="E6" s="104"/>
      <c r="F6" s="98" t="str">
        <f t="shared" si="1"/>
        <v/>
      </c>
      <c r="G6" s="1"/>
      <c r="H6" s="105" t="str">
        <f t="shared" ref="H6:AO6" ca="1" si="4">IF(AND($F6=TRUE,H$3&gt;0),SUMIFS(INDIRECT("'"&amp;$D6&amp;"'!"&amp;$F$2),INDIRECT("'"&amp;$D6&amp;"'!$I:$I"),"="&amp;H$3),"")</f>
        <v/>
      </c>
      <c r="I6" s="105" t="str">
        <f t="shared" ca="1" si="4"/>
        <v/>
      </c>
      <c r="J6" s="105" t="str">
        <f t="shared" ca="1" si="4"/>
        <v/>
      </c>
      <c r="K6" s="105" t="str">
        <f t="shared" ca="1" si="4"/>
        <v/>
      </c>
      <c r="L6" s="105" t="str">
        <f t="shared" ca="1" si="4"/>
        <v/>
      </c>
      <c r="M6" s="105" t="str">
        <f t="shared" ca="1" si="4"/>
        <v/>
      </c>
      <c r="N6" s="105" t="str">
        <f t="shared" ca="1" si="4"/>
        <v/>
      </c>
      <c r="O6" s="105" t="str">
        <f t="shared" ca="1" si="4"/>
        <v/>
      </c>
      <c r="P6" s="105" t="str">
        <f t="shared" ca="1" si="4"/>
        <v/>
      </c>
      <c r="Q6" s="105" t="str">
        <f t="shared" ca="1" si="4"/>
        <v/>
      </c>
      <c r="R6" s="105" t="str">
        <f t="shared" ca="1" si="4"/>
        <v/>
      </c>
      <c r="S6" s="105" t="str">
        <f t="shared" ca="1" si="4"/>
        <v/>
      </c>
      <c r="T6" s="105" t="str">
        <f t="shared" ca="1" si="4"/>
        <v/>
      </c>
      <c r="U6" s="105" t="str">
        <f t="shared" ca="1" si="4"/>
        <v/>
      </c>
      <c r="V6" s="105" t="str">
        <f t="shared" ca="1" si="4"/>
        <v/>
      </c>
      <c r="W6" s="105" t="str">
        <f t="shared" ca="1" si="4"/>
        <v/>
      </c>
      <c r="X6" s="105" t="str">
        <f t="shared" ca="1" si="4"/>
        <v/>
      </c>
      <c r="Y6" s="105" t="str">
        <f t="shared" ca="1" si="4"/>
        <v/>
      </c>
      <c r="Z6" s="105" t="str">
        <f t="shared" ca="1" si="4"/>
        <v/>
      </c>
      <c r="AA6" s="105" t="str">
        <f t="shared" ca="1" si="4"/>
        <v/>
      </c>
      <c r="AB6" s="105" t="str">
        <f t="shared" ca="1" si="4"/>
        <v/>
      </c>
      <c r="AC6" s="105" t="str">
        <f t="shared" ca="1" si="4"/>
        <v/>
      </c>
      <c r="AD6" s="105" t="str">
        <f t="shared" ca="1" si="4"/>
        <v/>
      </c>
      <c r="AE6" s="105" t="str">
        <f t="shared" ca="1" si="4"/>
        <v/>
      </c>
      <c r="AF6" s="105" t="str">
        <f t="shared" ca="1" si="4"/>
        <v/>
      </c>
      <c r="AG6" s="105" t="str">
        <f t="shared" ca="1" si="4"/>
        <v/>
      </c>
      <c r="AH6" s="105" t="str">
        <f t="shared" ca="1" si="4"/>
        <v/>
      </c>
      <c r="AI6" s="105" t="str">
        <f t="shared" ca="1" si="4"/>
        <v/>
      </c>
      <c r="AJ6" s="105" t="str">
        <f t="shared" ca="1" si="4"/>
        <v/>
      </c>
      <c r="AK6" s="105" t="str">
        <f t="shared" ca="1" si="4"/>
        <v/>
      </c>
      <c r="AL6" s="105" t="str">
        <f t="shared" ca="1" si="4"/>
        <v/>
      </c>
      <c r="AM6" s="105" t="str">
        <f t="shared" ca="1" si="4"/>
        <v/>
      </c>
      <c r="AN6" s="105" t="str">
        <f t="shared" ca="1" si="4"/>
        <v/>
      </c>
      <c r="AO6" s="105" t="str">
        <f t="shared" ca="1" si="4"/>
        <v/>
      </c>
    </row>
    <row r="7" spans="1:41" ht="14.4" x14ac:dyDescent="0.3">
      <c r="A7" s="3" t="s">
        <v>2494</v>
      </c>
      <c r="B7" s="1"/>
      <c r="C7" s="3" t="str">
        <f t="shared" si="3"/>
        <v/>
      </c>
      <c r="D7" s="106"/>
      <c r="E7" s="104"/>
      <c r="F7" s="98" t="str">
        <f t="shared" si="1"/>
        <v/>
      </c>
      <c r="G7" s="1"/>
      <c r="H7" s="105" t="str">
        <f t="shared" ref="H7:AO7" ca="1" si="5">IF(AND($F7=TRUE,H$3&gt;0),SUMIFS(INDIRECT("'"&amp;$D7&amp;"'!"&amp;$F$2),INDIRECT("'"&amp;$D7&amp;"'!$I:$I"),"="&amp;H$3),"")</f>
        <v/>
      </c>
      <c r="I7" s="105" t="str">
        <f t="shared" ca="1" si="5"/>
        <v/>
      </c>
      <c r="J7" s="105" t="str">
        <f t="shared" ca="1" si="5"/>
        <v/>
      </c>
      <c r="K7" s="105" t="str">
        <f t="shared" ca="1" si="5"/>
        <v/>
      </c>
      <c r="L7" s="105" t="str">
        <f t="shared" ca="1" si="5"/>
        <v/>
      </c>
      <c r="M7" s="105" t="str">
        <f t="shared" ca="1" si="5"/>
        <v/>
      </c>
      <c r="N7" s="105" t="str">
        <f t="shared" ca="1" si="5"/>
        <v/>
      </c>
      <c r="O7" s="105" t="str">
        <f t="shared" ca="1" si="5"/>
        <v/>
      </c>
      <c r="P7" s="105" t="str">
        <f t="shared" ca="1" si="5"/>
        <v/>
      </c>
      <c r="Q7" s="105" t="str">
        <f t="shared" ca="1" si="5"/>
        <v/>
      </c>
      <c r="R7" s="105" t="str">
        <f t="shared" ca="1" si="5"/>
        <v/>
      </c>
      <c r="S7" s="105" t="str">
        <f t="shared" ca="1" si="5"/>
        <v/>
      </c>
      <c r="T7" s="105" t="str">
        <f t="shared" ca="1" si="5"/>
        <v/>
      </c>
      <c r="U7" s="105" t="str">
        <f t="shared" ca="1" si="5"/>
        <v/>
      </c>
      <c r="V7" s="105" t="str">
        <f t="shared" ca="1" si="5"/>
        <v/>
      </c>
      <c r="W7" s="105" t="str">
        <f t="shared" ca="1" si="5"/>
        <v/>
      </c>
      <c r="X7" s="105" t="str">
        <f t="shared" ca="1" si="5"/>
        <v/>
      </c>
      <c r="Y7" s="105" t="str">
        <f t="shared" ca="1" si="5"/>
        <v/>
      </c>
      <c r="Z7" s="105" t="str">
        <f t="shared" ca="1" si="5"/>
        <v/>
      </c>
      <c r="AA7" s="105" t="str">
        <f t="shared" ca="1" si="5"/>
        <v/>
      </c>
      <c r="AB7" s="105" t="str">
        <f t="shared" ca="1" si="5"/>
        <v/>
      </c>
      <c r="AC7" s="105" t="str">
        <f t="shared" ca="1" si="5"/>
        <v/>
      </c>
      <c r="AD7" s="105" t="str">
        <f t="shared" ca="1" si="5"/>
        <v/>
      </c>
      <c r="AE7" s="105" t="str">
        <f t="shared" ca="1" si="5"/>
        <v/>
      </c>
      <c r="AF7" s="105" t="str">
        <f t="shared" ca="1" si="5"/>
        <v/>
      </c>
      <c r="AG7" s="105" t="str">
        <f t="shared" ca="1" si="5"/>
        <v/>
      </c>
      <c r="AH7" s="105" t="str">
        <f t="shared" ca="1" si="5"/>
        <v/>
      </c>
      <c r="AI7" s="105" t="str">
        <f t="shared" ca="1" si="5"/>
        <v/>
      </c>
      <c r="AJ7" s="105" t="str">
        <f t="shared" ca="1" si="5"/>
        <v/>
      </c>
      <c r="AK7" s="105" t="str">
        <f t="shared" ca="1" si="5"/>
        <v/>
      </c>
      <c r="AL7" s="105" t="str">
        <f t="shared" ca="1" si="5"/>
        <v/>
      </c>
      <c r="AM7" s="105" t="str">
        <f t="shared" ca="1" si="5"/>
        <v/>
      </c>
      <c r="AN7" s="105" t="str">
        <f t="shared" ca="1" si="5"/>
        <v/>
      </c>
      <c r="AO7" s="105" t="str">
        <f t="shared" ca="1" si="5"/>
        <v/>
      </c>
    </row>
    <row r="8" spans="1:41" ht="14.4" x14ac:dyDescent="0.3">
      <c r="A8" s="3" t="s">
        <v>2495</v>
      </c>
      <c r="B8" s="1"/>
      <c r="C8" s="3" t="str">
        <f t="shared" si="3"/>
        <v/>
      </c>
      <c r="D8" s="104"/>
      <c r="E8" s="104"/>
      <c r="F8" s="98" t="str">
        <f t="shared" si="1"/>
        <v/>
      </c>
      <c r="G8" s="1"/>
      <c r="H8" s="105" t="str">
        <f t="shared" ref="H8:AO8" ca="1" si="6">IF(AND($F8=TRUE,H$3&gt;0),SUMIFS(INDIRECT("'"&amp;$D8&amp;"'!"&amp;$F$2),INDIRECT("'"&amp;$D8&amp;"'!$I:$I"),"="&amp;H$3),"")</f>
        <v/>
      </c>
      <c r="I8" s="105" t="str">
        <f t="shared" ca="1" si="6"/>
        <v/>
      </c>
      <c r="J8" s="105" t="str">
        <f t="shared" ca="1" si="6"/>
        <v/>
      </c>
      <c r="K8" s="105" t="str">
        <f t="shared" ca="1" si="6"/>
        <v/>
      </c>
      <c r="L8" s="105" t="str">
        <f t="shared" ca="1" si="6"/>
        <v/>
      </c>
      <c r="M8" s="105" t="str">
        <f t="shared" ca="1" si="6"/>
        <v/>
      </c>
      <c r="N8" s="105" t="str">
        <f t="shared" ca="1" si="6"/>
        <v/>
      </c>
      <c r="O8" s="105" t="str">
        <f t="shared" ca="1" si="6"/>
        <v/>
      </c>
      <c r="P8" s="105" t="str">
        <f t="shared" ca="1" si="6"/>
        <v/>
      </c>
      <c r="Q8" s="105" t="str">
        <f t="shared" ca="1" si="6"/>
        <v/>
      </c>
      <c r="R8" s="105" t="str">
        <f t="shared" ca="1" si="6"/>
        <v/>
      </c>
      <c r="S8" s="105" t="str">
        <f t="shared" ca="1" si="6"/>
        <v/>
      </c>
      <c r="T8" s="105" t="str">
        <f t="shared" ca="1" si="6"/>
        <v/>
      </c>
      <c r="U8" s="105" t="str">
        <f t="shared" ca="1" si="6"/>
        <v/>
      </c>
      <c r="V8" s="105" t="str">
        <f t="shared" ca="1" si="6"/>
        <v/>
      </c>
      <c r="W8" s="105" t="str">
        <f t="shared" ca="1" si="6"/>
        <v/>
      </c>
      <c r="X8" s="105" t="str">
        <f t="shared" ca="1" si="6"/>
        <v/>
      </c>
      <c r="Y8" s="105" t="str">
        <f t="shared" ca="1" si="6"/>
        <v/>
      </c>
      <c r="Z8" s="105" t="str">
        <f t="shared" ca="1" si="6"/>
        <v/>
      </c>
      <c r="AA8" s="105" t="str">
        <f t="shared" ca="1" si="6"/>
        <v/>
      </c>
      <c r="AB8" s="105" t="str">
        <f t="shared" ca="1" si="6"/>
        <v/>
      </c>
      <c r="AC8" s="105" t="str">
        <f t="shared" ca="1" si="6"/>
        <v/>
      </c>
      <c r="AD8" s="105" t="str">
        <f t="shared" ca="1" si="6"/>
        <v/>
      </c>
      <c r="AE8" s="105" t="str">
        <f t="shared" ca="1" si="6"/>
        <v/>
      </c>
      <c r="AF8" s="105" t="str">
        <f t="shared" ca="1" si="6"/>
        <v/>
      </c>
      <c r="AG8" s="105" t="str">
        <f t="shared" ca="1" si="6"/>
        <v/>
      </c>
      <c r="AH8" s="105" t="str">
        <f t="shared" ca="1" si="6"/>
        <v/>
      </c>
      <c r="AI8" s="105" t="str">
        <f t="shared" ca="1" si="6"/>
        <v/>
      </c>
      <c r="AJ8" s="105" t="str">
        <f t="shared" ca="1" si="6"/>
        <v/>
      </c>
      <c r="AK8" s="105" t="str">
        <f t="shared" ca="1" si="6"/>
        <v/>
      </c>
      <c r="AL8" s="105" t="str">
        <f t="shared" ca="1" si="6"/>
        <v/>
      </c>
      <c r="AM8" s="105" t="str">
        <f t="shared" ca="1" si="6"/>
        <v/>
      </c>
      <c r="AN8" s="105" t="str">
        <f t="shared" ca="1" si="6"/>
        <v/>
      </c>
      <c r="AO8" s="105" t="str">
        <f t="shared" ca="1" si="6"/>
        <v/>
      </c>
    </row>
    <row r="9" spans="1:41" ht="14.4" x14ac:dyDescent="0.3">
      <c r="B9" s="1"/>
      <c r="C9" s="3" t="str">
        <f t="shared" si="3"/>
        <v/>
      </c>
      <c r="D9" s="104"/>
      <c r="E9" s="104"/>
      <c r="F9" s="98" t="str">
        <f t="shared" si="1"/>
        <v/>
      </c>
      <c r="G9" s="1"/>
      <c r="H9" s="105" t="str">
        <f t="shared" ref="H9:AO9" ca="1" si="7">IF(AND($F9=TRUE,H$3&gt;0),SUMIFS(INDIRECT("'"&amp;$D9&amp;"'!"&amp;$F$2),INDIRECT("'"&amp;$D9&amp;"'!$I:$I"),"="&amp;H$3),"")</f>
        <v/>
      </c>
      <c r="I9" s="105" t="str">
        <f t="shared" ca="1" si="7"/>
        <v/>
      </c>
      <c r="J9" s="105" t="str">
        <f t="shared" ca="1" si="7"/>
        <v/>
      </c>
      <c r="K9" s="105" t="str">
        <f t="shared" ca="1" si="7"/>
        <v/>
      </c>
      <c r="L9" s="105" t="str">
        <f t="shared" ca="1" si="7"/>
        <v/>
      </c>
      <c r="M9" s="105" t="str">
        <f t="shared" ca="1" si="7"/>
        <v/>
      </c>
      <c r="N9" s="105" t="str">
        <f t="shared" ca="1" si="7"/>
        <v/>
      </c>
      <c r="O9" s="105" t="str">
        <f t="shared" ca="1" si="7"/>
        <v/>
      </c>
      <c r="P9" s="105" t="str">
        <f t="shared" ca="1" si="7"/>
        <v/>
      </c>
      <c r="Q9" s="105" t="str">
        <f t="shared" ca="1" si="7"/>
        <v/>
      </c>
      <c r="R9" s="105" t="str">
        <f t="shared" ca="1" si="7"/>
        <v/>
      </c>
      <c r="S9" s="105" t="str">
        <f t="shared" ca="1" si="7"/>
        <v/>
      </c>
      <c r="T9" s="105" t="str">
        <f t="shared" ca="1" si="7"/>
        <v/>
      </c>
      <c r="U9" s="105" t="str">
        <f t="shared" ca="1" si="7"/>
        <v/>
      </c>
      <c r="V9" s="105" t="str">
        <f t="shared" ca="1" si="7"/>
        <v/>
      </c>
      <c r="W9" s="105" t="str">
        <f t="shared" ca="1" si="7"/>
        <v/>
      </c>
      <c r="X9" s="105" t="str">
        <f t="shared" ca="1" si="7"/>
        <v/>
      </c>
      <c r="Y9" s="105" t="str">
        <f t="shared" ca="1" si="7"/>
        <v/>
      </c>
      <c r="Z9" s="105" t="str">
        <f t="shared" ca="1" si="7"/>
        <v/>
      </c>
      <c r="AA9" s="105" t="str">
        <f t="shared" ca="1" si="7"/>
        <v/>
      </c>
      <c r="AB9" s="105" t="str">
        <f t="shared" ca="1" si="7"/>
        <v/>
      </c>
      <c r="AC9" s="105" t="str">
        <f t="shared" ca="1" si="7"/>
        <v/>
      </c>
      <c r="AD9" s="105" t="str">
        <f t="shared" ca="1" si="7"/>
        <v/>
      </c>
      <c r="AE9" s="105" t="str">
        <f t="shared" ca="1" si="7"/>
        <v/>
      </c>
      <c r="AF9" s="105" t="str">
        <f t="shared" ca="1" si="7"/>
        <v/>
      </c>
      <c r="AG9" s="105" t="str">
        <f t="shared" ca="1" si="7"/>
        <v/>
      </c>
      <c r="AH9" s="105" t="str">
        <f t="shared" ca="1" si="7"/>
        <v/>
      </c>
      <c r="AI9" s="105" t="str">
        <f t="shared" ca="1" si="7"/>
        <v/>
      </c>
      <c r="AJ9" s="105" t="str">
        <f t="shared" ca="1" si="7"/>
        <v/>
      </c>
      <c r="AK9" s="105" t="str">
        <f t="shared" ca="1" si="7"/>
        <v/>
      </c>
      <c r="AL9" s="105" t="str">
        <f t="shared" ca="1" si="7"/>
        <v/>
      </c>
      <c r="AM9" s="105" t="str">
        <f t="shared" ca="1" si="7"/>
        <v/>
      </c>
      <c r="AN9" s="105" t="str">
        <f t="shared" ca="1" si="7"/>
        <v/>
      </c>
      <c r="AO9" s="105" t="str">
        <f t="shared" ca="1" si="7"/>
        <v/>
      </c>
    </row>
    <row r="10" spans="1:41" ht="14.4" x14ac:dyDescent="0.3">
      <c r="B10" s="1"/>
      <c r="C10" s="3" t="str">
        <f t="shared" si="3"/>
        <v/>
      </c>
      <c r="D10" s="104"/>
      <c r="E10" s="104"/>
      <c r="F10" s="98" t="str">
        <f t="shared" si="1"/>
        <v/>
      </c>
      <c r="G10" s="1"/>
      <c r="H10" s="105" t="str">
        <f t="shared" ref="H10:AO10" ca="1" si="8">IF(AND($F10=TRUE,H$3&gt;0),SUMIFS(INDIRECT("'"&amp;$D10&amp;"'!"&amp;$F$2),INDIRECT("'"&amp;$D10&amp;"'!$I:$I"),"="&amp;H$3),"")</f>
        <v/>
      </c>
      <c r="I10" s="105" t="str">
        <f t="shared" ca="1" si="8"/>
        <v/>
      </c>
      <c r="J10" s="105" t="str">
        <f t="shared" ca="1" si="8"/>
        <v/>
      </c>
      <c r="K10" s="105" t="str">
        <f t="shared" ca="1" si="8"/>
        <v/>
      </c>
      <c r="L10" s="105" t="str">
        <f t="shared" ca="1" si="8"/>
        <v/>
      </c>
      <c r="M10" s="105" t="str">
        <f t="shared" ca="1" si="8"/>
        <v/>
      </c>
      <c r="N10" s="105" t="str">
        <f t="shared" ca="1" si="8"/>
        <v/>
      </c>
      <c r="O10" s="105" t="str">
        <f t="shared" ca="1" si="8"/>
        <v/>
      </c>
      <c r="P10" s="105" t="str">
        <f t="shared" ca="1" si="8"/>
        <v/>
      </c>
      <c r="Q10" s="105" t="str">
        <f t="shared" ca="1" si="8"/>
        <v/>
      </c>
      <c r="R10" s="105" t="str">
        <f t="shared" ca="1" si="8"/>
        <v/>
      </c>
      <c r="S10" s="105" t="str">
        <f t="shared" ca="1" si="8"/>
        <v/>
      </c>
      <c r="T10" s="105" t="str">
        <f t="shared" ca="1" si="8"/>
        <v/>
      </c>
      <c r="U10" s="105" t="str">
        <f t="shared" ca="1" si="8"/>
        <v/>
      </c>
      <c r="V10" s="105" t="str">
        <f t="shared" ca="1" si="8"/>
        <v/>
      </c>
      <c r="W10" s="105" t="str">
        <f t="shared" ca="1" si="8"/>
        <v/>
      </c>
      <c r="X10" s="105" t="str">
        <f t="shared" ca="1" si="8"/>
        <v/>
      </c>
      <c r="Y10" s="105" t="str">
        <f t="shared" ca="1" si="8"/>
        <v/>
      </c>
      <c r="Z10" s="105" t="str">
        <f t="shared" ca="1" si="8"/>
        <v/>
      </c>
      <c r="AA10" s="105" t="str">
        <f t="shared" ca="1" si="8"/>
        <v/>
      </c>
      <c r="AB10" s="105" t="str">
        <f t="shared" ca="1" si="8"/>
        <v/>
      </c>
      <c r="AC10" s="105" t="str">
        <f t="shared" ca="1" si="8"/>
        <v/>
      </c>
      <c r="AD10" s="105" t="str">
        <f t="shared" ca="1" si="8"/>
        <v/>
      </c>
      <c r="AE10" s="105" t="str">
        <f t="shared" ca="1" si="8"/>
        <v/>
      </c>
      <c r="AF10" s="105" t="str">
        <f t="shared" ca="1" si="8"/>
        <v/>
      </c>
      <c r="AG10" s="105" t="str">
        <f t="shared" ca="1" si="8"/>
        <v/>
      </c>
      <c r="AH10" s="105" t="str">
        <f t="shared" ca="1" si="8"/>
        <v/>
      </c>
      <c r="AI10" s="105" t="str">
        <f t="shared" ca="1" si="8"/>
        <v/>
      </c>
      <c r="AJ10" s="105" t="str">
        <f t="shared" ca="1" si="8"/>
        <v/>
      </c>
      <c r="AK10" s="105" t="str">
        <f t="shared" ca="1" si="8"/>
        <v/>
      </c>
      <c r="AL10" s="105" t="str">
        <f t="shared" ca="1" si="8"/>
        <v/>
      </c>
      <c r="AM10" s="105" t="str">
        <f t="shared" ca="1" si="8"/>
        <v/>
      </c>
      <c r="AN10" s="105" t="str">
        <f t="shared" ca="1" si="8"/>
        <v/>
      </c>
      <c r="AO10" s="105" t="str">
        <f t="shared" ca="1" si="8"/>
        <v/>
      </c>
    </row>
    <row r="11" spans="1:41" ht="14.4" x14ac:dyDescent="0.3">
      <c r="B11" s="1"/>
      <c r="C11" s="3" t="str">
        <f t="shared" si="3"/>
        <v/>
      </c>
      <c r="D11" s="104"/>
      <c r="E11" s="104"/>
      <c r="F11" s="98" t="str">
        <f t="shared" si="1"/>
        <v/>
      </c>
      <c r="G11" s="1"/>
      <c r="H11" s="105" t="str">
        <f t="shared" ref="H11:AO11" ca="1" si="9">IF(AND($F11=TRUE,H$3&gt;0),SUMIFS(INDIRECT("'"&amp;$D11&amp;"'!"&amp;$F$2),INDIRECT("'"&amp;$D11&amp;"'!$I:$I"),"="&amp;H$3),"")</f>
        <v/>
      </c>
      <c r="I11" s="105" t="str">
        <f t="shared" ca="1" si="9"/>
        <v/>
      </c>
      <c r="J11" s="105" t="str">
        <f t="shared" ca="1" si="9"/>
        <v/>
      </c>
      <c r="K11" s="105" t="str">
        <f t="shared" ca="1" si="9"/>
        <v/>
      </c>
      <c r="L11" s="105" t="str">
        <f t="shared" ca="1" si="9"/>
        <v/>
      </c>
      <c r="M11" s="105" t="str">
        <f t="shared" ca="1" si="9"/>
        <v/>
      </c>
      <c r="N11" s="105" t="str">
        <f t="shared" ca="1" si="9"/>
        <v/>
      </c>
      <c r="O11" s="105" t="str">
        <f t="shared" ca="1" si="9"/>
        <v/>
      </c>
      <c r="P11" s="105" t="str">
        <f t="shared" ca="1" si="9"/>
        <v/>
      </c>
      <c r="Q11" s="105" t="str">
        <f t="shared" ca="1" si="9"/>
        <v/>
      </c>
      <c r="R11" s="105" t="str">
        <f t="shared" ca="1" si="9"/>
        <v/>
      </c>
      <c r="S11" s="105" t="str">
        <f t="shared" ca="1" si="9"/>
        <v/>
      </c>
      <c r="T11" s="105" t="str">
        <f t="shared" ca="1" si="9"/>
        <v/>
      </c>
      <c r="U11" s="105" t="str">
        <f t="shared" ca="1" si="9"/>
        <v/>
      </c>
      <c r="V11" s="105" t="str">
        <f t="shared" ca="1" si="9"/>
        <v/>
      </c>
      <c r="W11" s="105" t="str">
        <f t="shared" ca="1" si="9"/>
        <v/>
      </c>
      <c r="X11" s="105" t="str">
        <f t="shared" ca="1" si="9"/>
        <v/>
      </c>
      <c r="Y11" s="105" t="str">
        <f t="shared" ca="1" si="9"/>
        <v/>
      </c>
      <c r="Z11" s="105" t="str">
        <f t="shared" ca="1" si="9"/>
        <v/>
      </c>
      <c r="AA11" s="105" t="str">
        <f t="shared" ca="1" si="9"/>
        <v/>
      </c>
      <c r="AB11" s="105" t="str">
        <f t="shared" ca="1" si="9"/>
        <v/>
      </c>
      <c r="AC11" s="105" t="str">
        <f t="shared" ca="1" si="9"/>
        <v/>
      </c>
      <c r="AD11" s="105" t="str">
        <f t="shared" ca="1" si="9"/>
        <v/>
      </c>
      <c r="AE11" s="105" t="str">
        <f t="shared" ca="1" si="9"/>
        <v/>
      </c>
      <c r="AF11" s="105" t="str">
        <f t="shared" ca="1" si="9"/>
        <v/>
      </c>
      <c r="AG11" s="105" t="str">
        <f t="shared" ca="1" si="9"/>
        <v/>
      </c>
      <c r="AH11" s="105" t="str">
        <f t="shared" ca="1" si="9"/>
        <v/>
      </c>
      <c r="AI11" s="105" t="str">
        <f t="shared" ca="1" si="9"/>
        <v/>
      </c>
      <c r="AJ11" s="105" t="str">
        <f t="shared" ca="1" si="9"/>
        <v/>
      </c>
      <c r="AK11" s="105" t="str">
        <f t="shared" ca="1" si="9"/>
        <v/>
      </c>
      <c r="AL11" s="105" t="str">
        <f t="shared" ca="1" si="9"/>
        <v/>
      </c>
      <c r="AM11" s="105" t="str">
        <f t="shared" ca="1" si="9"/>
        <v/>
      </c>
      <c r="AN11" s="105" t="str">
        <f t="shared" ca="1" si="9"/>
        <v/>
      </c>
      <c r="AO11" s="105" t="str">
        <f t="shared" ca="1" si="9"/>
        <v/>
      </c>
    </row>
    <row r="12" spans="1:41" ht="14.4" x14ac:dyDescent="0.3">
      <c r="B12" s="1"/>
      <c r="C12" s="3" t="str">
        <f t="shared" si="3"/>
        <v/>
      </c>
      <c r="D12" s="104"/>
      <c r="E12" s="104"/>
      <c r="F12" s="98" t="str">
        <f t="shared" si="1"/>
        <v/>
      </c>
      <c r="G12" s="1"/>
      <c r="H12" s="105" t="str">
        <f t="shared" ref="H12:AO12" ca="1" si="10">IF(AND($F12=TRUE,H$3&gt;0),SUMIFS(INDIRECT("'"&amp;$D12&amp;"'!"&amp;$F$2),INDIRECT("'"&amp;$D12&amp;"'!$I:$I"),"="&amp;H$3),"")</f>
        <v/>
      </c>
      <c r="I12" s="105" t="str">
        <f t="shared" ca="1" si="10"/>
        <v/>
      </c>
      <c r="J12" s="105" t="str">
        <f t="shared" ca="1" si="10"/>
        <v/>
      </c>
      <c r="K12" s="105" t="str">
        <f t="shared" ca="1" si="10"/>
        <v/>
      </c>
      <c r="L12" s="105" t="str">
        <f t="shared" ca="1" si="10"/>
        <v/>
      </c>
      <c r="M12" s="105" t="str">
        <f t="shared" ca="1" si="10"/>
        <v/>
      </c>
      <c r="N12" s="105" t="str">
        <f t="shared" ca="1" si="10"/>
        <v/>
      </c>
      <c r="O12" s="105" t="str">
        <f t="shared" ca="1" si="10"/>
        <v/>
      </c>
      <c r="P12" s="105" t="str">
        <f t="shared" ca="1" si="10"/>
        <v/>
      </c>
      <c r="Q12" s="105" t="str">
        <f t="shared" ca="1" si="10"/>
        <v/>
      </c>
      <c r="R12" s="105" t="str">
        <f t="shared" ca="1" si="10"/>
        <v/>
      </c>
      <c r="S12" s="105" t="str">
        <f t="shared" ca="1" si="10"/>
        <v/>
      </c>
      <c r="T12" s="105" t="str">
        <f t="shared" ca="1" si="10"/>
        <v/>
      </c>
      <c r="U12" s="105" t="str">
        <f t="shared" ca="1" si="10"/>
        <v/>
      </c>
      <c r="V12" s="105" t="str">
        <f t="shared" ca="1" si="10"/>
        <v/>
      </c>
      <c r="W12" s="105" t="str">
        <f t="shared" ca="1" si="10"/>
        <v/>
      </c>
      <c r="X12" s="105" t="str">
        <f t="shared" ca="1" si="10"/>
        <v/>
      </c>
      <c r="Y12" s="105" t="str">
        <f t="shared" ca="1" si="10"/>
        <v/>
      </c>
      <c r="Z12" s="105" t="str">
        <f t="shared" ca="1" si="10"/>
        <v/>
      </c>
      <c r="AA12" s="105" t="str">
        <f t="shared" ca="1" si="10"/>
        <v/>
      </c>
      <c r="AB12" s="105" t="str">
        <f t="shared" ca="1" si="10"/>
        <v/>
      </c>
      <c r="AC12" s="105" t="str">
        <f t="shared" ca="1" si="10"/>
        <v/>
      </c>
      <c r="AD12" s="105" t="str">
        <f t="shared" ca="1" si="10"/>
        <v/>
      </c>
      <c r="AE12" s="105" t="str">
        <f t="shared" ca="1" si="10"/>
        <v/>
      </c>
      <c r="AF12" s="105" t="str">
        <f t="shared" ca="1" si="10"/>
        <v/>
      </c>
      <c r="AG12" s="105" t="str">
        <f t="shared" ca="1" si="10"/>
        <v/>
      </c>
      <c r="AH12" s="105" t="str">
        <f t="shared" ca="1" si="10"/>
        <v/>
      </c>
      <c r="AI12" s="105" t="str">
        <f t="shared" ca="1" si="10"/>
        <v/>
      </c>
      <c r="AJ12" s="105" t="str">
        <f t="shared" ca="1" si="10"/>
        <v/>
      </c>
      <c r="AK12" s="105" t="str">
        <f t="shared" ca="1" si="10"/>
        <v/>
      </c>
      <c r="AL12" s="105" t="str">
        <f t="shared" ca="1" si="10"/>
        <v/>
      </c>
      <c r="AM12" s="105" t="str">
        <f t="shared" ca="1" si="10"/>
        <v/>
      </c>
      <c r="AN12" s="105" t="str">
        <f t="shared" ca="1" si="10"/>
        <v/>
      </c>
      <c r="AO12" s="105" t="str">
        <f t="shared" ca="1" si="10"/>
        <v/>
      </c>
    </row>
    <row r="13" spans="1:41" ht="14.4" x14ac:dyDescent="0.3">
      <c r="B13" s="1"/>
      <c r="C13" s="3" t="str">
        <f t="shared" si="3"/>
        <v/>
      </c>
      <c r="D13" s="104" t="str">
        <f t="shared" ref="D13:D33" si="11">IFERROR(INDEX(Sheets,ROWS($D$5:$D13)),"")</f>
        <v/>
      </c>
      <c r="E13" s="104"/>
      <c r="F13" s="98" t="str">
        <f t="shared" si="1"/>
        <v/>
      </c>
      <c r="G13" s="1"/>
      <c r="H13" s="105" t="str">
        <f t="shared" ref="H13:AO13" ca="1" si="12">IF(AND($F13=TRUE,H$3&gt;0),SUMIFS(INDIRECT("'"&amp;$D13&amp;"'!"&amp;$F$2),INDIRECT("'"&amp;$D13&amp;"'!$I:$I"),"="&amp;H$3),"")</f>
        <v/>
      </c>
      <c r="I13" s="105" t="str">
        <f t="shared" ca="1" si="12"/>
        <v/>
      </c>
      <c r="J13" s="105" t="str">
        <f t="shared" ca="1" si="12"/>
        <v/>
      </c>
      <c r="K13" s="105" t="str">
        <f t="shared" ca="1" si="12"/>
        <v/>
      </c>
      <c r="L13" s="105" t="str">
        <f t="shared" ca="1" si="12"/>
        <v/>
      </c>
      <c r="M13" s="105" t="str">
        <f t="shared" ca="1" si="12"/>
        <v/>
      </c>
      <c r="N13" s="105" t="str">
        <f t="shared" ca="1" si="12"/>
        <v/>
      </c>
      <c r="O13" s="105" t="str">
        <f t="shared" ca="1" si="12"/>
        <v/>
      </c>
      <c r="P13" s="105" t="str">
        <f t="shared" ca="1" si="12"/>
        <v/>
      </c>
      <c r="Q13" s="105" t="str">
        <f t="shared" ca="1" si="12"/>
        <v/>
      </c>
      <c r="R13" s="105" t="str">
        <f t="shared" ca="1" si="12"/>
        <v/>
      </c>
      <c r="S13" s="105" t="str">
        <f t="shared" ca="1" si="12"/>
        <v/>
      </c>
      <c r="T13" s="105" t="str">
        <f t="shared" ca="1" si="12"/>
        <v/>
      </c>
      <c r="U13" s="105" t="str">
        <f t="shared" ca="1" si="12"/>
        <v/>
      </c>
      <c r="V13" s="105" t="str">
        <f t="shared" ca="1" si="12"/>
        <v/>
      </c>
      <c r="W13" s="105" t="str">
        <f t="shared" ca="1" si="12"/>
        <v/>
      </c>
      <c r="X13" s="105" t="str">
        <f t="shared" ca="1" si="12"/>
        <v/>
      </c>
      <c r="Y13" s="105" t="str">
        <f t="shared" ca="1" si="12"/>
        <v/>
      </c>
      <c r="Z13" s="105" t="str">
        <f t="shared" ca="1" si="12"/>
        <v/>
      </c>
      <c r="AA13" s="105" t="str">
        <f t="shared" ca="1" si="12"/>
        <v/>
      </c>
      <c r="AB13" s="105" t="str">
        <f t="shared" ca="1" si="12"/>
        <v/>
      </c>
      <c r="AC13" s="105" t="str">
        <f t="shared" ca="1" si="12"/>
        <v/>
      </c>
      <c r="AD13" s="105" t="str">
        <f t="shared" ca="1" si="12"/>
        <v/>
      </c>
      <c r="AE13" s="105" t="str">
        <f t="shared" ca="1" si="12"/>
        <v/>
      </c>
      <c r="AF13" s="105" t="str">
        <f t="shared" ca="1" si="12"/>
        <v/>
      </c>
      <c r="AG13" s="105" t="str">
        <f t="shared" ca="1" si="12"/>
        <v/>
      </c>
      <c r="AH13" s="105" t="str">
        <f t="shared" ca="1" si="12"/>
        <v/>
      </c>
      <c r="AI13" s="105" t="str">
        <f t="shared" ca="1" si="12"/>
        <v/>
      </c>
      <c r="AJ13" s="105" t="str">
        <f t="shared" ca="1" si="12"/>
        <v/>
      </c>
      <c r="AK13" s="105" t="str">
        <f t="shared" ca="1" si="12"/>
        <v/>
      </c>
      <c r="AL13" s="105" t="str">
        <f t="shared" ca="1" si="12"/>
        <v/>
      </c>
      <c r="AM13" s="105" t="str">
        <f t="shared" ca="1" si="12"/>
        <v/>
      </c>
      <c r="AN13" s="105" t="str">
        <f t="shared" ca="1" si="12"/>
        <v/>
      </c>
      <c r="AO13" s="105" t="str">
        <f t="shared" ca="1" si="12"/>
        <v/>
      </c>
    </row>
    <row r="14" spans="1:41" ht="14.4" x14ac:dyDescent="0.3">
      <c r="B14" s="1"/>
      <c r="C14" s="3" t="str">
        <f t="shared" si="3"/>
        <v/>
      </c>
      <c r="D14" s="104" t="str">
        <f t="shared" si="11"/>
        <v/>
      </c>
      <c r="E14" s="104"/>
      <c r="F14" s="98" t="str">
        <f t="shared" si="1"/>
        <v/>
      </c>
      <c r="G14" s="1"/>
      <c r="H14" s="105" t="str">
        <f t="shared" ref="H14:AO14" ca="1" si="13">IF(AND($F14=TRUE,H$3&gt;0),SUMIFS(INDIRECT("'"&amp;$D14&amp;"'!"&amp;$F$2),INDIRECT("'"&amp;$D14&amp;"'!$I:$I"),"="&amp;H$3),"")</f>
        <v/>
      </c>
      <c r="I14" s="105" t="str">
        <f t="shared" ca="1" si="13"/>
        <v/>
      </c>
      <c r="J14" s="105" t="str">
        <f t="shared" ca="1" si="13"/>
        <v/>
      </c>
      <c r="K14" s="105" t="str">
        <f t="shared" ca="1" si="13"/>
        <v/>
      </c>
      <c r="L14" s="105" t="str">
        <f t="shared" ca="1" si="13"/>
        <v/>
      </c>
      <c r="M14" s="105" t="str">
        <f t="shared" ca="1" si="13"/>
        <v/>
      </c>
      <c r="N14" s="105" t="str">
        <f t="shared" ca="1" si="13"/>
        <v/>
      </c>
      <c r="O14" s="105" t="str">
        <f t="shared" ca="1" si="13"/>
        <v/>
      </c>
      <c r="P14" s="105" t="str">
        <f t="shared" ca="1" si="13"/>
        <v/>
      </c>
      <c r="Q14" s="105" t="str">
        <f t="shared" ca="1" si="13"/>
        <v/>
      </c>
      <c r="R14" s="105" t="str">
        <f t="shared" ca="1" si="13"/>
        <v/>
      </c>
      <c r="S14" s="105" t="str">
        <f t="shared" ca="1" si="13"/>
        <v/>
      </c>
      <c r="T14" s="105" t="str">
        <f t="shared" ca="1" si="13"/>
        <v/>
      </c>
      <c r="U14" s="105" t="str">
        <f t="shared" ca="1" si="13"/>
        <v/>
      </c>
      <c r="V14" s="105" t="str">
        <f t="shared" ca="1" si="13"/>
        <v/>
      </c>
      <c r="W14" s="105" t="str">
        <f t="shared" ca="1" si="13"/>
        <v/>
      </c>
      <c r="X14" s="105" t="str">
        <f t="shared" ca="1" si="13"/>
        <v/>
      </c>
      <c r="Y14" s="105" t="str">
        <f t="shared" ca="1" si="13"/>
        <v/>
      </c>
      <c r="Z14" s="105" t="str">
        <f t="shared" ca="1" si="13"/>
        <v/>
      </c>
      <c r="AA14" s="105" t="str">
        <f t="shared" ca="1" si="13"/>
        <v/>
      </c>
      <c r="AB14" s="105" t="str">
        <f t="shared" ca="1" si="13"/>
        <v/>
      </c>
      <c r="AC14" s="105" t="str">
        <f t="shared" ca="1" si="13"/>
        <v/>
      </c>
      <c r="AD14" s="105" t="str">
        <f t="shared" ca="1" si="13"/>
        <v/>
      </c>
      <c r="AE14" s="105" t="str">
        <f t="shared" ca="1" si="13"/>
        <v/>
      </c>
      <c r="AF14" s="105" t="str">
        <f t="shared" ca="1" si="13"/>
        <v/>
      </c>
      <c r="AG14" s="105" t="str">
        <f t="shared" ca="1" si="13"/>
        <v/>
      </c>
      <c r="AH14" s="105" t="str">
        <f t="shared" ca="1" si="13"/>
        <v/>
      </c>
      <c r="AI14" s="105" t="str">
        <f t="shared" ca="1" si="13"/>
        <v/>
      </c>
      <c r="AJ14" s="105" t="str">
        <f t="shared" ca="1" si="13"/>
        <v/>
      </c>
      <c r="AK14" s="105" t="str">
        <f t="shared" ca="1" si="13"/>
        <v/>
      </c>
      <c r="AL14" s="105" t="str">
        <f t="shared" ca="1" si="13"/>
        <v/>
      </c>
      <c r="AM14" s="105" t="str">
        <f t="shared" ca="1" si="13"/>
        <v/>
      </c>
      <c r="AN14" s="105" t="str">
        <f t="shared" ca="1" si="13"/>
        <v/>
      </c>
      <c r="AO14" s="105" t="str">
        <f t="shared" ca="1" si="13"/>
        <v/>
      </c>
    </row>
    <row r="15" spans="1:41" ht="14.4" x14ac:dyDescent="0.3">
      <c r="B15" s="1"/>
      <c r="C15" s="3" t="str">
        <f t="shared" si="3"/>
        <v/>
      </c>
      <c r="D15" s="104" t="str">
        <f t="shared" si="11"/>
        <v/>
      </c>
      <c r="E15" s="104"/>
      <c r="F15" s="98" t="str">
        <f t="shared" si="1"/>
        <v/>
      </c>
      <c r="G15" s="1"/>
      <c r="H15" s="105" t="str">
        <f t="shared" ref="H15:AO15" ca="1" si="14">IF(AND($F15=TRUE,H$3&gt;0),SUMIFS(INDIRECT("'"&amp;$D15&amp;"'!"&amp;$F$2),INDIRECT("'"&amp;$D15&amp;"'!$I:$I"),"="&amp;H$3),"")</f>
        <v/>
      </c>
      <c r="I15" s="105" t="str">
        <f t="shared" ca="1" si="14"/>
        <v/>
      </c>
      <c r="J15" s="105" t="str">
        <f t="shared" ca="1" si="14"/>
        <v/>
      </c>
      <c r="K15" s="105" t="str">
        <f t="shared" ca="1" si="14"/>
        <v/>
      </c>
      <c r="L15" s="105" t="str">
        <f t="shared" ca="1" si="14"/>
        <v/>
      </c>
      <c r="M15" s="105" t="str">
        <f t="shared" ca="1" si="14"/>
        <v/>
      </c>
      <c r="N15" s="105" t="str">
        <f t="shared" ca="1" si="14"/>
        <v/>
      </c>
      <c r="O15" s="105" t="str">
        <f t="shared" ca="1" si="14"/>
        <v/>
      </c>
      <c r="P15" s="105" t="str">
        <f t="shared" ca="1" si="14"/>
        <v/>
      </c>
      <c r="Q15" s="105" t="str">
        <f t="shared" ca="1" si="14"/>
        <v/>
      </c>
      <c r="R15" s="105" t="str">
        <f t="shared" ca="1" si="14"/>
        <v/>
      </c>
      <c r="S15" s="105" t="str">
        <f t="shared" ca="1" si="14"/>
        <v/>
      </c>
      <c r="T15" s="105" t="str">
        <f t="shared" ca="1" si="14"/>
        <v/>
      </c>
      <c r="U15" s="105" t="str">
        <f t="shared" ca="1" si="14"/>
        <v/>
      </c>
      <c r="V15" s="105" t="str">
        <f t="shared" ca="1" si="14"/>
        <v/>
      </c>
      <c r="W15" s="105" t="str">
        <f t="shared" ca="1" si="14"/>
        <v/>
      </c>
      <c r="X15" s="105" t="str">
        <f t="shared" ca="1" si="14"/>
        <v/>
      </c>
      <c r="Y15" s="105" t="str">
        <f t="shared" ca="1" si="14"/>
        <v/>
      </c>
      <c r="Z15" s="105" t="str">
        <f t="shared" ca="1" si="14"/>
        <v/>
      </c>
      <c r="AA15" s="105" t="str">
        <f t="shared" ca="1" si="14"/>
        <v/>
      </c>
      <c r="AB15" s="105" t="str">
        <f t="shared" ca="1" si="14"/>
        <v/>
      </c>
      <c r="AC15" s="105" t="str">
        <f t="shared" ca="1" si="14"/>
        <v/>
      </c>
      <c r="AD15" s="105" t="str">
        <f t="shared" ca="1" si="14"/>
        <v/>
      </c>
      <c r="AE15" s="105" t="str">
        <f t="shared" ca="1" si="14"/>
        <v/>
      </c>
      <c r="AF15" s="105" t="str">
        <f t="shared" ca="1" si="14"/>
        <v/>
      </c>
      <c r="AG15" s="105" t="str">
        <f t="shared" ca="1" si="14"/>
        <v/>
      </c>
      <c r="AH15" s="105" t="str">
        <f t="shared" ca="1" si="14"/>
        <v/>
      </c>
      <c r="AI15" s="105" t="str">
        <f t="shared" ca="1" si="14"/>
        <v/>
      </c>
      <c r="AJ15" s="105" t="str">
        <f t="shared" ca="1" si="14"/>
        <v/>
      </c>
      <c r="AK15" s="105" t="str">
        <f t="shared" ca="1" si="14"/>
        <v/>
      </c>
      <c r="AL15" s="105" t="str">
        <f t="shared" ca="1" si="14"/>
        <v/>
      </c>
      <c r="AM15" s="105" t="str">
        <f t="shared" ca="1" si="14"/>
        <v/>
      </c>
      <c r="AN15" s="105" t="str">
        <f t="shared" ca="1" si="14"/>
        <v/>
      </c>
      <c r="AO15" s="105" t="str">
        <f t="shared" ca="1" si="14"/>
        <v/>
      </c>
    </row>
    <row r="16" spans="1:41" ht="14.4" x14ac:dyDescent="0.3">
      <c r="B16" s="1"/>
      <c r="C16" s="3" t="str">
        <f t="shared" si="3"/>
        <v/>
      </c>
      <c r="D16" s="104" t="str">
        <f t="shared" si="11"/>
        <v/>
      </c>
      <c r="E16" s="104"/>
      <c r="F16" s="98" t="str">
        <f t="shared" si="1"/>
        <v/>
      </c>
      <c r="G16" s="1"/>
      <c r="H16" s="105" t="str">
        <f t="shared" ref="H16:AO16" ca="1" si="15">IF(AND($F16=TRUE,H$3&gt;0),SUMIFS(INDIRECT("'"&amp;$D16&amp;"'!"&amp;$F$2),INDIRECT("'"&amp;$D16&amp;"'!$I:$I"),"="&amp;H$3),"")</f>
        <v/>
      </c>
      <c r="I16" s="105" t="str">
        <f t="shared" ca="1" si="15"/>
        <v/>
      </c>
      <c r="J16" s="105" t="str">
        <f t="shared" ca="1" si="15"/>
        <v/>
      </c>
      <c r="K16" s="105" t="str">
        <f t="shared" ca="1" si="15"/>
        <v/>
      </c>
      <c r="L16" s="105" t="str">
        <f t="shared" ca="1" si="15"/>
        <v/>
      </c>
      <c r="M16" s="105" t="str">
        <f t="shared" ca="1" si="15"/>
        <v/>
      </c>
      <c r="N16" s="105" t="str">
        <f t="shared" ca="1" si="15"/>
        <v/>
      </c>
      <c r="O16" s="105" t="str">
        <f t="shared" ca="1" si="15"/>
        <v/>
      </c>
      <c r="P16" s="105" t="str">
        <f t="shared" ca="1" si="15"/>
        <v/>
      </c>
      <c r="Q16" s="105" t="str">
        <f t="shared" ca="1" si="15"/>
        <v/>
      </c>
      <c r="R16" s="105" t="str">
        <f t="shared" ca="1" si="15"/>
        <v/>
      </c>
      <c r="S16" s="105" t="str">
        <f t="shared" ca="1" si="15"/>
        <v/>
      </c>
      <c r="T16" s="105" t="str">
        <f t="shared" ca="1" si="15"/>
        <v/>
      </c>
      <c r="U16" s="105" t="str">
        <f t="shared" ca="1" si="15"/>
        <v/>
      </c>
      <c r="V16" s="105" t="str">
        <f t="shared" ca="1" si="15"/>
        <v/>
      </c>
      <c r="W16" s="105" t="str">
        <f t="shared" ca="1" si="15"/>
        <v/>
      </c>
      <c r="X16" s="105" t="str">
        <f t="shared" ca="1" si="15"/>
        <v/>
      </c>
      <c r="Y16" s="105" t="str">
        <f t="shared" ca="1" si="15"/>
        <v/>
      </c>
      <c r="Z16" s="105" t="str">
        <f t="shared" ca="1" si="15"/>
        <v/>
      </c>
      <c r="AA16" s="105" t="str">
        <f t="shared" ca="1" si="15"/>
        <v/>
      </c>
      <c r="AB16" s="105" t="str">
        <f t="shared" ca="1" si="15"/>
        <v/>
      </c>
      <c r="AC16" s="105" t="str">
        <f t="shared" ca="1" si="15"/>
        <v/>
      </c>
      <c r="AD16" s="105" t="str">
        <f t="shared" ca="1" si="15"/>
        <v/>
      </c>
      <c r="AE16" s="105" t="str">
        <f t="shared" ca="1" si="15"/>
        <v/>
      </c>
      <c r="AF16" s="105" t="str">
        <f t="shared" ca="1" si="15"/>
        <v/>
      </c>
      <c r="AG16" s="105" t="str">
        <f t="shared" ca="1" si="15"/>
        <v/>
      </c>
      <c r="AH16" s="105" t="str">
        <f t="shared" ca="1" si="15"/>
        <v/>
      </c>
      <c r="AI16" s="105" t="str">
        <f t="shared" ca="1" si="15"/>
        <v/>
      </c>
      <c r="AJ16" s="105" t="str">
        <f t="shared" ca="1" si="15"/>
        <v/>
      </c>
      <c r="AK16" s="105" t="str">
        <f t="shared" ca="1" si="15"/>
        <v/>
      </c>
      <c r="AL16" s="105" t="str">
        <f t="shared" ca="1" si="15"/>
        <v/>
      </c>
      <c r="AM16" s="105" t="str">
        <f t="shared" ca="1" si="15"/>
        <v/>
      </c>
      <c r="AN16" s="105" t="str">
        <f t="shared" ca="1" si="15"/>
        <v/>
      </c>
      <c r="AO16" s="105" t="str">
        <f t="shared" ca="1" si="15"/>
        <v/>
      </c>
    </row>
    <row r="17" spans="2:41" ht="14.4" x14ac:dyDescent="0.3">
      <c r="B17" s="1"/>
      <c r="C17" s="3" t="str">
        <f t="shared" si="3"/>
        <v/>
      </c>
      <c r="D17" s="104" t="str">
        <f t="shared" si="11"/>
        <v/>
      </c>
      <c r="E17" s="104"/>
      <c r="F17" s="98" t="str">
        <f t="shared" si="1"/>
        <v/>
      </c>
      <c r="G17" s="1"/>
      <c r="H17" s="105" t="str">
        <f t="shared" ref="H17:AO17" ca="1" si="16">IF(AND($F17=TRUE,H$3&gt;0),SUMIFS(INDIRECT("'"&amp;$D17&amp;"'!"&amp;$F$2),INDIRECT("'"&amp;$D17&amp;"'!$I:$I"),"="&amp;H$3),"")</f>
        <v/>
      </c>
      <c r="I17" s="105" t="str">
        <f t="shared" ca="1" si="16"/>
        <v/>
      </c>
      <c r="J17" s="105" t="str">
        <f t="shared" ca="1" si="16"/>
        <v/>
      </c>
      <c r="K17" s="105" t="str">
        <f t="shared" ca="1" si="16"/>
        <v/>
      </c>
      <c r="L17" s="105" t="str">
        <f t="shared" ca="1" si="16"/>
        <v/>
      </c>
      <c r="M17" s="105" t="str">
        <f t="shared" ca="1" si="16"/>
        <v/>
      </c>
      <c r="N17" s="105" t="str">
        <f t="shared" ca="1" si="16"/>
        <v/>
      </c>
      <c r="O17" s="105" t="str">
        <f t="shared" ca="1" si="16"/>
        <v/>
      </c>
      <c r="P17" s="105" t="str">
        <f t="shared" ca="1" si="16"/>
        <v/>
      </c>
      <c r="Q17" s="105" t="str">
        <f t="shared" ca="1" si="16"/>
        <v/>
      </c>
      <c r="R17" s="105" t="str">
        <f t="shared" ca="1" si="16"/>
        <v/>
      </c>
      <c r="S17" s="105" t="str">
        <f t="shared" ca="1" si="16"/>
        <v/>
      </c>
      <c r="T17" s="105" t="str">
        <f t="shared" ca="1" si="16"/>
        <v/>
      </c>
      <c r="U17" s="105" t="str">
        <f t="shared" ca="1" si="16"/>
        <v/>
      </c>
      <c r="V17" s="105" t="str">
        <f t="shared" ca="1" si="16"/>
        <v/>
      </c>
      <c r="W17" s="105" t="str">
        <f t="shared" ca="1" si="16"/>
        <v/>
      </c>
      <c r="X17" s="105" t="str">
        <f t="shared" ca="1" si="16"/>
        <v/>
      </c>
      <c r="Y17" s="105" t="str">
        <f t="shared" ca="1" si="16"/>
        <v/>
      </c>
      <c r="Z17" s="105" t="str">
        <f t="shared" ca="1" si="16"/>
        <v/>
      </c>
      <c r="AA17" s="105" t="str">
        <f t="shared" ca="1" si="16"/>
        <v/>
      </c>
      <c r="AB17" s="105" t="str">
        <f t="shared" ca="1" si="16"/>
        <v/>
      </c>
      <c r="AC17" s="105" t="str">
        <f t="shared" ca="1" si="16"/>
        <v/>
      </c>
      <c r="AD17" s="105" t="str">
        <f t="shared" ca="1" si="16"/>
        <v/>
      </c>
      <c r="AE17" s="105" t="str">
        <f t="shared" ca="1" si="16"/>
        <v/>
      </c>
      <c r="AF17" s="105" t="str">
        <f t="shared" ca="1" si="16"/>
        <v/>
      </c>
      <c r="AG17" s="105" t="str">
        <f t="shared" ca="1" si="16"/>
        <v/>
      </c>
      <c r="AH17" s="105" t="str">
        <f t="shared" ca="1" si="16"/>
        <v/>
      </c>
      <c r="AI17" s="105" t="str">
        <f t="shared" ca="1" si="16"/>
        <v/>
      </c>
      <c r="AJ17" s="105" t="str">
        <f t="shared" ca="1" si="16"/>
        <v/>
      </c>
      <c r="AK17" s="105" t="str">
        <f t="shared" ca="1" si="16"/>
        <v/>
      </c>
      <c r="AL17" s="105" t="str">
        <f t="shared" ca="1" si="16"/>
        <v/>
      </c>
      <c r="AM17" s="105" t="str">
        <f t="shared" ca="1" si="16"/>
        <v/>
      </c>
      <c r="AN17" s="105" t="str">
        <f t="shared" ca="1" si="16"/>
        <v/>
      </c>
      <c r="AO17" s="105" t="str">
        <f t="shared" ca="1" si="16"/>
        <v/>
      </c>
    </row>
    <row r="18" spans="2:41" ht="14.4" x14ac:dyDescent="0.3">
      <c r="B18" s="1"/>
      <c r="C18" s="3" t="str">
        <f t="shared" si="3"/>
        <v/>
      </c>
      <c r="D18" s="104" t="str">
        <f t="shared" si="11"/>
        <v/>
      </c>
      <c r="E18" s="104"/>
      <c r="F18" s="98" t="str">
        <f t="shared" si="1"/>
        <v/>
      </c>
      <c r="G18" s="1"/>
      <c r="H18" s="105" t="str">
        <f t="shared" ref="H18:AO18" ca="1" si="17">IF(AND($F18=TRUE,H$3&gt;0),SUMIFS(INDIRECT("'"&amp;$D18&amp;"'!"&amp;$F$2),INDIRECT("'"&amp;$D18&amp;"'!$I:$I"),"="&amp;H$3),"")</f>
        <v/>
      </c>
      <c r="I18" s="105" t="str">
        <f t="shared" ca="1" si="17"/>
        <v/>
      </c>
      <c r="J18" s="105" t="str">
        <f t="shared" ca="1" si="17"/>
        <v/>
      </c>
      <c r="K18" s="105" t="str">
        <f t="shared" ca="1" si="17"/>
        <v/>
      </c>
      <c r="L18" s="105" t="str">
        <f t="shared" ca="1" si="17"/>
        <v/>
      </c>
      <c r="M18" s="105" t="str">
        <f t="shared" ca="1" si="17"/>
        <v/>
      </c>
      <c r="N18" s="105" t="str">
        <f t="shared" ca="1" si="17"/>
        <v/>
      </c>
      <c r="O18" s="105" t="str">
        <f t="shared" ca="1" si="17"/>
        <v/>
      </c>
      <c r="P18" s="105" t="str">
        <f t="shared" ca="1" si="17"/>
        <v/>
      </c>
      <c r="Q18" s="105" t="str">
        <f t="shared" ca="1" si="17"/>
        <v/>
      </c>
      <c r="R18" s="105" t="str">
        <f t="shared" ca="1" si="17"/>
        <v/>
      </c>
      <c r="S18" s="105" t="str">
        <f t="shared" ca="1" si="17"/>
        <v/>
      </c>
      <c r="T18" s="105" t="str">
        <f t="shared" ca="1" si="17"/>
        <v/>
      </c>
      <c r="U18" s="105" t="str">
        <f t="shared" ca="1" si="17"/>
        <v/>
      </c>
      <c r="V18" s="105" t="str">
        <f t="shared" ca="1" si="17"/>
        <v/>
      </c>
      <c r="W18" s="105" t="str">
        <f t="shared" ca="1" si="17"/>
        <v/>
      </c>
      <c r="X18" s="105" t="str">
        <f t="shared" ca="1" si="17"/>
        <v/>
      </c>
      <c r="Y18" s="105" t="str">
        <f t="shared" ca="1" si="17"/>
        <v/>
      </c>
      <c r="Z18" s="105" t="str">
        <f t="shared" ca="1" si="17"/>
        <v/>
      </c>
      <c r="AA18" s="105" t="str">
        <f t="shared" ca="1" si="17"/>
        <v/>
      </c>
      <c r="AB18" s="105" t="str">
        <f t="shared" ca="1" si="17"/>
        <v/>
      </c>
      <c r="AC18" s="105" t="str">
        <f t="shared" ca="1" si="17"/>
        <v/>
      </c>
      <c r="AD18" s="105" t="str">
        <f t="shared" ca="1" si="17"/>
        <v/>
      </c>
      <c r="AE18" s="105" t="str">
        <f t="shared" ca="1" si="17"/>
        <v/>
      </c>
      <c r="AF18" s="105" t="str">
        <f t="shared" ca="1" si="17"/>
        <v/>
      </c>
      <c r="AG18" s="105" t="str">
        <f t="shared" ca="1" si="17"/>
        <v/>
      </c>
      <c r="AH18" s="105" t="str">
        <f t="shared" ca="1" si="17"/>
        <v/>
      </c>
      <c r="AI18" s="105" t="str">
        <f t="shared" ca="1" si="17"/>
        <v/>
      </c>
      <c r="AJ18" s="105" t="str">
        <f t="shared" ca="1" si="17"/>
        <v/>
      </c>
      <c r="AK18" s="105" t="str">
        <f t="shared" ca="1" si="17"/>
        <v/>
      </c>
      <c r="AL18" s="105" t="str">
        <f t="shared" ca="1" si="17"/>
        <v/>
      </c>
      <c r="AM18" s="105" t="str">
        <f t="shared" ca="1" si="17"/>
        <v/>
      </c>
      <c r="AN18" s="105" t="str">
        <f t="shared" ca="1" si="17"/>
        <v/>
      </c>
      <c r="AO18" s="105" t="str">
        <f t="shared" ca="1" si="17"/>
        <v/>
      </c>
    </row>
    <row r="19" spans="2:41" ht="14.4" x14ac:dyDescent="0.3">
      <c r="B19" s="1"/>
      <c r="C19" s="3" t="str">
        <f t="shared" si="3"/>
        <v/>
      </c>
      <c r="D19" s="104" t="str">
        <f t="shared" si="11"/>
        <v/>
      </c>
      <c r="E19" s="104"/>
      <c r="F19" s="98" t="str">
        <f t="shared" si="1"/>
        <v/>
      </c>
      <c r="G19" s="1"/>
      <c r="H19" s="105" t="str">
        <f t="shared" ref="H19:AO19" ca="1" si="18">IF(AND($F19=TRUE,H$3&gt;0),SUMIFS(INDIRECT("'"&amp;$D19&amp;"'!"&amp;$F$2),INDIRECT("'"&amp;$D19&amp;"'!$I:$I"),"="&amp;H$3),"")</f>
        <v/>
      </c>
      <c r="I19" s="105" t="str">
        <f t="shared" ca="1" si="18"/>
        <v/>
      </c>
      <c r="J19" s="105" t="str">
        <f t="shared" ca="1" si="18"/>
        <v/>
      </c>
      <c r="K19" s="105" t="str">
        <f t="shared" ca="1" si="18"/>
        <v/>
      </c>
      <c r="L19" s="105" t="str">
        <f t="shared" ca="1" si="18"/>
        <v/>
      </c>
      <c r="M19" s="105" t="str">
        <f t="shared" ca="1" si="18"/>
        <v/>
      </c>
      <c r="N19" s="105" t="str">
        <f t="shared" ca="1" si="18"/>
        <v/>
      </c>
      <c r="O19" s="105" t="str">
        <f t="shared" ca="1" si="18"/>
        <v/>
      </c>
      <c r="P19" s="105" t="str">
        <f t="shared" ca="1" si="18"/>
        <v/>
      </c>
      <c r="Q19" s="105" t="str">
        <f t="shared" ca="1" si="18"/>
        <v/>
      </c>
      <c r="R19" s="105" t="str">
        <f t="shared" ca="1" si="18"/>
        <v/>
      </c>
      <c r="S19" s="105" t="str">
        <f t="shared" ca="1" si="18"/>
        <v/>
      </c>
      <c r="T19" s="105" t="str">
        <f t="shared" ca="1" si="18"/>
        <v/>
      </c>
      <c r="U19" s="105" t="str">
        <f t="shared" ca="1" si="18"/>
        <v/>
      </c>
      <c r="V19" s="105" t="str">
        <f t="shared" ca="1" si="18"/>
        <v/>
      </c>
      <c r="W19" s="105" t="str">
        <f t="shared" ca="1" si="18"/>
        <v/>
      </c>
      <c r="X19" s="105" t="str">
        <f t="shared" ca="1" si="18"/>
        <v/>
      </c>
      <c r="Y19" s="105" t="str">
        <f t="shared" ca="1" si="18"/>
        <v/>
      </c>
      <c r="Z19" s="105" t="str">
        <f t="shared" ca="1" si="18"/>
        <v/>
      </c>
      <c r="AA19" s="105" t="str">
        <f t="shared" ca="1" si="18"/>
        <v/>
      </c>
      <c r="AB19" s="105" t="str">
        <f t="shared" ca="1" si="18"/>
        <v/>
      </c>
      <c r="AC19" s="105" t="str">
        <f t="shared" ca="1" si="18"/>
        <v/>
      </c>
      <c r="AD19" s="105" t="str">
        <f t="shared" ca="1" si="18"/>
        <v/>
      </c>
      <c r="AE19" s="105" t="str">
        <f t="shared" ca="1" si="18"/>
        <v/>
      </c>
      <c r="AF19" s="105" t="str">
        <f t="shared" ca="1" si="18"/>
        <v/>
      </c>
      <c r="AG19" s="105" t="str">
        <f t="shared" ca="1" si="18"/>
        <v/>
      </c>
      <c r="AH19" s="105" t="str">
        <f t="shared" ca="1" si="18"/>
        <v/>
      </c>
      <c r="AI19" s="105" t="str">
        <f t="shared" ca="1" si="18"/>
        <v/>
      </c>
      <c r="AJ19" s="105" t="str">
        <f t="shared" ca="1" si="18"/>
        <v/>
      </c>
      <c r="AK19" s="105" t="str">
        <f t="shared" ca="1" si="18"/>
        <v/>
      </c>
      <c r="AL19" s="105" t="str">
        <f t="shared" ca="1" si="18"/>
        <v/>
      </c>
      <c r="AM19" s="105" t="str">
        <f t="shared" ca="1" si="18"/>
        <v/>
      </c>
      <c r="AN19" s="105" t="str">
        <f t="shared" ca="1" si="18"/>
        <v/>
      </c>
      <c r="AO19" s="105" t="str">
        <f t="shared" ca="1" si="18"/>
        <v/>
      </c>
    </row>
    <row r="20" spans="2:41" ht="14.4" x14ac:dyDescent="0.3">
      <c r="B20" s="1"/>
      <c r="C20" s="3" t="str">
        <f t="shared" si="3"/>
        <v/>
      </c>
      <c r="D20" s="104" t="str">
        <f t="shared" si="11"/>
        <v/>
      </c>
      <c r="E20" s="104"/>
      <c r="F20" s="98" t="str">
        <f t="shared" si="1"/>
        <v/>
      </c>
      <c r="G20" s="1"/>
      <c r="H20" s="105" t="str">
        <f t="shared" ref="H20:AO20" ca="1" si="19">IF(AND($F20=TRUE,H$3&gt;0),SUMIFS(INDIRECT("'"&amp;$D20&amp;"'!"&amp;$F$2),INDIRECT("'"&amp;$D20&amp;"'!$I:$I"),"="&amp;H$3),"")</f>
        <v/>
      </c>
      <c r="I20" s="105" t="str">
        <f t="shared" ca="1" si="19"/>
        <v/>
      </c>
      <c r="J20" s="105" t="str">
        <f t="shared" ca="1" si="19"/>
        <v/>
      </c>
      <c r="K20" s="105" t="str">
        <f t="shared" ca="1" si="19"/>
        <v/>
      </c>
      <c r="L20" s="105" t="str">
        <f t="shared" ca="1" si="19"/>
        <v/>
      </c>
      <c r="M20" s="105" t="str">
        <f t="shared" ca="1" si="19"/>
        <v/>
      </c>
      <c r="N20" s="105" t="str">
        <f t="shared" ca="1" si="19"/>
        <v/>
      </c>
      <c r="O20" s="105" t="str">
        <f t="shared" ca="1" si="19"/>
        <v/>
      </c>
      <c r="P20" s="105" t="str">
        <f t="shared" ca="1" si="19"/>
        <v/>
      </c>
      <c r="Q20" s="105" t="str">
        <f t="shared" ca="1" si="19"/>
        <v/>
      </c>
      <c r="R20" s="105" t="str">
        <f t="shared" ca="1" si="19"/>
        <v/>
      </c>
      <c r="S20" s="105" t="str">
        <f t="shared" ca="1" si="19"/>
        <v/>
      </c>
      <c r="T20" s="105" t="str">
        <f t="shared" ca="1" si="19"/>
        <v/>
      </c>
      <c r="U20" s="105" t="str">
        <f t="shared" ca="1" si="19"/>
        <v/>
      </c>
      <c r="V20" s="105" t="str">
        <f t="shared" ca="1" si="19"/>
        <v/>
      </c>
      <c r="W20" s="105" t="str">
        <f t="shared" ca="1" si="19"/>
        <v/>
      </c>
      <c r="X20" s="105" t="str">
        <f t="shared" ca="1" si="19"/>
        <v/>
      </c>
      <c r="Y20" s="105" t="str">
        <f t="shared" ca="1" si="19"/>
        <v/>
      </c>
      <c r="Z20" s="105" t="str">
        <f t="shared" ca="1" si="19"/>
        <v/>
      </c>
      <c r="AA20" s="105" t="str">
        <f t="shared" ca="1" si="19"/>
        <v/>
      </c>
      <c r="AB20" s="105" t="str">
        <f t="shared" ca="1" si="19"/>
        <v/>
      </c>
      <c r="AC20" s="105" t="str">
        <f t="shared" ca="1" si="19"/>
        <v/>
      </c>
      <c r="AD20" s="105" t="str">
        <f t="shared" ca="1" si="19"/>
        <v/>
      </c>
      <c r="AE20" s="105" t="str">
        <f t="shared" ca="1" si="19"/>
        <v/>
      </c>
      <c r="AF20" s="105" t="str">
        <f t="shared" ca="1" si="19"/>
        <v/>
      </c>
      <c r="AG20" s="105" t="str">
        <f t="shared" ca="1" si="19"/>
        <v/>
      </c>
      <c r="AH20" s="105" t="str">
        <f t="shared" ca="1" si="19"/>
        <v/>
      </c>
      <c r="AI20" s="105" t="str">
        <f t="shared" ca="1" si="19"/>
        <v/>
      </c>
      <c r="AJ20" s="105" t="str">
        <f t="shared" ca="1" si="19"/>
        <v/>
      </c>
      <c r="AK20" s="105" t="str">
        <f t="shared" ca="1" si="19"/>
        <v/>
      </c>
      <c r="AL20" s="105" t="str">
        <f t="shared" ca="1" si="19"/>
        <v/>
      </c>
      <c r="AM20" s="105" t="str">
        <f t="shared" ca="1" si="19"/>
        <v/>
      </c>
      <c r="AN20" s="105" t="str">
        <f t="shared" ca="1" si="19"/>
        <v/>
      </c>
      <c r="AO20" s="105" t="str">
        <f t="shared" ca="1" si="19"/>
        <v/>
      </c>
    </row>
    <row r="21" spans="2:41" ht="15.75" customHeight="1" x14ac:dyDescent="0.3">
      <c r="B21" s="1"/>
      <c r="C21" s="3" t="str">
        <f t="shared" si="3"/>
        <v/>
      </c>
      <c r="D21" s="104" t="str">
        <f t="shared" si="11"/>
        <v/>
      </c>
      <c r="E21" s="104"/>
      <c r="F21" s="98" t="str">
        <f t="shared" si="1"/>
        <v/>
      </c>
      <c r="G21" s="1"/>
      <c r="H21" s="105" t="str">
        <f t="shared" ref="H21:AO21" ca="1" si="20">IF(AND($F21=TRUE,H$3&gt;0),SUMIFS(INDIRECT("'"&amp;$D21&amp;"'!"&amp;$F$2),INDIRECT("'"&amp;$D21&amp;"'!$I:$I"),"="&amp;H$3),"")</f>
        <v/>
      </c>
      <c r="I21" s="105" t="str">
        <f t="shared" ca="1" si="20"/>
        <v/>
      </c>
      <c r="J21" s="105" t="str">
        <f t="shared" ca="1" si="20"/>
        <v/>
      </c>
      <c r="K21" s="105" t="str">
        <f t="shared" ca="1" si="20"/>
        <v/>
      </c>
      <c r="L21" s="105" t="str">
        <f t="shared" ca="1" si="20"/>
        <v/>
      </c>
      <c r="M21" s="105" t="str">
        <f t="shared" ca="1" si="20"/>
        <v/>
      </c>
      <c r="N21" s="105" t="str">
        <f t="shared" ca="1" si="20"/>
        <v/>
      </c>
      <c r="O21" s="105" t="str">
        <f t="shared" ca="1" si="20"/>
        <v/>
      </c>
      <c r="P21" s="105" t="str">
        <f t="shared" ca="1" si="20"/>
        <v/>
      </c>
      <c r="Q21" s="105" t="str">
        <f t="shared" ca="1" si="20"/>
        <v/>
      </c>
      <c r="R21" s="105" t="str">
        <f t="shared" ca="1" si="20"/>
        <v/>
      </c>
      <c r="S21" s="105" t="str">
        <f t="shared" ca="1" si="20"/>
        <v/>
      </c>
      <c r="T21" s="105" t="str">
        <f t="shared" ca="1" si="20"/>
        <v/>
      </c>
      <c r="U21" s="105" t="str">
        <f t="shared" ca="1" si="20"/>
        <v/>
      </c>
      <c r="V21" s="105" t="str">
        <f t="shared" ca="1" si="20"/>
        <v/>
      </c>
      <c r="W21" s="105" t="str">
        <f t="shared" ca="1" si="20"/>
        <v/>
      </c>
      <c r="X21" s="105" t="str">
        <f t="shared" ca="1" si="20"/>
        <v/>
      </c>
      <c r="Y21" s="105" t="str">
        <f t="shared" ca="1" si="20"/>
        <v/>
      </c>
      <c r="Z21" s="105" t="str">
        <f t="shared" ca="1" si="20"/>
        <v/>
      </c>
      <c r="AA21" s="105" t="str">
        <f t="shared" ca="1" si="20"/>
        <v/>
      </c>
      <c r="AB21" s="105" t="str">
        <f t="shared" ca="1" si="20"/>
        <v/>
      </c>
      <c r="AC21" s="105" t="str">
        <f t="shared" ca="1" si="20"/>
        <v/>
      </c>
      <c r="AD21" s="105" t="str">
        <f t="shared" ca="1" si="20"/>
        <v/>
      </c>
      <c r="AE21" s="105" t="str">
        <f t="shared" ca="1" si="20"/>
        <v/>
      </c>
      <c r="AF21" s="105" t="str">
        <f t="shared" ca="1" si="20"/>
        <v/>
      </c>
      <c r="AG21" s="105" t="str">
        <f t="shared" ca="1" si="20"/>
        <v/>
      </c>
      <c r="AH21" s="105" t="str">
        <f t="shared" ca="1" si="20"/>
        <v/>
      </c>
      <c r="AI21" s="105" t="str">
        <f t="shared" ca="1" si="20"/>
        <v/>
      </c>
      <c r="AJ21" s="105" t="str">
        <f t="shared" ca="1" si="20"/>
        <v/>
      </c>
      <c r="AK21" s="105" t="str">
        <f t="shared" ca="1" si="20"/>
        <v/>
      </c>
      <c r="AL21" s="105" t="str">
        <f t="shared" ca="1" si="20"/>
        <v/>
      </c>
      <c r="AM21" s="105" t="str">
        <f t="shared" ca="1" si="20"/>
        <v/>
      </c>
      <c r="AN21" s="105" t="str">
        <f t="shared" ca="1" si="20"/>
        <v/>
      </c>
      <c r="AO21" s="105" t="str">
        <f t="shared" ca="1" si="20"/>
        <v/>
      </c>
    </row>
    <row r="22" spans="2:41" ht="15.75" customHeight="1" x14ac:dyDescent="0.3">
      <c r="B22" s="1"/>
      <c r="C22" s="3" t="str">
        <f t="shared" si="3"/>
        <v/>
      </c>
      <c r="D22" s="104" t="str">
        <f t="shared" si="11"/>
        <v/>
      </c>
      <c r="E22" s="104"/>
      <c r="F22" s="98" t="str">
        <f t="shared" si="1"/>
        <v/>
      </c>
      <c r="G22" s="1"/>
      <c r="H22" s="105" t="str">
        <f t="shared" ref="H22:AO22" ca="1" si="21">IF(AND($F22=TRUE,H$3&gt;0),SUMIFS(INDIRECT("'"&amp;$D22&amp;"'!"&amp;$F$2),INDIRECT("'"&amp;$D22&amp;"'!$I:$I"),"="&amp;H$3),"")</f>
        <v/>
      </c>
      <c r="I22" s="105" t="str">
        <f t="shared" ca="1" si="21"/>
        <v/>
      </c>
      <c r="J22" s="105" t="str">
        <f t="shared" ca="1" si="21"/>
        <v/>
      </c>
      <c r="K22" s="105" t="str">
        <f t="shared" ca="1" si="21"/>
        <v/>
      </c>
      <c r="L22" s="105" t="str">
        <f t="shared" ca="1" si="21"/>
        <v/>
      </c>
      <c r="M22" s="105" t="str">
        <f t="shared" ca="1" si="21"/>
        <v/>
      </c>
      <c r="N22" s="105" t="str">
        <f t="shared" ca="1" si="21"/>
        <v/>
      </c>
      <c r="O22" s="105" t="str">
        <f t="shared" ca="1" si="21"/>
        <v/>
      </c>
      <c r="P22" s="105" t="str">
        <f t="shared" ca="1" si="21"/>
        <v/>
      </c>
      <c r="Q22" s="105" t="str">
        <f t="shared" ca="1" si="21"/>
        <v/>
      </c>
      <c r="R22" s="105" t="str">
        <f t="shared" ca="1" si="21"/>
        <v/>
      </c>
      <c r="S22" s="105" t="str">
        <f t="shared" ca="1" si="21"/>
        <v/>
      </c>
      <c r="T22" s="105" t="str">
        <f t="shared" ca="1" si="21"/>
        <v/>
      </c>
      <c r="U22" s="105" t="str">
        <f t="shared" ca="1" si="21"/>
        <v/>
      </c>
      <c r="V22" s="105" t="str">
        <f t="shared" ca="1" si="21"/>
        <v/>
      </c>
      <c r="W22" s="105" t="str">
        <f t="shared" ca="1" si="21"/>
        <v/>
      </c>
      <c r="X22" s="105" t="str">
        <f t="shared" ca="1" si="21"/>
        <v/>
      </c>
      <c r="Y22" s="105" t="str">
        <f t="shared" ca="1" si="21"/>
        <v/>
      </c>
      <c r="Z22" s="105" t="str">
        <f t="shared" ca="1" si="21"/>
        <v/>
      </c>
      <c r="AA22" s="105" t="str">
        <f t="shared" ca="1" si="21"/>
        <v/>
      </c>
      <c r="AB22" s="105" t="str">
        <f t="shared" ca="1" si="21"/>
        <v/>
      </c>
      <c r="AC22" s="105" t="str">
        <f t="shared" ca="1" si="21"/>
        <v/>
      </c>
      <c r="AD22" s="105" t="str">
        <f t="shared" ca="1" si="21"/>
        <v/>
      </c>
      <c r="AE22" s="105" t="str">
        <f t="shared" ca="1" si="21"/>
        <v/>
      </c>
      <c r="AF22" s="105" t="str">
        <f t="shared" ca="1" si="21"/>
        <v/>
      </c>
      <c r="AG22" s="105" t="str">
        <f t="shared" ca="1" si="21"/>
        <v/>
      </c>
      <c r="AH22" s="105" t="str">
        <f t="shared" ca="1" si="21"/>
        <v/>
      </c>
      <c r="AI22" s="105" t="str">
        <f t="shared" ca="1" si="21"/>
        <v/>
      </c>
      <c r="AJ22" s="105" t="str">
        <f t="shared" ca="1" si="21"/>
        <v/>
      </c>
      <c r="AK22" s="105" t="str">
        <f t="shared" ca="1" si="21"/>
        <v/>
      </c>
      <c r="AL22" s="105" t="str">
        <f t="shared" ca="1" si="21"/>
        <v/>
      </c>
      <c r="AM22" s="105" t="str">
        <f t="shared" ca="1" si="21"/>
        <v/>
      </c>
      <c r="AN22" s="105" t="str">
        <f t="shared" ca="1" si="21"/>
        <v/>
      </c>
      <c r="AO22" s="105" t="str">
        <f t="shared" ca="1" si="21"/>
        <v/>
      </c>
    </row>
    <row r="23" spans="2:41" ht="15.75" customHeight="1" x14ac:dyDescent="0.3">
      <c r="B23" s="1"/>
      <c r="C23" s="3" t="str">
        <f t="shared" si="3"/>
        <v/>
      </c>
      <c r="D23" s="104" t="str">
        <f t="shared" si="11"/>
        <v/>
      </c>
      <c r="E23" s="104"/>
      <c r="F23" s="98" t="str">
        <f t="shared" si="1"/>
        <v/>
      </c>
      <c r="G23" s="1"/>
      <c r="H23" s="105" t="str">
        <f t="shared" ref="H23:AO23" ca="1" si="22">IF(AND($F23=TRUE,H$3&gt;0),SUMIFS(INDIRECT("'"&amp;$D23&amp;"'!"&amp;$F$2),INDIRECT("'"&amp;$D23&amp;"'!$I:$I"),"="&amp;H$3),"")</f>
        <v/>
      </c>
      <c r="I23" s="105" t="str">
        <f t="shared" ca="1" si="22"/>
        <v/>
      </c>
      <c r="J23" s="105" t="str">
        <f t="shared" ca="1" si="22"/>
        <v/>
      </c>
      <c r="K23" s="105" t="str">
        <f t="shared" ca="1" si="22"/>
        <v/>
      </c>
      <c r="L23" s="105" t="str">
        <f t="shared" ca="1" si="22"/>
        <v/>
      </c>
      <c r="M23" s="105" t="str">
        <f t="shared" ca="1" si="22"/>
        <v/>
      </c>
      <c r="N23" s="105" t="str">
        <f t="shared" ca="1" si="22"/>
        <v/>
      </c>
      <c r="O23" s="105" t="str">
        <f t="shared" ca="1" si="22"/>
        <v/>
      </c>
      <c r="P23" s="105" t="str">
        <f t="shared" ca="1" si="22"/>
        <v/>
      </c>
      <c r="Q23" s="105" t="str">
        <f t="shared" ca="1" si="22"/>
        <v/>
      </c>
      <c r="R23" s="105" t="str">
        <f t="shared" ca="1" si="22"/>
        <v/>
      </c>
      <c r="S23" s="105" t="str">
        <f t="shared" ca="1" si="22"/>
        <v/>
      </c>
      <c r="T23" s="105" t="str">
        <f t="shared" ca="1" si="22"/>
        <v/>
      </c>
      <c r="U23" s="105" t="str">
        <f t="shared" ca="1" si="22"/>
        <v/>
      </c>
      <c r="V23" s="105" t="str">
        <f t="shared" ca="1" si="22"/>
        <v/>
      </c>
      <c r="W23" s="105" t="str">
        <f t="shared" ca="1" si="22"/>
        <v/>
      </c>
      <c r="X23" s="105" t="str">
        <f t="shared" ca="1" si="22"/>
        <v/>
      </c>
      <c r="Y23" s="105" t="str">
        <f t="shared" ca="1" si="22"/>
        <v/>
      </c>
      <c r="Z23" s="105" t="str">
        <f t="shared" ca="1" si="22"/>
        <v/>
      </c>
      <c r="AA23" s="105" t="str">
        <f t="shared" ca="1" si="22"/>
        <v/>
      </c>
      <c r="AB23" s="105" t="str">
        <f t="shared" ca="1" si="22"/>
        <v/>
      </c>
      <c r="AC23" s="105" t="str">
        <f t="shared" ca="1" si="22"/>
        <v/>
      </c>
      <c r="AD23" s="105" t="str">
        <f t="shared" ca="1" si="22"/>
        <v/>
      </c>
      <c r="AE23" s="105" t="str">
        <f t="shared" ca="1" si="22"/>
        <v/>
      </c>
      <c r="AF23" s="105" t="str">
        <f t="shared" ca="1" si="22"/>
        <v/>
      </c>
      <c r="AG23" s="105" t="str">
        <f t="shared" ca="1" si="22"/>
        <v/>
      </c>
      <c r="AH23" s="105" t="str">
        <f t="shared" ca="1" si="22"/>
        <v/>
      </c>
      <c r="AI23" s="105" t="str">
        <f t="shared" ca="1" si="22"/>
        <v/>
      </c>
      <c r="AJ23" s="105" t="str">
        <f t="shared" ca="1" si="22"/>
        <v/>
      </c>
      <c r="AK23" s="105" t="str">
        <f t="shared" ca="1" si="22"/>
        <v/>
      </c>
      <c r="AL23" s="105" t="str">
        <f t="shared" ca="1" si="22"/>
        <v/>
      </c>
      <c r="AM23" s="105" t="str">
        <f t="shared" ca="1" si="22"/>
        <v/>
      </c>
      <c r="AN23" s="105" t="str">
        <f t="shared" ca="1" si="22"/>
        <v/>
      </c>
      <c r="AO23" s="105" t="str">
        <f t="shared" ca="1" si="22"/>
        <v/>
      </c>
    </row>
    <row r="24" spans="2:41" ht="15.75" customHeight="1" x14ac:dyDescent="0.3">
      <c r="B24" s="1"/>
      <c r="C24" s="3" t="str">
        <f t="shared" si="3"/>
        <v/>
      </c>
      <c r="D24" s="104" t="str">
        <f t="shared" si="11"/>
        <v/>
      </c>
      <c r="E24" s="104"/>
      <c r="F24" s="98" t="str">
        <f t="shared" si="1"/>
        <v/>
      </c>
      <c r="G24" s="1"/>
      <c r="H24" s="105" t="str">
        <f t="shared" ref="H24:AO24" ca="1" si="23">IF(AND($F24=TRUE,H$3&gt;0),SUMIFS(INDIRECT("'"&amp;$D24&amp;"'!"&amp;$F$2),INDIRECT("'"&amp;$D24&amp;"'!$I:$I"),"="&amp;H$3),"")</f>
        <v/>
      </c>
      <c r="I24" s="105" t="str">
        <f t="shared" ca="1" si="23"/>
        <v/>
      </c>
      <c r="J24" s="105" t="str">
        <f t="shared" ca="1" si="23"/>
        <v/>
      </c>
      <c r="K24" s="105" t="str">
        <f t="shared" ca="1" si="23"/>
        <v/>
      </c>
      <c r="L24" s="105" t="str">
        <f t="shared" ca="1" si="23"/>
        <v/>
      </c>
      <c r="M24" s="105" t="str">
        <f t="shared" ca="1" si="23"/>
        <v/>
      </c>
      <c r="N24" s="105" t="str">
        <f t="shared" ca="1" si="23"/>
        <v/>
      </c>
      <c r="O24" s="105" t="str">
        <f t="shared" ca="1" si="23"/>
        <v/>
      </c>
      <c r="P24" s="105" t="str">
        <f t="shared" ca="1" si="23"/>
        <v/>
      </c>
      <c r="Q24" s="105" t="str">
        <f t="shared" ca="1" si="23"/>
        <v/>
      </c>
      <c r="R24" s="105" t="str">
        <f t="shared" ca="1" si="23"/>
        <v/>
      </c>
      <c r="S24" s="105" t="str">
        <f t="shared" ca="1" si="23"/>
        <v/>
      </c>
      <c r="T24" s="105" t="str">
        <f t="shared" ca="1" si="23"/>
        <v/>
      </c>
      <c r="U24" s="105" t="str">
        <f t="shared" ca="1" si="23"/>
        <v/>
      </c>
      <c r="V24" s="105" t="str">
        <f t="shared" ca="1" si="23"/>
        <v/>
      </c>
      <c r="W24" s="105" t="str">
        <f t="shared" ca="1" si="23"/>
        <v/>
      </c>
      <c r="X24" s="105" t="str">
        <f t="shared" ca="1" si="23"/>
        <v/>
      </c>
      <c r="Y24" s="105" t="str">
        <f t="shared" ca="1" si="23"/>
        <v/>
      </c>
      <c r="Z24" s="105" t="str">
        <f t="shared" ca="1" si="23"/>
        <v/>
      </c>
      <c r="AA24" s="105" t="str">
        <f t="shared" ca="1" si="23"/>
        <v/>
      </c>
      <c r="AB24" s="105" t="str">
        <f t="shared" ca="1" si="23"/>
        <v/>
      </c>
      <c r="AC24" s="105" t="str">
        <f t="shared" ca="1" si="23"/>
        <v/>
      </c>
      <c r="AD24" s="105" t="str">
        <f t="shared" ca="1" si="23"/>
        <v/>
      </c>
      <c r="AE24" s="105" t="str">
        <f t="shared" ca="1" si="23"/>
        <v/>
      </c>
      <c r="AF24" s="105" t="str">
        <f t="shared" ca="1" si="23"/>
        <v/>
      </c>
      <c r="AG24" s="105" t="str">
        <f t="shared" ca="1" si="23"/>
        <v/>
      </c>
      <c r="AH24" s="105" t="str">
        <f t="shared" ca="1" si="23"/>
        <v/>
      </c>
      <c r="AI24" s="105" t="str">
        <f t="shared" ca="1" si="23"/>
        <v/>
      </c>
      <c r="AJ24" s="105" t="str">
        <f t="shared" ca="1" si="23"/>
        <v/>
      </c>
      <c r="AK24" s="105" t="str">
        <f t="shared" ca="1" si="23"/>
        <v/>
      </c>
      <c r="AL24" s="105" t="str">
        <f t="shared" ca="1" si="23"/>
        <v/>
      </c>
      <c r="AM24" s="105" t="str">
        <f t="shared" ca="1" si="23"/>
        <v/>
      </c>
      <c r="AN24" s="105" t="str">
        <f t="shared" ca="1" si="23"/>
        <v/>
      </c>
      <c r="AO24" s="105" t="str">
        <f t="shared" ca="1" si="23"/>
        <v/>
      </c>
    </row>
    <row r="25" spans="2:41" ht="15.75" customHeight="1" x14ac:dyDescent="0.3">
      <c r="B25" s="1"/>
      <c r="C25" s="3" t="str">
        <f t="shared" si="3"/>
        <v/>
      </c>
      <c r="D25" s="104" t="str">
        <f t="shared" si="11"/>
        <v/>
      </c>
      <c r="E25" s="104"/>
      <c r="F25" s="98" t="str">
        <f t="shared" si="1"/>
        <v/>
      </c>
      <c r="G25" s="1"/>
      <c r="H25" s="105" t="str">
        <f t="shared" ref="H25:AO25" ca="1" si="24">IF(AND($F25=TRUE,H$3&gt;0),SUMIFS(INDIRECT("'"&amp;$D25&amp;"'!"&amp;$F$2),INDIRECT("'"&amp;$D25&amp;"'!$I:$I"),"="&amp;H$3),"")</f>
        <v/>
      </c>
      <c r="I25" s="105" t="str">
        <f t="shared" ca="1" si="24"/>
        <v/>
      </c>
      <c r="J25" s="105" t="str">
        <f t="shared" ca="1" si="24"/>
        <v/>
      </c>
      <c r="K25" s="105" t="str">
        <f t="shared" ca="1" si="24"/>
        <v/>
      </c>
      <c r="L25" s="105" t="str">
        <f t="shared" ca="1" si="24"/>
        <v/>
      </c>
      <c r="M25" s="105" t="str">
        <f t="shared" ca="1" si="24"/>
        <v/>
      </c>
      <c r="N25" s="105" t="str">
        <f t="shared" ca="1" si="24"/>
        <v/>
      </c>
      <c r="O25" s="105" t="str">
        <f t="shared" ca="1" si="24"/>
        <v/>
      </c>
      <c r="P25" s="105" t="str">
        <f t="shared" ca="1" si="24"/>
        <v/>
      </c>
      <c r="Q25" s="105" t="str">
        <f t="shared" ca="1" si="24"/>
        <v/>
      </c>
      <c r="R25" s="105" t="str">
        <f t="shared" ca="1" si="24"/>
        <v/>
      </c>
      <c r="S25" s="105" t="str">
        <f t="shared" ca="1" si="24"/>
        <v/>
      </c>
      <c r="T25" s="105" t="str">
        <f t="shared" ca="1" si="24"/>
        <v/>
      </c>
      <c r="U25" s="105" t="str">
        <f t="shared" ca="1" si="24"/>
        <v/>
      </c>
      <c r="V25" s="105" t="str">
        <f t="shared" ca="1" si="24"/>
        <v/>
      </c>
      <c r="W25" s="105" t="str">
        <f t="shared" ca="1" si="24"/>
        <v/>
      </c>
      <c r="X25" s="105" t="str">
        <f t="shared" ca="1" si="24"/>
        <v/>
      </c>
      <c r="Y25" s="105" t="str">
        <f t="shared" ca="1" si="24"/>
        <v/>
      </c>
      <c r="Z25" s="105" t="str">
        <f t="shared" ca="1" si="24"/>
        <v/>
      </c>
      <c r="AA25" s="105" t="str">
        <f t="shared" ca="1" si="24"/>
        <v/>
      </c>
      <c r="AB25" s="105" t="str">
        <f t="shared" ca="1" si="24"/>
        <v/>
      </c>
      <c r="AC25" s="105" t="str">
        <f t="shared" ca="1" si="24"/>
        <v/>
      </c>
      <c r="AD25" s="105" t="str">
        <f t="shared" ca="1" si="24"/>
        <v/>
      </c>
      <c r="AE25" s="105" t="str">
        <f t="shared" ca="1" si="24"/>
        <v/>
      </c>
      <c r="AF25" s="105" t="str">
        <f t="shared" ca="1" si="24"/>
        <v/>
      </c>
      <c r="AG25" s="105" t="str">
        <f t="shared" ca="1" si="24"/>
        <v/>
      </c>
      <c r="AH25" s="105" t="str">
        <f t="shared" ca="1" si="24"/>
        <v/>
      </c>
      <c r="AI25" s="105" t="str">
        <f t="shared" ca="1" si="24"/>
        <v/>
      </c>
      <c r="AJ25" s="105" t="str">
        <f t="shared" ca="1" si="24"/>
        <v/>
      </c>
      <c r="AK25" s="105" t="str">
        <f t="shared" ca="1" si="24"/>
        <v/>
      </c>
      <c r="AL25" s="105" t="str">
        <f t="shared" ca="1" si="24"/>
        <v/>
      </c>
      <c r="AM25" s="105" t="str">
        <f t="shared" ca="1" si="24"/>
        <v/>
      </c>
      <c r="AN25" s="105" t="str">
        <f t="shared" ca="1" si="24"/>
        <v/>
      </c>
      <c r="AO25" s="105" t="str">
        <f t="shared" ca="1" si="24"/>
        <v/>
      </c>
    </row>
    <row r="26" spans="2:41" ht="15.75" customHeight="1" x14ac:dyDescent="0.3">
      <c r="B26" s="1"/>
      <c r="C26" s="3" t="str">
        <f t="shared" si="3"/>
        <v/>
      </c>
      <c r="D26" s="104" t="str">
        <f t="shared" si="11"/>
        <v/>
      </c>
      <c r="E26" s="104"/>
      <c r="F26" s="98" t="str">
        <f t="shared" si="1"/>
        <v/>
      </c>
      <c r="G26" s="1"/>
      <c r="H26" s="105" t="str">
        <f t="shared" ref="H26:AO26" ca="1" si="25">IF(AND($F26=TRUE,H$3&gt;0),SUMIFS(INDIRECT("'"&amp;$D26&amp;"'!"&amp;$F$2),INDIRECT("'"&amp;$D26&amp;"'!$I:$I"),"="&amp;H$3),"")</f>
        <v/>
      </c>
      <c r="I26" s="105" t="str">
        <f t="shared" ca="1" si="25"/>
        <v/>
      </c>
      <c r="J26" s="105" t="str">
        <f t="shared" ca="1" si="25"/>
        <v/>
      </c>
      <c r="K26" s="105" t="str">
        <f t="shared" ca="1" si="25"/>
        <v/>
      </c>
      <c r="L26" s="105" t="str">
        <f t="shared" ca="1" si="25"/>
        <v/>
      </c>
      <c r="M26" s="105" t="str">
        <f t="shared" ca="1" si="25"/>
        <v/>
      </c>
      <c r="N26" s="105" t="str">
        <f t="shared" ca="1" si="25"/>
        <v/>
      </c>
      <c r="O26" s="105" t="str">
        <f t="shared" ca="1" si="25"/>
        <v/>
      </c>
      <c r="P26" s="105" t="str">
        <f t="shared" ca="1" si="25"/>
        <v/>
      </c>
      <c r="Q26" s="105" t="str">
        <f t="shared" ca="1" si="25"/>
        <v/>
      </c>
      <c r="R26" s="105" t="str">
        <f t="shared" ca="1" si="25"/>
        <v/>
      </c>
      <c r="S26" s="105" t="str">
        <f t="shared" ca="1" si="25"/>
        <v/>
      </c>
      <c r="T26" s="105" t="str">
        <f t="shared" ca="1" si="25"/>
        <v/>
      </c>
      <c r="U26" s="105" t="str">
        <f t="shared" ca="1" si="25"/>
        <v/>
      </c>
      <c r="V26" s="105" t="str">
        <f t="shared" ca="1" si="25"/>
        <v/>
      </c>
      <c r="W26" s="105" t="str">
        <f t="shared" ca="1" si="25"/>
        <v/>
      </c>
      <c r="X26" s="105" t="str">
        <f t="shared" ca="1" si="25"/>
        <v/>
      </c>
      <c r="Y26" s="105" t="str">
        <f t="shared" ca="1" si="25"/>
        <v/>
      </c>
      <c r="Z26" s="105" t="str">
        <f t="shared" ca="1" si="25"/>
        <v/>
      </c>
      <c r="AA26" s="105" t="str">
        <f t="shared" ca="1" si="25"/>
        <v/>
      </c>
      <c r="AB26" s="105" t="str">
        <f t="shared" ca="1" si="25"/>
        <v/>
      </c>
      <c r="AC26" s="105" t="str">
        <f t="shared" ca="1" si="25"/>
        <v/>
      </c>
      <c r="AD26" s="105" t="str">
        <f t="shared" ca="1" si="25"/>
        <v/>
      </c>
      <c r="AE26" s="105" t="str">
        <f t="shared" ca="1" si="25"/>
        <v/>
      </c>
      <c r="AF26" s="105" t="str">
        <f t="shared" ca="1" si="25"/>
        <v/>
      </c>
      <c r="AG26" s="105" t="str">
        <f t="shared" ca="1" si="25"/>
        <v/>
      </c>
      <c r="AH26" s="105" t="str">
        <f t="shared" ca="1" si="25"/>
        <v/>
      </c>
      <c r="AI26" s="105" t="str">
        <f t="shared" ca="1" si="25"/>
        <v/>
      </c>
      <c r="AJ26" s="105" t="str">
        <f t="shared" ca="1" si="25"/>
        <v/>
      </c>
      <c r="AK26" s="105" t="str">
        <f t="shared" ca="1" si="25"/>
        <v/>
      </c>
      <c r="AL26" s="105" t="str">
        <f t="shared" ca="1" si="25"/>
        <v/>
      </c>
      <c r="AM26" s="105" t="str">
        <f t="shared" ca="1" si="25"/>
        <v/>
      </c>
      <c r="AN26" s="105" t="str">
        <f t="shared" ca="1" si="25"/>
        <v/>
      </c>
      <c r="AO26" s="105" t="str">
        <f t="shared" ca="1" si="25"/>
        <v/>
      </c>
    </row>
    <row r="27" spans="2:41" ht="15.75" customHeight="1" x14ac:dyDescent="0.3">
      <c r="B27" s="1"/>
      <c r="C27" s="3" t="str">
        <f t="shared" si="3"/>
        <v/>
      </c>
      <c r="D27" s="104" t="str">
        <f t="shared" si="11"/>
        <v/>
      </c>
      <c r="E27" s="104"/>
      <c r="F27" s="98" t="str">
        <f t="shared" si="1"/>
        <v/>
      </c>
      <c r="G27" s="1"/>
      <c r="H27" s="105" t="str">
        <f t="shared" ref="H27:AO27" ca="1" si="26">IF(AND($F27=TRUE,H$3&gt;0),SUMIFS(INDIRECT("'"&amp;$D27&amp;"'!"&amp;$F$2),INDIRECT("'"&amp;$D27&amp;"'!$I:$I"),"="&amp;H$3),"")</f>
        <v/>
      </c>
      <c r="I27" s="105" t="str">
        <f t="shared" ca="1" si="26"/>
        <v/>
      </c>
      <c r="J27" s="105" t="str">
        <f t="shared" ca="1" si="26"/>
        <v/>
      </c>
      <c r="K27" s="105" t="str">
        <f t="shared" ca="1" si="26"/>
        <v/>
      </c>
      <c r="L27" s="105" t="str">
        <f t="shared" ca="1" si="26"/>
        <v/>
      </c>
      <c r="M27" s="105" t="str">
        <f t="shared" ca="1" si="26"/>
        <v/>
      </c>
      <c r="N27" s="105" t="str">
        <f t="shared" ca="1" si="26"/>
        <v/>
      </c>
      <c r="O27" s="105" t="str">
        <f t="shared" ca="1" si="26"/>
        <v/>
      </c>
      <c r="P27" s="105" t="str">
        <f t="shared" ca="1" si="26"/>
        <v/>
      </c>
      <c r="Q27" s="105" t="str">
        <f t="shared" ca="1" si="26"/>
        <v/>
      </c>
      <c r="R27" s="105" t="str">
        <f t="shared" ca="1" si="26"/>
        <v/>
      </c>
      <c r="S27" s="105" t="str">
        <f t="shared" ca="1" si="26"/>
        <v/>
      </c>
      <c r="T27" s="105" t="str">
        <f t="shared" ca="1" si="26"/>
        <v/>
      </c>
      <c r="U27" s="105" t="str">
        <f t="shared" ca="1" si="26"/>
        <v/>
      </c>
      <c r="V27" s="105" t="str">
        <f t="shared" ca="1" si="26"/>
        <v/>
      </c>
      <c r="W27" s="105" t="str">
        <f t="shared" ca="1" si="26"/>
        <v/>
      </c>
      <c r="X27" s="105" t="str">
        <f t="shared" ca="1" si="26"/>
        <v/>
      </c>
      <c r="Y27" s="105" t="str">
        <f t="shared" ca="1" si="26"/>
        <v/>
      </c>
      <c r="Z27" s="105" t="str">
        <f t="shared" ca="1" si="26"/>
        <v/>
      </c>
      <c r="AA27" s="105" t="str">
        <f t="shared" ca="1" si="26"/>
        <v/>
      </c>
      <c r="AB27" s="105" t="str">
        <f t="shared" ca="1" si="26"/>
        <v/>
      </c>
      <c r="AC27" s="105" t="str">
        <f t="shared" ca="1" si="26"/>
        <v/>
      </c>
      <c r="AD27" s="105" t="str">
        <f t="shared" ca="1" si="26"/>
        <v/>
      </c>
      <c r="AE27" s="105" t="str">
        <f t="shared" ca="1" si="26"/>
        <v/>
      </c>
      <c r="AF27" s="105" t="str">
        <f t="shared" ca="1" si="26"/>
        <v/>
      </c>
      <c r="AG27" s="105" t="str">
        <f t="shared" ca="1" si="26"/>
        <v/>
      </c>
      <c r="AH27" s="105" t="str">
        <f t="shared" ca="1" si="26"/>
        <v/>
      </c>
      <c r="AI27" s="105" t="str">
        <f t="shared" ca="1" si="26"/>
        <v/>
      </c>
      <c r="AJ27" s="105" t="str">
        <f t="shared" ca="1" si="26"/>
        <v/>
      </c>
      <c r="AK27" s="105" t="str">
        <f t="shared" ca="1" si="26"/>
        <v/>
      </c>
      <c r="AL27" s="105" t="str">
        <f t="shared" ca="1" si="26"/>
        <v/>
      </c>
      <c r="AM27" s="105" t="str">
        <f t="shared" ca="1" si="26"/>
        <v/>
      </c>
      <c r="AN27" s="105" t="str">
        <f t="shared" ca="1" si="26"/>
        <v/>
      </c>
      <c r="AO27" s="105" t="str">
        <f t="shared" ca="1" si="26"/>
        <v/>
      </c>
    </row>
    <row r="28" spans="2:41" ht="15.75" customHeight="1" x14ac:dyDescent="0.3">
      <c r="B28" s="1"/>
      <c r="C28" s="3" t="str">
        <f t="shared" si="3"/>
        <v/>
      </c>
      <c r="D28" s="104" t="str">
        <f t="shared" si="11"/>
        <v/>
      </c>
      <c r="E28" s="104"/>
      <c r="F28" s="98" t="str">
        <f t="shared" si="1"/>
        <v/>
      </c>
      <c r="G28" s="1"/>
      <c r="H28" s="105" t="str">
        <f t="shared" ref="H28:AO28" ca="1" si="27">IF(AND($F28=TRUE,H$3&gt;0),SUMIFS(INDIRECT("'"&amp;$D28&amp;"'!"&amp;$F$2),INDIRECT("'"&amp;$D28&amp;"'!$I:$I"),"="&amp;H$3),"")</f>
        <v/>
      </c>
      <c r="I28" s="105" t="str">
        <f t="shared" ca="1" si="27"/>
        <v/>
      </c>
      <c r="J28" s="105" t="str">
        <f t="shared" ca="1" si="27"/>
        <v/>
      </c>
      <c r="K28" s="105" t="str">
        <f t="shared" ca="1" si="27"/>
        <v/>
      </c>
      <c r="L28" s="105" t="str">
        <f t="shared" ca="1" si="27"/>
        <v/>
      </c>
      <c r="M28" s="105" t="str">
        <f t="shared" ca="1" si="27"/>
        <v/>
      </c>
      <c r="N28" s="105" t="str">
        <f t="shared" ca="1" si="27"/>
        <v/>
      </c>
      <c r="O28" s="105" t="str">
        <f t="shared" ca="1" si="27"/>
        <v/>
      </c>
      <c r="P28" s="105" t="str">
        <f t="shared" ca="1" si="27"/>
        <v/>
      </c>
      <c r="Q28" s="105" t="str">
        <f t="shared" ca="1" si="27"/>
        <v/>
      </c>
      <c r="R28" s="105" t="str">
        <f t="shared" ca="1" si="27"/>
        <v/>
      </c>
      <c r="S28" s="105" t="str">
        <f t="shared" ca="1" si="27"/>
        <v/>
      </c>
      <c r="T28" s="105" t="str">
        <f t="shared" ca="1" si="27"/>
        <v/>
      </c>
      <c r="U28" s="105" t="str">
        <f t="shared" ca="1" si="27"/>
        <v/>
      </c>
      <c r="V28" s="105" t="str">
        <f t="shared" ca="1" si="27"/>
        <v/>
      </c>
      <c r="W28" s="105" t="str">
        <f t="shared" ca="1" si="27"/>
        <v/>
      </c>
      <c r="X28" s="105" t="str">
        <f t="shared" ca="1" si="27"/>
        <v/>
      </c>
      <c r="Y28" s="105" t="str">
        <f t="shared" ca="1" si="27"/>
        <v/>
      </c>
      <c r="Z28" s="105" t="str">
        <f t="shared" ca="1" si="27"/>
        <v/>
      </c>
      <c r="AA28" s="105" t="str">
        <f t="shared" ca="1" si="27"/>
        <v/>
      </c>
      <c r="AB28" s="105" t="str">
        <f t="shared" ca="1" si="27"/>
        <v/>
      </c>
      <c r="AC28" s="105" t="str">
        <f t="shared" ca="1" si="27"/>
        <v/>
      </c>
      <c r="AD28" s="105" t="str">
        <f t="shared" ca="1" si="27"/>
        <v/>
      </c>
      <c r="AE28" s="105" t="str">
        <f t="shared" ca="1" si="27"/>
        <v/>
      </c>
      <c r="AF28" s="105" t="str">
        <f t="shared" ca="1" si="27"/>
        <v/>
      </c>
      <c r="AG28" s="105" t="str">
        <f t="shared" ca="1" si="27"/>
        <v/>
      </c>
      <c r="AH28" s="105" t="str">
        <f t="shared" ca="1" si="27"/>
        <v/>
      </c>
      <c r="AI28" s="105" t="str">
        <f t="shared" ca="1" si="27"/>
        <v/>
      </c>
      <c r="AJ28" s="105" t="str">
        <f t="shared" ca="1" si="27"/>
        <v/>
      </c>
      <c r="AK28" s="105" t="str">
        <f t="shared" ca="1" si="27"/>
        <v/>
      </c>
      <c r="AL28" s="105" t="str">
        <f t="shared" ca="1" si="27"/>
        <v/>
      </c>
      <c r="AM28" s="105" t="str">
        <f t="shared" ca="1" si="27"/>
        <v/>
      </c>
      <c r="AN28" s="105" t="str">
        <f t="shared" ca="1" si="27"/>
        <v/>
      </c>
      <c r="AO28" s="105" t="str">
        <f t="shared" ca="1" si="27"/>
        <v/>
      </c>
    </row>
    <row r="29" spans="2:41" ht="15.75" customHeight="1" x14ac:dyDescent="0.3">
      <c r="B29" s="1"/>
      <c r="C29" s="3" t="str">
        <f t="shared" si="3"/>
        <v/>
      </c>
      <c r="D29" s="104" t="str">
        <f t="shared" si="11"/>
        <v/>
      </c>
      <c r="E29" s="104"/>
      <c r="F29" s="98" t="str">
        <f t="shared" si="1"/>
        <v/>
      </c>
      <c r="G29" s="1"/>
      <c r="H29" s="105" t="str">
        <f t="shared" ref="H29:AO29" ca="1" si="28">IF(AND($F29=TRUE,H$3&gt;0),SUMIFS(INDIRECT("'"&amp;$D29&amp;"'!"&amp;$F$2),INDIRECT("'"&amp;$D29&amp;"'!$I:$I"),"="&amp;H$3),"")</f>
        <v/>
      </c>
      <c r="I29" s="105" t="str">
        <f t="shared" ca="1" si="28"/>
        <v/>
      </c>
      <c r="J29" s="105" t="str">
        <f t="shared" ca="1" si="28"/>
        <v/>
      </c>
      <c r="K29" s="105" t="str">
        <f t="shared" ca="1" si="28"/>
        <v/>
      </c>
      <c r="L29" s="105" t="str">
        <f t="shared" ca="1" si="28"/>
        <v/>
      </c>
      <c r="M29" s="105" t="str">
        <f t="shared" ca="1" si="28"/>
        <v/>
      </c>
      <c r="N29" s="105" t="str">
        <f t="shared" ca="1" si="28"/>
        <v/>
      </c>
      <c r="O29" s="105" t="str">
        <f t="shared" ca="1" si="28"/>
        <v/>
      </c>
      <c r="P29" s="105" t="str">
        <f t="shared" ca="1" si="28"/>
        <v/>
      </c>
      <c r="Q29" s="105" t="str">
        <f t="shared" ca="1" si="28"/>
        <v/>
      </c>
      <c r="R29" s="105" t="str">
        <f t="shared" ca="1" si="28"/>
        <v/>
      </c>
      <c r="S29" s="105" t="str">
        <f t="shared" ca="1" si="28"/>
        <v/>
      </c>
      <c r="T29" s="105" t="str">
        <f t="shared" ca="1" si="28"/>
        <v/>
      </c>
      <c r="U29" s="105" t="str">
        <f t="shared" ca="1" si="28"/>
        <v/>
      </c>
      <c r="V29" s="105" t="str">
        <f t="shared" ca="1" si="28"/>
        <v/>
      </c>
      <c r="W29" s="105" t="str">
        <f t="shared" ca="1" si="28"/>
        <v/>
      </c>
      <c r="X29" s="105" t="str">
        <f t="shared" ca="1" si="28"/>
        <v/>
      </c>
      <c r="Y29" s="105" t="str">
        <f t="shared" ca="1" si="28"/>
        <v/>
      </c>
      <c r="Z29" s="105" t="str">
        <f t="shared" ca="1" si="28"/>
        <v/>
      </c>
      <c r="AA29" s="105" t="str">
        <f t="shared" ca="1" si="28"/>
        <v/>
      </c>
      <c r="AB29" s="105" t="str">
        <f t="shared" ca="1" si="28"/>
        <v/>
      </c>
      <c r="AC29" s="105" t="str">
        <f t="shared" ca="1" si="28"/>
        <v/>
      </c>
      <c r="AD29" s="105" t="str">
        <f t="shared" ca="1" si="28"/>
        <v/>
      </c>
      <c r="AE29" s="105" t="str">
        <f t="shared" ca="1" si="28"/>
        <v/>
      </c>
      <c r="AF29" s="105" t="str">
        <f t="shared" ca="1" si="28"/>
        <v/>
      </c>
      <c r="AG29" s="105" t="str">
        <f t="shared" ca="1" si="28"/>
        <v/>
      </c>
      <c r="AH29" s="105" t="str">
        <f t="shared" ca="1" si="28"/>
        <v/>
      </c>
      <c r="AI29" s="105" t="str">
        <f t="shared" ca="1" si="28"/>
        <v/>
      </c>
      <c r="AJ29" s="105" t="str">
        <f t="shared" ca="1" si="28"/>
        <v/>
      </c>
      <c r="AK29" s="105" t="str">
        <f t="shared" ca="1" si="28"/>
        <v/>
      </c>
      <c r="AL29" s="105" t="str">
        <f t="shared" ca="1" si="28"/>
        <v/>
      </c>
      <c r="AM29" s="105" t="str">
        <f t="shared" ca="1" si="28"/>
        <v/>
      </c>
      <c r="AN29" s="105" t="str">
        <f t="shared" ca="1" si="28"/>
        <v/>
      </c>
      <c r="AO29" s="105" t="str">
        <f t="shared" ca="1" si="28"/>
        <v/>
      </c>
    </row>
    <row r="30" spans="2:41" ht="15.75" customHeight="1" x14ac:dyDescent="0.3">
      <c r="B30" s="1"/>
      <c r="C30" s="3" t="str">
        <f t="shared" si="3"/>
        <v/>
      </c>
      <c r="D30" s="104" t="str">
        <f t="shared" si="11"/>
        <v/>
      </c>
      <c r="E30" s="104"/>
      <c r="F30" s="98" t="str">
        <f t="shared" si="1"/>
        <v/>
      </c>
      <c r="G30" s="1"/>
      <c r="H30" s="105" t="str">
        <f t="shared" ref="H30:AO30" ca="1" si="29">IF(AND($F30=TRUE,H$3&gt;0),SUMIFS(INDIRECT("'"&amp;$D30&amp;"'!"&amp;$F$2),INDIRECT("'"&amp;$D30&amp;"'!$I:$I"),"="&amp;H$3),"")</f>
        <v/>
      </c>
      <c r="I30" s="105" t="str">
        <f t="shared" ca="1" si="29"/>
        <v/>
      </c>
      <c r="J30" s="105" t="str">
        <f t="shared" ca="1" si="29"/>
        <v/>
      </c>
      <c r="K30" s="105" t="str">
        <f t="shared" ca="1" si="29"/>
        <v/>
      </c>
      <c r="L30" s="105" t="str">
        <f t="shared" ca="1" si="29"/>
        <v/>
      </c>
      <c r="M30" s="105" t="str">
        <f t="shared" ca="1" si="29"/>
        <v/>
      </c>
      <c r="N30" s="105" t="str">
        <f t="shared" ca="1" si="29"/>
        <v/>
      </c>
      <c r="O30" s="105" t="str">
        <f t="shared" ca="1" si="29"/>
        <v/>
      </c>
      <c r="P30" s="105" t="str">
        <f t="shared" ca="1" si="29"/>
        <v/>
      </c>
      <c r="Q30" s="105" t="str">
        <f t="shared" ca="1" si="29"/>
        <v/>
      </c>
      <c r="R30" s="105" t="str">
        <f t="shared" ca="1" si="29"/>
        <v/>
      </c>
      <c r="S30" s="105" t="str">
        <f t="shared" ca="1" si="29"/>
        <v/>
      </c>
      <c r="T30" s="105" t="str">
        <f t="shared" ca="1" si="29"/>
        <v/>
      </c>
      <c r="U30" s="105" t="str">
        <f t="shared" ca="1" si="29"/>
        <v/>
      </c>
      <c r="V30" s="105" t="str">
        <f t="shared" ca="1" si="29"/>
        <v/>
      </c>
      <c r="W30" s="105" t="str">
        <f t="shared" ca="1" si="29"/>
        <v/>
      </c>
      <c r="X30" s="105" t="str">
        <f t="shared" ca="1" si="29"/>
        <v/>
      </c>
      <c r="Y30" s="105" t="str">
        <f t="shared" ca="1" si="29"/>
        <v/>
      </c>
      <c r="Z30" s="105" t="str">
        <f t="shared" ca="1" si="29"/>
        <v/>
      </c>
      <c r="AA30" s="105" t="str">
        <f t="shared" ca="1" si="29"/>
        <v/>
      </c>
      <c r="AB30" s="105" t="str">
        <f t="shared" ca="1" si="29"/>
        <v/>
      </c>
      <c r="AC30" s="105" t="str">
        <f t="shared" ca="1" si="29"/>
        <v/>
      </c>
      <c r="AD30" s="105" t="str">
        <f t="shared" ca="1" si="29"/>
        <v/>
      </c>
      <c r="AE30" s="105" t="str">
        <f t="shared" ca="1" si="29"/>
        <v/>
      </c>
      <c r="AF30" s="105" t="str">
        <f t="shared" ca="1" si="29"/>
        <v/>
      </c>
      <c r="AG30" s="105" t="str">
        <f t="shared" ca="1" si="29"/>
        <v/>
      </c>
      <c r="AH30" s="105" t="str">
        <f t="shared" ca="1" si="29"/>
        <v/>
      </c>
      <c r="AI30" s="105" t="str">
        <f t="shared" ca="1" si="29"/>
        <v/>
      </c>
      <c r="AJ30" s="105" t="str">
        <f t="shared" ca="1" si="29"/>
        <v/>
      </c>
      <c r="AK30" s="105" t="str">
        <f t="shared" ca="1" si="29"/>
        <v/>
      </c>
      <c r="AL30" s="105" t="str">
        <f t="shared" ca="1" si="29"/>
        <v/>
      </c>
      <c r="AM30" s="105" t="str">
        <f t="shared" ca="1" si="29"/>
        <v/>
      </c>
      <c r="AN30" s="105" t="str">
        <f t="shared" ca="1" si="29"/>
        <v/>
      </c>
      <c r="AO30" s="105" t="str">
        <f t="shared" ca="1" si="29"/>
        <v/>
      </c>
    </row>
    <row r="31" spans="2:41" ht="15.75" customHeight="1" x14ac:dyDescent="0.3">
      <c r="B31" s="1"/>
      <c r="C31" s="3" t="str">
        <f t="shared" si="3"/>
        <v/>
      </c>
      <c r="D31" s="104" t="str">
        <f t="shared" si="11"/>
        <v/>
      </c>
      <c r="E31" s="104"/>
      <c r="F31" s="98" t="str">
        <f t="shared" si="1"/>
        <v/>
      </c>
      <c r="G31" s="1"/>
      <c r="H31" s="105" t="str">
        <f t="shared" ref="H31:AO31" ca="1" si="30">IF(AND($F31=TRUE,H$3&gt;0),SUMIFS(INDIRECT("'"&amp;$D31&amp;"'!"&amp;$F$2),INDIRECT("'"&amp;$D31&amp;"'!$I:$I"),"="&amp;H$3),"")</f>
        <v/>
      </c>
      <c r="I31" s="105" t="str">
        <f t="shared" ca="1" si="30"/>
        <v/>
      </c>
      <c r="J31" s="105" t="str">
        <f t="shared" ca="1" si="30"/>
        <v/>
      </c>
      <c r="K31" s="105" t="str">
        <f t="shared" ca="1" si="30"/>
        <v/>
      </c>
      <c r="L31" s="105" t="str">
        <f t="shared" ca="1" si="30"/>
        <v/>
      </c>
      <c r="M31" s="105" t="str">
        <f t="shared" ca="1" si="30"/>
        <v/>
      </c>
      <c r="N31" s="105" t="str">
        <f t="shared" ca="1" si="30"/>
        <v/>
      </c>
      <c r="O31" s="105" t="str">
        <f t="shared" ca="1" si="30"/>
        <v/>
      </c>
      <c r="P31" s="105" t="str">
        <f t="shared" ca="1" si="30"/>
        <v/>
      </c>
      <c r="Q31" s="105" t="str">
        <f t="shared" ca="1" si="30"/>
        <v/>
      </c>
      <c r="R31" s="105" t="str">
        <f t="shared" ca="1" si="30"/>
        <v/>
      </c>
      <c r="S31" s="105" t="str">
        <f t="shared" ca="1" si="30"/>
        <v/>
      </c>
      <c r="T31" s="105" t="str">
        <f t="shared" ca="1" si="30"/>
        <v/>
      </c>
      <c r="U31" s="105" t="str">
        <f t="shared" ca="1" si="30"/>
        <v/>
      </c>
      <c r="V31" s="105" t="str">
        <f t="shared" ca="1" si="30"/>
        <v/>
      </c>
      <c r="W31" s="105" t="str">
        <f t="shared" ca="1" si="30"/>
        <v/>
      </c>
      <c r="X31" s="105" t="str">
        <f t="shared" ca="1" si="30"/>
        <v/>
      </c>
      <c r="Y31" s="105" t="str">
        <f t="shared" ca="1" si="30"/>
        <v/>
      </c>
      <c r="Z31" s="105" t="str">
        <f t="shared" ca="1" si="30"/>
        <v/>
      </c>
      <c r="AA31" s="105" t="str">
        <f t="shared" ca="1" si="30"/>
        <v/>
      </c>
      <c r="AB31" s="105" t="str">
        <f t="shared" ca="1" si="30"/>
        <v/>
      </c>
      <c r="AC31" s="105" t="str">
        <f t="shared" ca="1" si="30"/>
        <v/>
      </c>
      <c r="AD31" s="105" t="str">
        <f t="shared" ca="1" si="30"/>
        <v/>
      </c>
      <c r="AE31" s="105" t="str">
        <f t="shared" ca="1" si="30"/>
        <v/>
      </c>
      <c r="AF31" s="105" t="str">
        <f t="shared" ca="1" si="30"/>
        <v/>
      </c>
      <c r="AG31" s="105" t="str">
        <f t="shared" ca="1" si="30"/>
        <v/>
      </c>
      <c r="AH31" s="105" t="str">
        <f t="shared" ca="1" si="30"/>
        <v/>
      </c>
      <c r="AI31" s="105" t="str">
        <f t="shared" ca="1" si="30"/>
        <v/>
      </c>
      <c r="AJ31" s="105" t="str">
        <f t="shared" ca="1" si="30"/>
        <v/>
      </c>
      <c r="AK31" s="105" t="str">
        <f t="shared" ca="1" si="30"/>
        <v/>
      </c>
      <c r="AL31" s="105" t="str">
        <f t="shared" ca="1" si="30"/>
        <v/>
      </c>
      <c r="AM31" s="105" t="str">
        <f t="shared" ca="1" si="30"/>
        <v/>
      </c>
      <c r="AN31" s="105" t="str">
        <f t="shared" ca="1" si="30"/>
        <v/>
      </c>
      <c r="AO31" s="105" t="str">
        <f t="shared" ca="1" si="30"/>
        <v/>
      </c>
    </row>
    <row r="32" spans="2:41" ht="15.75" customHeight="1" x14ac:dyDescent="0.3">
      <c r="B32" s="1"/>
      <c r="C32" s="3" t="str">
        <f t="shared" si="3"/>
        <v/>
      </c>
      <c r="D32" s="104" t="str">
        <f t="shared" si="11"/>
        <v/>
      </c>
      <c r="E32" s="104"/>
      <c r="F32" s="98" t="str">
        <f t="shared" si="1"/>
        <v/>
      </c>
      <c r="G32" s="1"/>
      <c r="H32" s="105" t="str">
        <f t="shared" ref="H32:AO32" ca="1" si="31">IF(AND($F32=TRUE,H$3&gt;0),SUMIFS(INDIRECT("'"&amp;$D32&amp;"'!"&amp;$F$2),INDIRECT("'"&amp;$D32&amp;"'!$I:$I"),"="&amp;H$3),"")</f>
        <v/>
      </c>
      <c r="I32" s="105" t="str">
        <f t="shared" ca="1" si="31"/>
        <v/>
      </c>
      <c r="J32" s="105" t="str">
        <f t="shared" ca="1" si="31"/>
        <v/>
      </c>
      <c r="K32" s="105" t="str">
        <f t="shared" ca="1" si="31"/>
        <v/>
      </c>
      <c r="L32" s="105" t="str">
        <f t="shared" ca="1" si="31"/>
        <v/>
      </c>
      <c r="M32" s="105" t="str">
        <f t="shared" ca="1" si="31"/>
        <v/>
      </c>
      <c r="N32" s="105" t="str">
        <f t="shared" ca="1" si="31"/>
        <v/>
      </c>
      <c r="O32" s="105" t="str">
        <f t="shared" ca="1" si="31"/>
        <v/>
      </c>
      <c r="P32" s="105" t="str">
        <f t="shared" ca="1" si="31"/>
        <v/>
      </c>
      <c r="Q32" s="105" t="str">
        <f t="shared" ca="1" si="31"/>
        <v/>
      </c>
      <c r="R32" s="105" t="str">
        <f t="shared" ca="1" si="31"/>
        <v/>
      </c>
      <c r="S32" s="105" t="str">
        <f t="shared" ca="1" si="31"/>
        <v/>
      </c>
      <c r="T32" s="105" t="str">
        <f t="shared" ca="1" si="31"/>
        <v/>
      </c>
      <c r="U32" s="105" t="str">
        <f t="shared" ca="1" si="31"/>
        <v/>
      </c>
      <c r="V32" s="105" t="str">
        <f t="shared" ca="1" si="31"/>
        <v/>
      </c>
      <c r="W32" s="105" t="str">
        <f t="shared" ca="1" si="31"/>
        <v/>
      </c>
      <c r="X32" s="105" t="str">
        <f t="shared" ca="1" si="31"/>
        <v/>
      </c>
      <c r="Y32" s="105" t="str">
        <f t="shared" ca="1" si="31"/>
        <v/>
      </c>
      <c r="Z32" s="105" t="str">
        <f t="shared" ca="1" si="31"/>
        <v/>
      </c>
      <c r="AA32" s="105" t="str">
        <f t="shared" ca="1" si="31"/>
        <v/>
      </c>
      <c r="AB32" s="105" t="str">
        <f t="shared" ca="1" si="31"/>
        <v/>
      </c>
      <c r="AC32" s="105" t="str">
        <f t="shared" ca="1" si="31"/>
        <v/>
      </c>
      <c r="AD32" s="105" t="str">
        <f t="shared" ca="1" si="31"/>
        <v/>
      </c>
      <c r="AE32" s="105" t="str">
        <f t="shared" ca="1" si="31"/>
        <v/>
      </c>
      <c r="AF32" s="105" t="str">
        <f t="shared" ca="1" si="31"/>
        <v/>
      </c>
      <c r="AG32" s="105" t="str">
        <f t="shared" ca="1" si="31"/>
        <v/>
      </c>
      <c r="AH32" s="105" t="str">
        <f t="shared" ca="1" si="31"/>
        <v/>
      </c>
      <c r="AI32" s="105" t="str">
        <f t="shared" ca="1" si="31"/>
        <v/>
      </c>
      <c r="AJ32" s="105" t="str">
        <f t="shared" ca="1" si="31"/>
        <v/>
      </c>
      <c r="AK32" s="105" t="str">
        <f t="shared" ca="1" si="31"/>
        <v/>
      </c>
      <c r="AL32" s="105" t="str">
        <f t="shared" ca="1" si="31"/>
        <v/>
      </c>
      <c r="AM32" s="105" t="str">
        <f t="shared" ca="1" si="31"/>
        <v/>
      </c>
      <c r="AN32" s="105" t="str">
        <f t="shared" ca="1" si="31"/>
        <v/>
      </c>
      <c r="AO32" s="105" t="str">
        <f t="shared" ca="1" si="31"/>
        <v/>
      </c>
    </row>
    <row r="33" spans="2:41" ht="15.75" customHeight="1" x14ac:dyDescent="0.3">
      <c r="B33" s="1"/>
      <c r="C33" s="3" t="str">
        <f t="shared" si="3"/>
        <v/>
      </c>
      <c r="D33" s="104" t="str">
        <f t="shared" si="11"/>
        <v/>
      </c>
      <c r="E33" s="104"/>
      <c r="F33" s="98" t="str">
        <f t="shared" si="1"/>
        <v/>
      </c>
      <c r="G33" s="1"/>
      <c r="H33" s="105" t="str">
        <f t="shared" ref="H33:AO33" ca="1" si="32">IF(AND($F33=TRUE,H$3&gt;0),SUMIFS(INDIRECT("'"&amp;$D33&amp;"'!"&amp;$F$2),INDIRECT("'"&amp;$D33&amp;"'!$I:$I"),"="&amp;H$3),"")</f>
        <v/>
      </c>
      <c r="I33" s="105" t="str">
        <f t="shared" ca="1" si="32"/>
        <v/>
      </c>
      <c r="J33" s="105" t="str">
        <f t="shared" ca="1" si="32"/>
        <v/>
      </c>
      <c r="K33" s="105" t="str">
        <f t="shared" ca="1" si="32"/>
        <v/>
      </c>
      <c r="L33" s="105" t="str">
        <f t="shared" ca="1" si="32"/>
        <v/>
      </c>
      <c r="M33" s="105" t="str">
        <f t="shared" ca="1" si="32"/>
        <v/>
      </c>
      <c r="N33" s="105" t="str">
        <f t="shared" ca="1" si="32"/>
        <v/>
      </c>
      <c r="O33" s="105" t="str">
        <f t="shared" ca="1" si="32"/>
        <v/>
      </c>
      <c r="P33" s="105" t="str">
        <f t="shared" ca="1" si="32"/>
        <v/>
      </c>
      <c r="Q33" s="105" t="str">
        <f t="shared" ca="1" si="32"/>
        <v/>
      </c>
      <c r="R33" s="105" t="str">
        <f t="shared" ca="1" si="32"/>
        <v/>
      </c>
      <c r="S33" s="105" t="str">
        <f t="shared" ca="1" si="32"/>
        <v/>
      </c>
      <c r="T33" s="105" t="str">
        <f t="shared" ca="1" si="32"/>
        <v/>
      </c>
      <c r="U33" s="105" t="str">
        <f t="shared" ca="1" si="32"/>
        <v/>
      </c>
      <c r="V33" s="105" t="str">
        <f t="shared" ca="1" si="32"/>
        <v/>
      </c>
      <c r="W33" s="105" t="str">
        <f t="shared" ca="1" si="32"/>
        <v/>
      </c>
      <c r="X33" s="105" t="str">
        <f t="shared" ca="1" si="32"/>
        <v/>
      </c>
      <c r="Y33" s="105" t="str">
        <f t="shared" ca="1" si="32"/>
        <v/>
      </c>
      <c r="Z33" s="105" t="str">
        <f t="shared" ca="1" si="32"/>
        <v/>
      </c>
      <c r="AA33" s="105" t="str">
        <f t="shared" ca="1" si="32"/>
        <v/>
      </c>
      <c r="AB33" s="105" t="str">
        <f t="shared" ca="1" si="32"/>
        <v/>
      </c>
      <c r="AC33" s="105" t="str">
        <f t="shared" ca="1" si="32"/>
        <v/>
      </c>
      <c r="AD33" s="105" t="str">
        <f t="shared" ca="1" si="32"/>
        <v/>
      </c>
      <c r="AE33" s="105" t="str">
        <f t="shared" ca="1" si="32"/>
        <v/>
      </c>
      <c r="AF33" s="105" t="str">
        <f t="shared" ca="1" si="32"/>
        <v/>
      </c>
      <c r="AG33" s="105" t="str">
        <f t="shared" ca="1" si="32"/>
        <v/>
      </c>
      <c r="AH33" s="105" t="str">
        <f t="shared" ca="1" si="32"/>
        <v/>
      </c>
      <c r="AI33" s="105" t="str">
        <f t="shared" ca="1" si="32"/>
        <v/>
      </c>
      <c r="AJ33" s="105" t="str">
        <f t="shared" ca="1" si="32"/>
        <v/>
      </c>
      <c r="AK33" s="105" t="str">
        <f t="shared" ca="1" si="32"/>
        <v/>
      </c>
      <c r="AL33" s="105" t="str">
        <f t="shared" ca="1" si="32"/>
        <v/>
      </c>
      <c r="AM33" s="105" t="str">
        <f t="shared" ca="1" si="32"/>
        <v/>
      </c>
      <c r="AN33" s="105" t="str">
        <f t="shared" ca="1" si="32"/>
        <v/>
      </c>
      <c r="AO33" s="105" t="str">
        <f t="shared" ca="1" si="32"/>
        <v/>
      </c>
    </row>
    <row r="34" spans="2:41" ht="15.75" customHeight="1" x14ac:dyDescent="0.3">
      <c r="B34" s="1"/>
      <c r="F34" s="98"/>
      <c r="G34" s="1"/>
      <c r="H34" s="27"/>
      <c r="I34" s="27"/>
      <c r="J34" s="27"/>
      <c r="K34" s="27"/>
      <c r="L34" s="27"/>
      <c r="M34" s="27"/>
      <c r="N34" s="27"/>
      <c r="O34" s="27"/>
      <c r="P34" s="2"/>
    </row>
    <row r="35" spans="2:41" ht="15.75" customHeight="1" x14ac:dyDescent="0.3">
      <c r="B35" s="1"/>
      <c r="F35" s="98"/>
      <c r="G35" s="1"/>
      <c r="H35" s="27"/>
      <c r="I35" s="27"/>
      <c r="J35" s="27"/>
      <c r="K35" s="27"/>
      <c r="L35" s="27"/>
      <c r="M35" s="27"/>
      <c r="N35" s="27"/>
      <c r="O35" s="27"/>
      <c r="P35" s="2"/>
    </row>
    <row r="36" spans="2:41" ht="15.75" customHeight="1" x14ac:dyDescent="0.3">
      <c r="B36" s="1"/>
      <c r="F36" s="98"/>
      <c r="G36" s="1"/>
      <c r="H36" s="27"/>
      <c r="I36" s="27"/>
      <c r="J36" s="27"/>
      <c r="K36" s="27"/>
      <c r="L36" s="27"/>
      <c r="M36" s="27"/>
      <c r="N36" s="27"/>
      <c r="O36" s="27"/>
      <c r="P36" s="2"/>
    </row>
    <row r="37" spans="2:41" ht="15.75" customHeight="1" x14ac:dyDescent="0.3">
      <c r="B37" s="1"/>
      <c r="F37" s="98"/>
      <c r="G37" s="1"/>
      <c r="H37" s="27"/>
      <c r="I37" s="27"/>
      <c r="J37" s="27"/>
      <c r="K37" s="27"/>
      <c r="L37" s="27"/>
      <c r="M37" s="27"/>
      <c r="N37" s="27"/>
      <c r="O37" s="27"/>
      <c r="P37" s="2"/>
    </row>
    <row r="38" spans="2:41" ht="15.75" customHeight="1" x14ac:dyDescent="0.3">
      <c r="B38" s="1"/>
      <c r="F38" s="98"/>
      <c r="G38" s="1"/>
      <c r="H38" s="27"/>
      <c r="I38" s="27"/>
      <c r="J38" s="27"/>
      <c r="K38" s="27"/>
      <c r="L38" s="27"/>
      <c r="M38" s="27"/>
      <c r="N38" s="27"/>
      <c r="O38" s="27"/>
      <c r="P38" s="2"/>
    </row>
    <row r="39" spans="2:41" ht="15.75" customHeight="1" x14ac:dyDescent="0.3">
      <c r="B39" s="1"/>
      <c r="F39" s="98"/>
      <c r="G39" s="1"/>
      <c r="H39" s="27"/>
      <c r="I39" s="27"/>
      <c r="J39" s="27"/>
      <c r="K39" s="27"/>
      <c r="L39" s="27"/>
      <c r="M39" s="27"/>
      <c r="N39" s="27"/>
      <c r="O39" s="27"/>
      <c r="P39" s="2"/>
    </row>
    <row r="40" spans="2:41" ht="15.75" customHeight="1" x14ac:dyDescent="0.3">
      <c r="B40" s="1"/>
      <c r="F40" s="98"/>
      <c r="G40" s="1"/>
      <c r="H40" s="27"/>
      <c r="I40" s="27"/>
      <c r="J40" s="27"/>
      <c r="K40" s="27"/>
      <c r="L40" s="27"/>
      <c r="M40" s="27"/>
      <c r="N40" s="27"/>
      <c r="O40" s="27"/>
      <c r="P40" s="2"/>
    </row>
    <row r="41" spans="2:41" ht="15.75" customHeight="1" x14ac:dyDescent="0.3">
      <c r="B41" s="1"/>
      <c r="F41" s="98"/>
      <c r="G41" s="1"/>
      <c r="H41" s="27"/>
      <c r="I41" s="27"/>
      <c r="J41" s="27"/>
      <c r="K41" s="27"/>
      <c r="L41" s="27"/>
      <c r="M41" s="27"/>
      <c r="N41" s="27"/>
      <c r="O41" s="27"/>
      <c r="P41" s="2"/>
    </row>
    <row r="42" spans="2:41" ht="15.75" customHeight="1" x14ac:dyDescent="0.3">
      <c r="B42" s="1"/>
      <c r="F42" s="98"/>
      <c r="G42" s="1"/>
      <c r="H42" s="27"/>
      <c r="I42" s="27"/>
      <c r="J42" s="27"/>
      <c r="K42" s="27"/>
      <c r="L42" s="27"/>
      <c r="M42" s="27"/>
      <c r="N42" s="27"/>
      <c r="O42" s="27"/>
      <c r="P42" s="2"/>
    </row>
    <row r="43" spans="2:41" ht="15.75" customHeight="1" x14ac:dyDescent="0.3">
      <c r="B43" s="1"/>
      <c r="F43" s="98"/>
      <c r="G43" s="1"/>
      <c r="H43" s="27"/>
      <c r="I43" s="27"/>
      <c r="J43" s="27"/>
      <c r="K43" s="27"/>
      <c r="L43" s="27"/>
      <c r="M43" s="27"/>
      <c r="N43" s="27"/>
      <c r="O43" s="27"/>
      <c r="P43" s="2"/>
    </row>
    <row r="44" spans="2:41" ht="15.75" customHeight="1" x14ac:dyDescent="0.3">
      <c r="B44" s="1"/>
      <c r="F44" s="98"/>
      <c r="G44" s="1"/>
      <c r="H44" s="27"/>
      <c r="I44" s="27"/>
      <c r="J44" s="27"/>
      <c r="K44" s="27"/>
      <c r="L44" s="27"/>
      <c r="M44" s="27"/>
      <c r="N44" s="27"/>
      <c r="O44" s="27"/>
      <c r="P44" s="2"/>
    </row>
    <row r="45" spans="2:41" ht="15.75" customHeight="1" x14ac:dyDescent="0.3">
      <c r="B45" s="1"/>
      <c r="F45" s="98"/>
      <c r="G45" s="1"/>
      <c r="H45" s="27"/>
      <c r="I45" s="27"/>
      <c r="J45" s="27"/>
      <c r="K45" s="27"/>
      <c r="L45" s="27"/>
      <c r="M45" s="27"/>
      <c r="N45" s="27"/>
      <c r="O45" s="27"/>
      <c r="P45" s="2"/>
    </row>
    <row r="46" spans="2:41" ht="15.75" customHeight="1" x14ac:dyDescent="0.3">
      <c r="B46" s="1"/>
      <c r="F46" s="98"/>
      <c r="G46" s="1"/>
      <c r="H46" s="27"/>
      <c r="I46" s="27"/>
      <c r="J46" s="27"/>
      <c r="K46" s="27"/>
      <c r="L46" s="27"/>
      <c r="M46" s="27"/>
      <c r="N46" s="27"/>
      <c r="O46" s="27"/>
      <c r="P46" s="2"/>
    </row>
    <row r="47" spans="2:41" ht="15.75" customHeight="1" x14ac:dyDescent="0.3">
      <c r="B47" s="1"/>
      <c r="F47" s="98"/>
      <c r="G47" s="1"/>
      <c r="H47" s="27"/>
      <c r="I47" s="27"/>
      <c r="J47" s="27"/>
      <c r="K47" s="27"/>
      <c r="L47" s="27"/>
      <c r="M47" s="27"/>
      <c r="N47" s="27"/>
      <c r="O47" s="27"/>
      <c r="P47" s="2"/>
    </row>
    <row r="48" spans="2:41" ht="15.75" customHeight="1" x14ac:dyDescent="0.3">
      <c r="B48" s="1"/>
      <c r="F48" s="98"/>
      <c r="G48" s="1"/>
      <c r="H48" s="27"/>
      <c r="I48" s="27"/>
      <c r="J48" s="27"/>
      <c r="K48" s="27"/>
      <c r="L48" s="27"/>
      <c r="M48" s="27"/>
      <c r="N48" s="27"/>
      <c r="O48" s="27"/>
      <c r="P48" s="2"/>
    </row>
    <row r="49" spans="2:16" ht="15.75" customHeight="1" x14ac:dyDescent="0.3">
      <c r="B49" s="1"/>
      <c r="F49" s="98"/>
      <c r="G49" s="1"/>
      <c r="H49" s="27"/>
      <c r="I49" s="27"/>
      <c r="J49" s="27"/>
      <c r="K49" s="27"/>
      <c r="L49" s="27"/>
      <c r="M49" s="27"/>
      <c r="N49" s="27"/>
      <c r="O49" s="27"/>
      <c r="P49" s="2"/>
    </row>
    <row r="50" spans="2:16" ht="15.75" customHeight="1" x14ac:dyDescent="0.3">
      <c r="B50" s="1"/>
      <c r="F50" s="98"/>
      <c r="G50" s="1"/>
      <c r="H50" s="27"/>
      <c r="I50" s="27"/>
      <c r="J50" s="27"/>
      <c r="K50" s="27"/>
      <c r="L50" s="27"/>
      <c r="M50" s="27"/>
      <c r="N50" s="27"/>
      <c r="O50" s="27"/>
      <c r="P50" s="2"/>
    </row>
    <row r="51" spans="2:16" ht="15.75" customHeight="1" x14ac:dyDescent="0.3">
      <c r="B51" s="1"/>
      <c r="F51" s="98"/>
      <c r="G51" s="1"/>
      <c r="H51" s="27"/>
      <c r="I51" s="27"/>
      <c r="J51" s="27"/>
      <c r="K51" s="27"/>
      <c r="L51" s="27"/>
      <c r="M51" s="27"/>
      <c r="N51" s="27"/>
      <c r="O51" s="27"/>
      <c r="P51" s="2"/>
    </row>
    <row r="52" spans="2:16" ht="15.75" customHeight="1" x14ac:dyDescent="0.3">
      <c r="B52" s="1"/>
      <c r="F52" s="98"/>
      <c r="G52" s="1"/>
      <c r="H52" s="27"/>
      <c r="I52" s="27"/>
      <c r="J52" s="27"/>
      <c r="K52" s="27"/>
      <c r="L52" s="27"/>
      <c r="M52" s="27"/>
      <c r="N52" s="27"/>
      <c r="O52" s="27"/>
      <c r="P52" s="2"/>
    </row>
    <row r="53" spans="2:16" ht="15.75" customHeight="1" x14ac:dyDescent="0.3">
      <c r="B53" s="1"/>
      <c r="F53" s="98"/>
      <c r="G53" s="1"/>
      <c r="H53" s="27"/>
      <c r="I53" s="27"/>
      <c r="J53" s="27"/>
      <c r="K53" s="27"/>
      <c r="L53" s="27"/>
      <c r="M53" s="27"/>
      <c r="N53" s="27"/>
      <c r="O53" s="27"/>
      <c r="P53" s="2"/>
    </row>
    <row r="54" spans="2:16" ht="15.75" customHeight="1" x14ac:dyDescent="0.3">
      <c r="B54" s="1"/>
      <c r="F54" s="98"/>
      <c r="G54" s="1"/>
      <c r="H54" s="27"/>
      <c r="I54" s="27"/>
      <c r="J54" s="27"/>
      <c r="K54" s="27"/>
      <c r="L54" s="27"/>
      <c r="M54" s="27"/>
      <c r="N54" s="27"/>
      <c r="O54" s="27"/>
      <c r="P54" s="2"/>
    </row>
    <row r="55" spans="2:16" ht="15.75" customHeight="1" x14ac:dyDescent="0.3">
      <c r="B55" s="1"/>
      <c r="F55" s="98"/>
      <c r="G55" s="1"/>
      <c r="H55" s="27"/>
      <c r="I55" s="27"/>
      <c r="J55" s="27"/>
      <c r="K55" s="27"/>
      <c r="L55" s="27"/>
      <c r="M55" s="27"/>
      <c r="N55" s="27"/>
      <c r="O55" s="27"/>
      <c r="P55" s="2"/>
    </row>
    <row r="56" spans="2:16" ht="15.75" customHeight="1" x14ac:dyDescent="0.3">
      <c r="B56" s="1"/>
      <c r="F56" s="98"/>
      <c r="G56" s="1"/>
      <c r="H56" s="27"/>
      <c r="I56" s="27"/>
      <c r="J56" s="27"/>
      <c r="K56" s="27"/>
      <c r="L56" s="27"/>
      <c r="M56" s="27"/>
      <c r="N56" s="27"/>
      <c r="O56" s="27"/>
      <c r="P56" s="2"/>
    </row>
    <row r="57" spans="2:16" ht="15.75" customHeight="1" x14ac:dyDescent="0.3">
      <c r="B57" s="1"/>
      <c r="F57" s="98"/>
      <c r="G57" s="1"/>
      <c r="H57" s="27"/>
      <c r="I57" s="27"/>
      <c r="J57" s="27"/>
      <c r="K57" s="27"/>
      <c r="L57" s="27"/>
      <c r="M57" s="27"/>
      <c r="N57" s="27"/>
      <c r="O57" s="27"/>
      <c r="P57" s="2"/>
    </row>
    <row r="58" spans="2:16" ht="15.75" customHeight="1" x14ac:dyDescent="0.3">
      <c r="B58" s="1"/>
      <c r="F58" s="98"/>
      <c r="G58" s="1"/>
      <c r="H58" s="27"/>
      <c r="I58" s="27"/>
      <c r="J58" s="27"/>
      <c r="K58" s="27"/>
      <c r="L58" s="27"/>
      <c r="M58" s="27"/>
      <c r="N58" s="27"/>
      <c r="O58" s="27"/>
      <c r="P58" s="2"/>
    </row>
    <row r="59" spans="2:16" ht="15.75" customHeight="1" x14ac:dyDescent="0.3">
      <c r="B59" s="1"/>
      <c r="F59" s="98"/>
      <c r="G59" s="1"/>
      <c r="H59" s="27"/>
      <c r="I59" s="27"/>
      <c r="J59" s="27"/>
      <c r="K59" s="27"/>
      <c r="L59" s="27"/>
      <c r="M59" s="27"/>
      <c r="N59" s="27"/>
      <c r="O59" s="27"/>
      <c r="P59" s="2"/>
    </row>
    <row r="60" spans="2:16" ht="15.75" customHeight="1" x14ac:dyDescent="0.3">
      <c r="B60" s="1"/>
      <c r="F60" s="98"/>
      <c r="G60" s="1"/>
      <c r="H60" s="27"/>
      <c r="I60" s="27"/>
      <c r="J60" s="27"/>
      <c r="K60" s="27"/>
      <c r="L60" s="27"/>
      <c r="M60" s="27"/>
      <c r="N60" s="27"/>
      <c r="O60" s="27"/>
      <c r="P60" s="2"/>
    </row>
    <row r="61" spans="2:16" ht="15.75" customHeight="1" x14ac:dyDescent="0.3">
      <c r="B61" s="1"/>
      <c r="F61" s="98"/>
      <c r="G61" s="1"/>
      <c r="H61" s="27"/>
      <c r="I61" s="27"/>
      <c r="J61" s="27"/>
      <c r="K61" s="27"/>
      <c r="L61" s="27"/>
      <c r="M61" s="27"/>
      <c r="N61" s="27"/>
      <c r="O61" s="27"/>
      <c r="P61" s="2"/>
    </row>
    <row r="62" spans="2:16" ht="15.75" customHeight="1" x14ac:dyDescent="0.3">
      <c r="B62" s="1"/>
      <c r="F62" s="98"/>
      <c r="G62" s="1"/>
      <c r="H62" s="27"/>
      <c r="I62" s="27"/>
      <c r="J62" s="27"/>
      <c r="K62" s="27"/>
      <c r="L62" s="27"/>
      <c r="M62" s="27"/>
      <c r="N62" s="27"/>
      <c r="O62" s="27"/>
      <c r="P62" s="2"/>
    </row>
    <row r="63" spans="2:16" ht="15.75" customHeight="1" x14ac:dyDescent="0.3">
      <c r="B63" s="1"/>
      <c r="F63" s="98"/>
      <c r="G63" s="1"/>
      <c r="H63" s="27"/>
      <c r="I63" s="27"/>
      <c r="J63" s="27"/>
      <c r="K63" s="27"/>
      <c r="L63" s="27"/>
      <c r="M63" s="27"/>
      <c r="N63" s="27"/>
      <c r="O63" s="27"/>
      <c r="P63" s="2"/>
    </row>
    <row r="64" spans="2:16" ht="15.75" customHeight="1" x14ac:dyDescent="0.3">
      <c r="B64" s="1"/>
      <c r="F64" s="98"/>
      <c r="G64" s="1"/>
      <c r="H64" s="27"/>
      <c r="I64" s="27"/>
      <c r="J64" s="27"/>
      <c r="K64" s="27"/>
      <c r="L64" s="27"/>
      <c r="M64" s="27"/>
      <c r="N64" s="27"/>
      <c r="O64" s="27"/>
      <c r="P64" s="2"/>
    </row>
    <row r="65" spans="2:16" ht="15.75" customHeight="1" x14ac:dyDescent="0.3">
      <c r="B65" s="1"/>
      <c r="F65" s="98"/>
      <c r="G65" s="1"/>
      <c r="H65" s="27"/>
      <c r="I65" s="27"/>
      <c r="J65" s="27"/>
      <c r="K65" s="27"/>
      <c r="L65" s="27"/>
      <c r="M65" s="27"/>
      <c r="N65" s="27"/>
      <c r="O65" s="27"/>
      <c r="P65" s="2"/>
    </row>
    <row r="66" spans="2:16" ht="15.75" customHeight="1" x14ac:dyDescent="0.3">
      <c r="B66" s="1"/>
      <c r="F66" s="98"/>
      <c r="G66" s="1"/>
      <c r="H66" s="27"/>
      <c r="I66" s="27"/>
      <c r="J66" s="27"/>
      <c r="K66" s="27"/>
      <c r="L66" s="27"/>
      <c r="M66" s="27"/>
      <c r="N66" s="27"/>
      <c r="O66" s="27"/>
      <c r="P66" s="2"/>
    </row>
    <row r="67" spans="2:16" ht="15.75" customHeight="1" x14ac:dyDescent="0.3">
      <c r="B67" s="1"/>
      <c r="F67" s="98"/>
      <c r="G67" s="1"/>
      <c r="H67" s="27"/>
      <c r="I67" s="27"/>
      <c r="J67" s="27"/>
      <c r="K67" s="27"/>
      <c r="L67" s="27"/>
      <c r="M67" s="27"/>
      <c r="N67" s="27"/>
      <c r="O67" s="27"/>
      <c r="P67" s="2"/>
    </row>
    <row r="68" spans="2:16" ht="15.75" customHeight="1" x14ac:dyDescent="0.3">
      <c r="B68" s="1"/>
      <c r="F68" s="98"/>
      <c r="G68" s="1"/>
      <c r="H68" s="27"/>
      <c r="I68" s="27"/>
      <c r="J68" s="27"/>
      <c r="K68" s="27"/>
      <c r="L68" s="27"/>
      <c r="M68" s="27"/>
      <c r="N68" s="27"/>
      <c r="O68" s="27"/>
      <c r="P68" s="2"/>
    </row>
    <row r="69" spans="2:16" ht="15.75" customHeight="1" x14ac:dyDescent="0.3">
      <c r="B69" s="1"/>
      <c r="F69" s="98"/>
      <c r="G69" s="1"/>
      <c r="H69" s="27"/>
      <c r="I69" s="27"/>
      <c r="J69" s="27"/>
      <c r="K69" s="27"/>
      <c r="L69" s="27"/>
      <c r="M69" s="27"/>
      <c r="N69" s="27"/>
      <c r="O69" s="27"/>
      <c r="P69" s="2"/>
    </row>
    <row r="70" spans="2:16" ht="15.75" customHeight="1" x14ac:dyDescent="0.3">
      <c r="B70" s="1"/>
      <c r="F70" s="98"/>
      <c r="G70" s="1"/>
      <c r="H70" s="27"/>
      <c r="I70" s="27"/>
      <c r="J70" s="27"/>
      <c r="K70" s="27"/>
      <c r="L70" s="27"/>
      <c r="M70" s="27"/>
      <c r="N70" s="27"/>
      <c r="O70" s="27"/>
      <c r="P70" s="2"/>
    </row>
    <row r="71" spans="2:16" ht="15.75" customHeight="1" x14ac:dyDescent="0.3">
      <c r="B71" s="1"/>
      <c r="F71" s="98"/>
      <c r="G71" s="1"/>
      <c r="H71" s="27"/>
      <c r="I71" s="27"/>
      <c r="J71" s="27"/>
      <c r="K71" s="27"/>
      <c r="L71" s="27"/>
      <c r="M71" s="27"/>
      <c r="N71" s="27"/>
      <c r="O71" s="27"/>
      <c r="P71" s="2"/>
    </row>
    <row r="72" spans="2:16" ht="15.75" customHeight="1" x14ac:dyDescent="0.3">
      <c r="B72" s="1"/>
      <c r="F72" s="98"/>
      <c r="G72" s="1"/>
      <c r="H72" s="27"/>
      <c r="I72" s="27"/>
      <c r="J72" s="27"/>
      <c r="K72" s="27"/>
      <c r="L72" s="27"/>
      <c r="M72" s="27"/>
      <c r="N72" s="27"/>
      <c r="O72" s="27"/>
      <c r="P72" s="2"/>
    </row>
    <row r="73" spans="2:16" ht="15.75" customHeight="1" x14ac:dyDescent="0.3">
      <c r="B73" s="1"/>
      <c r="F73" s="98"/>
      <c r="G73" s="1"/>
      <c r="H73" s="27"/>
      <c r="I73" s="27"/>
      <c r="J73" s="27"/>
      <c r="K73" s="27"/>
      <c r="L73" s="27"/>
      <c r="M73" s="27"/>
      <c r="N73" s="27"/>
      <c r="O73" s="27"/>
      <c r="P73" s="2"/>
    </row>
    <row r="74" spans="2:16" ht="15.75" customHeight="1" x14ac:dyDescent="0.3">
      <c r="B74" s="1"/>
      <c r="F74" s="98"/>
      <c r="G74" s="1"/>
      <c r="H74" s="27"/>
      <c r="I74" s="27"/>
      <c r="J74" s="27"/>
      <c r="K74" s="27"/>
      <c r="L74" s="27"/>
      <c r="M74" s="27"/>
      <c r="N74" s="27"/>
      <c r="O74" s="27"/>
      <c r="P74" s="2"/>
    </row>
    <row r="75" spans="2:16" ht="15.75" customHeight="1" x14ac:dyDescent="0.3">
      <c r="B75" s="1"/>
      <c r="F75" s="98"/>
      <c r="G75" s="1"/>
      <c r="H75" s="27"/>
      <c r="I75" s="27"/>
      <c r="J75" s="27"/>
      <c r="K75" s="27"/>
      <c r="L75" s="27"/>
      <c r="M75" s="27"/>
      <c r="N75" s="27"/>
      <c r="O75" s="27"/>
      <c r="P75" s="2"/>
    </row>
    <row r="76" spans="2:16" ht="15.75" customHeight="1" x14ac:dyDescent="0.3">
      <c r="B76" s="1"/>
      <c r="F76" s="98"/>
      <c r="G76" s="1"/>
      <c r="H76" s="27"/>
      <c r="I76" s="27"/>
      <c r="J76" s="27"/>
      <c r="K76" s="27"/>
      <c r="L76" s="27"/>
      <c r="M76" s="27"/>
      <c r="N76" s="27"/>
      <c r="O76" s="27"/>
      <c r="P76" s="2"/>
    </row>
    <row r="77" spans="2:16" ht="15.75" customHeight="1" x14ac:dyDescent="0.3">
      <c r="B77" s="1"/>
      <c r="F77" s="98"/>
      <c r="G77" s="1"/>
      <c r="H77" s="27"/>
      <c r="I77" s="27"/>
      <c r="J77" s="27"/>
      <c r="K77" s="27"/>
      <c r="L77" s="27"/>
      <c r="M77" s="27"/>
      <c r="N77" s="27"/>
      <c r="O77" s="27"/>
      <c r="P77" s="2"/>
    </row>
    <row r="78" spans="2:16" ht="15.75" customHeight="1" x14ac:dyDescent="0.3">
      <c r="B78" s="1"/>
      <c r="F78" s="98"/>
      <c r="G78" s="1"/>
      <c r="H78" s="27"/>
      <c r="I78" s="27"/>
      <c r="J78" s="27"/>
      <c r="K78" s="27"/>
      <c r="L78" s="27"/>
      <c r="M78" s="27"/>
      <c r="N78" s="27"/>
      <c r="O78" s="27"/>
      <c r="P78" s="2"/>
    </row>
    <row r="79" spans="2:16" ht="15.75" customHeight="1" x14ac:dyDescent="0.3">
      <c r="B79" s="1"/>
      <c r="F79" s="98"/>
      <c r="G79" s="1"/>
      <c r="H79" s="27"/>
      <c r="I79" s="27"/>
      <c r="J79" s="27"/>
      <c r="K79" s="27"/>
      <c r="L79" s="27"/>
      <c r="M79" s="27"/>
      <c r="N79" s="27"/>
      <c r="O79" s="27"/>
      <c r="P79" s="2"/>
    </row>
    <row r="80" spans="2:16" ht="15.75" customHeight="1" x14ac:dyDescent="0.3">
      <c r="B80" s="1"/>
      <c r="F80" s="98"/>
      <c r="G80" s="1"/>
      <c r="H80" s="27"/>
      <c r="I80" s="27"/>
      <c r="J80" s="27"/>
      <c r="K80" s="27"/>
      <c r="L80" s="27"/>
      <c r="M80" s="27"/>
      <c r="N80" s="27"/>
      <c r="O80" s="27"/>
      <c r="P80" s="2"/>
    </row>
    <row r="81" spans="2:16" ht="15.75" customHeight="1" x14ac:dyDescent="0.3">
      <c r="B81" s="1"/>
      <c r="F81" s="98"/>
      <c r="G81" s="1"/>
      <c r="H81" s="27"/>
      <c r="I81" s="27"/>
      <c r="J81" s="27"/>
      <c r="K81" s="27"/>
      <c r="L81" s="27"/>
      <c r="M81" s="27"/>
      <c r="N81" s="27"/>
      <c r="O81" s="27"/>
      <c r="P81" s="2"/>
    </row>
    <row r="82" spans="2:16" ht="15.75" customHeight="1" x14ac:dyDescent="0.3">
      <c r="B82" s="1"/>
      <c r="F82" s="98"/>
      <c r="G82" s="1"/>
      <c r="H82" s="27"/>
      <c r="I82" s="27"/>
      <c r="J82" s="27"/>
      <c r="K82" s="27"/>
      <c r="L82" s="27"/>
      <c r="M82" s="27"/>
      <c r="N82" s="27"/>
      <c r="O82" s="27"/>
      <c r="P82" s="2"/>
    </row>
    <row r="83" spans="2:16" ht="15.75" customHeight="1" x14ac:dyDescent="0.3">
      <c r="B83" s="1"/>
      <c r="F83" s="98"/>
      <c r="G83" s="1"/>
      <c r="H83" s="27"/>
      <c r="I83" s="27"/>
      <c r="J83" s="27"/>
      <c r="K83" s="27"/>
      <c r="L83" s="27"/>
      <c r="M83" s="27"/>
      <c r="N83" s="27"/>
      <c r="O83" s="27"/>
      <c r="P83" s="2"/>
    </row>
    <row r="84" spans="2:16" ht="15.75" customHeight="1" x14ac:dyDescent="0.3">
      <c r="B84" s="1"/>
      <c r="F84" s="98"/>
      <c r="G84" s="1"/>
      <c r="H84" s="27"/>
      <c r="I84" s="27"/>
      <c r="J84" s="27"/>
      <c r="K84" s="27"/>
      <c r="L84" s="27"/>
      <c r="M84" s="27"/>
      <c r="N84" s="27"/>
      <c r="O84" s="27"/>
      <c r="P84" s="2"/>
    </row>
    <row r="85" spans="2:16" ht="15.75" customHeight="1" x14ac:dyDescent="0.3">
      <c r="B85" s="1"/>
      <c r="F85" s="98"/>
      <c r="G85" s="1"/>
      <c r="H85" s="27"/>
      <c r="I85" s="27"/>
      <c r="J85" s="27"/>
      <c r="K85" s="27"/>
      <c r="L85" s="27"/>
      <c r="M85" s="27"/>
      <c r="N85" s="27"/>
      <c r="O85" s="27"/>
      <c r="P85" s="2"/>
    </row>
    <row r="86" spans="2:16" ht="15.75" customHeight="1" x14ac:dyDescent="0.3">
      <c r="B86" s="1"/>
      <c r="F86" s="98"/>
      <c r="G86" s="1"/>
      <c r="H86" s="27"/>
      <c r="I86" s="27"/>
      <c r="J86" s="27"/>
      <c r="K86" s="27"/>
      <c r="L86" s="27"/>
      <c r="M86" s="27"/>
      <c r="N86" s="27"/>
      <c r="O86" s="27"/>
      <c r="P86" s="2"/>
    </row>
    <row r="87" spans="2:16" ht="15.75" customHeight="1" x14ac:dyDescent="0.3">
      <c r="B87" s="1"/>
      <c r="F87" s="98"/>
      <c r="G87" s="1"/>
      <c r="H87" s="27"/>
      <c r="I87" s="27"/>
      <c r="J87" s="27"/>
      <c r="K87" s="27"/>
      <c r="L87" s="27"/>
      <c r="M87" s="27"/>
      <c r="N87" s="27"/>
      <c r="O87" s="27"/>
      <c r="P87" s="2"/>
    </row>
    <row r="88" spans="2:16" ht="15.75" customHeight="1" x14ac:dyDescent="0.3">
      <c r="B88" s="1"/>
      <c r="F88" s="98"/>
      <c r="G88" s="1"/>
      <c r="H88" s="27"/>
      <c r="I88" s="27"/>
      <c r="J88" s="27"/>
      <c r="K88" s="27"/>
      <c r="L88" s="27"/>
      <c r="M88" s="27"/>
      <c r="N88" s="27"/>
      <c r="O88" s="27"/>
      <c r="P88" s="2"/>
    </row>
    <row r="89" spans="2:16" ht="15.75" customHeight="1" x14ac:dyDescent="0.3">
      <c r="B89" s="1"/>
      <c r="F89" s="98"/>
      <c r="G89" s="1"/>
      <c r="H89" s="27"/>
      <c r="I89" s="27"/>
      <c r="J89" s="27"/>
      <c r="K89" s="27"/>
      <c r="L89" s="27"/>
      <c r="M89" s="27"/>
      <c r="N89" s="27"/>
      <c r="O89" s="27"/>
      <c r="P89" s="2"/>
    </row>
    <row r="90" spans="2:16" ht="15.75" customHeight="1" x14ac:dyDescent="0.3">
      <c r="B90" s="1"/>
      <c r="F90" s="98"/>
      <c r="G90" s="1"/>
      <c r="H90" s="27"/>
      <c r="I90" s="27"/>
      <c r="J90" s="27"/>
      <c r="K90" s="27"/>
      <c r="L90" s="27"/>
      <c r="M90" s="27"/>
      <c r="N90" s="27"/>
      <c r="O90" s="27"/>
      <c r="P90" s="2"/>
    </row>
    <row r="91" spans="2:16" ht="15.75" customHeight="1" x14ac:dyDescent="0.3">
      <c r="B91" s="1"/>
      <c r="F91" s="98"/>
      <c r="G91" s="1"/>
      <c r="H91" s="27"/>
      <c r="I91" s="27"/>
      <c r="J91" s="27"/>
      <c r="K91" s="27"/>
      <c r="L91" s="27"/>
      <c r="M91" s="27"/>
      <c r="N91" s="27"/>
      <c r="O91" s="27"/>
      <c r="P91" s="2"/>
    </row>
    <row r="92" spans="2:16" ht="15.75" customHeight="1" x14ac:dyDescent="0.3">
      <c r="B92" s="1"/>
      <c r="F92" s="98"/>
      <c r="G92" s="1"/>
      <c r="H92" s="27"/>
      <c r="I92" s="27"/>
      <c r="J92" s="27"/>
      <c r="K92" s="27"/>
      <c r="L92" s="27"/>
      <c r="M92" s="27"/>
      <c r="N92" s="27"/>
      <c r="O92" s="27"/>
      <c r="P92" s="2"/>
    </row>
    <row r="93" spans="2:16" ht="15.75" customHeight="1" x14ac:dyDescent="0.3">
      <c r="B93" s="1"/>
      <c r="F93" s="98"/>
      <c r="G93" s="1"/>
      <c r="H93" s="27"/>
      <c r="I93" s="27"/>
      <c r="J93" s="27"/>
      <c r="K93" s="27"/>
      <c r="L93" s="27"/>
      <c r="M93" s="27"/>
      <c r="N93" s="27"/>
      <c r="O93" s="27"/>
      <c r="P93" s="2"/>
    </row>
    <row r="94" spans="2:16" ht="15.75" customHeight="1" x14ac:dyDescent="0.3">
      <c r="B94" s="1"/>
      <c r="F94" s="98"/>
      <c r="G94" s="1"/>
      <c r="H94" s="27"/>
      <c r="I94" s="27"/>
      <c r="J94" s="27"/>
      <c r="K94" s="27"/>
      <c r="L94" s="27"/>
      <c r="M94" s="27"/>
      <c r="N94" s="27"/>
      <c r="O94" s="27"/>
      <c r="P94" s="2"/>
    </row>
    <row r="95" spans="2:16" ht="15.75" customHeight="1" x14ac:dyDescent="0.3">
      <c r="B95" s="1"/>
      <c r="F95" s="98"/>
      <c r="G95" s="1"/>
      <c r="H95" s="27"/>
      <c r="I95" s="27"/>
      <c r="J95" s="27"/>
      <c r="K95" s="27"/>
      <c r="L95" s="27"/>
      <c r="M95" s="27"/>
      <c r="N95" s="27"/>
      <c r="O95" s="27"/>
      <c r="P95" s="2"/>
    </row>
    <row r="96" spans="2:16" ht="15.75" customHeight="1" x14ac:dyDescent="0.3">
      <c r="B96" s="1"/>
      <c r="F96" s="98"/>
      <c r="G96" s="1"/>
      <c r="H96" s="27"/>
      <c r="I96" s="27"/>
      <c r="J96" s="27"/>
      <c r="K96" s="27"/>
      <c r="L96" s="27"/>
      <c r="M96" s="27"/>
      <c r="N96" s="27"/>
      <c r="O96" s="27"/>
      <c r="P96" s="2"/>
    </row>
    <row r="97" spans="2:16" ht="15.75" customHeight="1" x14ac:dyDescent="0.3">
      <c r="B97" s="1"/>
      <c r="F97" s="98"/>
      <c r="G97" s="1"/>
      <c r="H97" s="27"/>
      <c r="I97" s="27"/>
      <c r="J97" s="27"/>
      <c r="K97" s="27"/>
      <c r="L97" s="27"/>
      <c r="M97" s="27"/>
      <c r="N97" s="27"/>
      <c r="O97" s="27"/>
      <c r="P97" s="2"/>
    </row>
    <row r="98" spans="2:16" ht="15.75" customHeight="1" x14ac:dyDescent="0.3">
      <c r="B98" s="1"/>
      <c r="F98" s="98"/>
      <c r="G98" s="1"/>
      <c r="H98" s="27"/>
      <c r="I98" s="27"/>
      <c r="J98" s="27"/>
      <c r="K98" s="27"/>
      <c r="L98" s="27"/>
      <c r="M98" s="27"/>
      <c r="N98" s="27"/>
      <c r="O98" s="27"/>
      <c r="P98" s="2"/>
    </row>
    <row r="99" spans="2:16" ht="15.75" customHeight="1" x14ac:dyDescent="0.3">
      <c r="B99" s="1"/>
      <c r="F99" s="98"/>
      <c r="G99" s="1"/>
      <c r="H99" s="27"/>
      <c r="I99" s="27"/>
      <c r="J99" s="27"/>
      <c r="K99" s="27"/>
      <c r="L99" s="27"/>
      <c r="M99" s="27"/>
      <c r="N99" s="27"/>
      <c r="O99" s="27"/>
      <c r="P99" s="2"/>
    </row>
    <row r="100" spans="2:16" ht="15.75" customHeight="1" x14ac:dyDescent="0.3">
      <c r="B100" s="1"/>
      <c r="F100" s="98"/>
      <c r="G100" s="1"/>
      <c r="H100" s="27"/>
      <c r="I100" s="27"/>
      <c r="J100" s="27"/>
      <c r="K100" s="27"/>
      <c r="L100" s="27"/>
      <c r="M100" s="27"/>
      <c r="N100" s="27"/>
      <c r="O100" s="27"/>
      <c r="P100" s="2"/>
    </row>
    <row r="101" spans="2:16" ht="15.75" customHeight="1" x14ac:dyDescent="0.3">
      <c r="B101" s="1"/>
      <c r="F101" s="98"/>
      <c r="G101" s="1"/>
      <c r="H101" s="27"/>
      <c r="I101" s="27"/>
      <c r="J101" s="27"/>
      <c r="K101" s="27"/>
      <c r="L101" s="27"/>
      <c r="M101" s="27"/>
      <c r="N101" s="27"/>
      <c r="O101" s="27"/>
      <c r="P101" s="2"/>
    </row>
    <row r="102" spans="2:16" ht="15.75" customHeight="1" x14ac:dyDescent="0.3">
      <c r="B102" s="1"/>
      <c r="F102" s="98"/>
      <c r="G102" s="1"/>
      <c r="H102" s="27"/>
      <c r="I102" s="27"/>
      <c r="J102" s="27"/>
      <c r="K102" s="27"/>
      <c r="L102" s="27"/>
      <c r="M102" s="27"/>
      <c r="N102" s="27"/>
      <c r="O102" s="27"/>
      <c r="P102" s="2"/>
    </row>
    <row r="103" spans="2:16" ht="15.75" customHeight="1" x14ac:dyDescent="0.3">
      <c r="B103" s="1"/>
      <c r="F103" s="98"/>
      <c r="G103" s="1"/>
      <c r="H103" s="27"/>
      <c r="I103" s="27"/>
      <c r="J103" s="27"/>
      <c r="K103" s="27"/>
      <c r="L103" s="27"/>
      <c r="M103" s="27"/>
      <c r="N103" s="27"/>
      <c r="O103" s="27"/>
      <c r="P103" s="2"/>
    </row>
    <row r="104" spans="2:16" ht="15.75" customHeight="1" x14ac:dyDescent="0.3">
      <c r="B104" s="1"/>
      <c r="F104" s="98"/>
      <c r="G104" s="1"/>
      <c r="H104" s="27"/>
      <c r="I104" s="27"/>
      <c r="J104" s="27"/>
      <c r="K104" s="27"/>
      <c r="L104" s="27"/>
      <c r="M104" s="27"/>
      <c r="N104" s="27"/>
      <c r="O104" s="27"/>
      <c r="P104" s="2"/>
    </row>
    <row r="105" spans="2:16" ht="15.75" customHeight="1" x14ac:dyDescent="0.3">
      <c r="B105" s="1"/>
      <c r="F105" s="98"/>
      <c r="G105" s="1"/>
      <c r="H105" s="27"/>
      <c r="I105" s="27"/>
      <c r="J105" s="27"/>
      <c r="K105" s="27"/>
      <c r="L105" s="27"/>
      <c r="M105" s="27"/>
      <c r="N105" s="27"/>
      <c r="O105" s="27"/>
      <c r="P105" s="2"/>
    </row>
    <row r="106" spans="2:16" ht="15.75" customHeight="1" x14ac:dyDescent="0.3">
      <c r="B106" s="1"/>
      <c r="F106" s="98"/>
      <c r="G106" s="1"/>
      <c r="H106" s="27"/>
      <c r="I106" s="27"/>
      <c r="J106" s="27"/>
      <c r="K106" s="27"/>
      <c r="L106" s="27"/>
      <c r="M106" s="27"/>
      <c r="N106" s="27"/>
      <c r="O106" s="27"/>
      <c r="P106" s="2"/>
    </row>
    <row r="107" spans="2:16" ht="15.75" customHeight="1" x14ac:dyDescent="0.3">
      <c r="B107" s="1"/>
      <c r="F107" s="98"/>
      <c r="G107" s="1"/>
      <c r="H107" s="27"/>
      <c r="I107" s="27"/>
      <c r="J107" s="27"/>
      <c r="K107" s="27"/>
      <c r="L107" s="27"/>
      <c r="M107" s="27"/>
      <c r="N107" s="27"/>
      <c r="O107" s="27"/>
      <c r="P107" s="2"/>
    </row>
    <row r="108" spans="2:16" ht="15.75" customHeight="1" x14ac:dyDescent="0.3">
      <c r="B108" s="1"/>
      <c r="F108" s="98"/>
      <c r="G108" s="1"/>
      <c r="H108" s="27"/>
      <c r="I108" s="27"/>
      <c r="J108" s="27"/>
      <c r="K108" s="27"/>
      <c r="L108" s="27"/>
      <c r="M108" s="27"/>
      <c r="N108" s="27"/>
      <c r="O108" s="27"/>
      <c r="P108" s="2"/>
    </row>
    <row r="109" spans="2:16" ht="15.75" customHeight="1" x14ac:dyDescent="0.3">
      <c r="B109" s="1"/>
      <c r="F109" s="98"/>
      <c r="G109" s="1"/>
      <c r="H109" s="27"/>
      <c r="I109" s="27"/>
      <c r="J109" s="27"/>
      <c r="K109" s="27"/>
      <c r="L109" s="27"/>
      <c r="M109" s="27"/>
      <c r="N109" s="27"/>
      <c r="O109" s="27"/>
      <c r="P109" s="2"/>
    </row>
    <row r="110" spans="2:16" ht="15.75" customHeight="1" x14ac:dyDescent="0.3">
      <c r="B110" s="1"/>
      <c r="F110" s="98"/>
      <c r="G110" s="1"/>
      <c r="H110" s="27"/>
      <c r="I110" s="27"/>
      <c r="J110" s="27"/>
      <c r="K110" s="27"/>
      <c r="L110" s="27"/>
      <c r="M110" s="27"/>
      <c r="N110" s="27"/>
      <c r="O110" s="27"/>
      <c r="P110" s="2"/>
    </row>
    <row r="111" spans="2:16" ht="15.75" customHeight="1" x14ac:dyDescent="0.3">
      <c r="B111" s="1"/>
      <c r="F111" s="98"/>
      <c r="G111" s="1"/>
      <c r="H111" s="27"/>
      <c r="I111" s="27"/>
      <c r="J111" s="27"/>
      <c r="K111" s="27"/>
      <c r="L111" s="27"/>
      <c r="M111" s="27"/>
      <c r="N111" s="27"/>
      <c r="O111" s="27"/>
      <c r="P111" s="2"/>
    </row>
    <row r="112" spans="2:16" ht="15.75" customHeight="1" x14ac:dyDescent="0.3">
      <c r="B112" s="1"/>
      <c r="F112" s="98"/>
      <c r="G112" s="1"/>
      <c r="H112" s="27"/>
      <c r="I112" s="27"/>
      <c r="J112" s="27"/>
      <c r="K112" s="27"/>
      <c r="L112" s="27"/>
      <c r="M112" s="27"/>
      <c r="N112" s="27"/>
      <c r="O112" s="27"/>
      <c r="P112" s="2"/>
    </row>
    <row r="113" spans="2:16" ht="15.75" customHeight="1" x14ac:dyDescent="0.3">
      <c r="B113" s="1"/>
      <c r="F113" s="98"/>
      <c r="G113" s="1"/>
      <c r="H113" s="27"/>
      <c r="I113" s="27"/>
      <c r="J113" s="27"/>
      <c r="K113" s="27"/>
      <c r="L113" s="27"/>
      <c r="M113" s="27"/>
      <c r="N113" s="27"/>
      <c r="O113" s="27"/>
      <c r="P113" s="2"/>
    </row>
    <row r="114" spans="2:16" ht="15.75" customHeight="1" x14ac:dyDescent="0.3">
      <c r="B114" s="1"/>
      <c r="F114" s="98"/>
      <c r="G114" s="1"/>
      <c r="H114" s="27"/>
      <c r="I114" s="27"/>
      <c r="J114" s="27"/>
      <c r="K114" s="27"/>
      <c r="L114" s="27"/>
      <c r="M114" s="27"/>
      <c r="N114" s="27"/>
      <c r="O114" s="27"/>
      <c r="P114" s="2"/>
    </row>
    <row r="115" spans="2:16" ht="15.75" customHeight="1" x14ac:dyDescent="0.3">
      <c r="B115" s="1"/>
      <c r="F115" s="98"/>
      <c r="G115" s="1"/>
      <c r="H115" s="27"/>
      <c r="I115" s="27"/>
      <c r="J115" s="27"/>
      <c r="K115" s="27"/>
      <c r="L115" s="27"/>
      <c r="M115" s="27"/>
      <c r="N115" s="27"/>
      <c r="O115" s="27"/>
      <c r="P115" s="2"/>
    </row>
    <row r="116" spans="2:16" ht="15.75" customHeight="1" x14ac:dyDescent="0.3">
      <c r="B116" s="1"/>
      <c r="F116" s="98"/>
      <c r="G116" s="1"/>
      <c r="H116" s="27"/>
      <c r="I116" s="27"/>
      <c r="J116" s="27"/>
      <c r="K116" s="27"/>
      <c r="L116" s="27"/>
      <c r="M116" s="27"/>
      <c r="N116" s="27"/>
      <c r="O116" s="27"/>
      <c r="P116" s="2"/>
    </row>
    <row r="117" spans="2:16" ht="15.75" customHeight="1" x14ac:dyDescent="0.3">
      <c r="B117" s="1"/>
      <c r="F117" s="98"/>
      <c r="G117" s="1"/>
      <c r="H117" s="27"/>
      <c r="I117" s="27"/>
      <c r="J117" s="27"/>
      <c r="K117" s="27"/>
      <c r="L117" s="27"/>
      <c r="M117" s="27"/>
      <c r="N117" s="27"/>
      <c r="O117" s="27"/>
      <c r="P117" s="2"/>
    </row>
    <row r="118" spans="2:16" ht="15.75" customHeight="1" x14ac:dyDescent="0.3">
      <c r="B118" s="1"/>
      <c r="F118" s="98"/>
      <c r="G118" s="1"/>
      <c r="H118" s="27"/>
      <c r="I118" s="27"/>
      <c r="J118" s="27"/>
      <c r="K118" s="27"/>
      <c r="L118" s="27"/>
      <c r="M118" s="27"/>
      <c r="N118" s="27"/>
      <c r="O118" s="27"/>
      <c r="P118" s="2"/>
    </row>
    <row r="119" spans="2:16" ht="15.75" customHeight="1" x14ac:dyDescent="0.3">
      <c r="B119" s="1"/>
      <c r="F119" s="98"/>
      <c r="G119" s="1"/>
      <c r="H119" s="27"/>
      <c r="I119" s="27"/>
      <c r="J119" s="27"/>
      <c r="K119" s="27"/>
      <c r="L119" s="27"/>
      <c r="M119" s="27"/>
      <c r="N119" s="27"/>
      <c r="O119" s="27"/>
      <c r="P119" s="2"/>
    </row>
    <row r="120" spans="2:16" ht="15.75" customHeight="1" x14ac:dyDescent="0.3">
      <c r="B120" s="1"/>
      <c r="F120" s="98"/>
      <c r="G120" s="1"/>
      <c r="H120" s="27"/>
      <c r="I120" s="27"/>
      <c r="J120" s="27"/>
      <c r="K120" s="27"/>
      <c r="L120" s="27"/>
      <c r="M120" s="27"/>
      <c r="N120" s="27"/>
      <c r="O120" s="27"/>
      <c r="P120" s="2"/>
    </row>
    <row r="121" spans="2:16" ht="15.75" customHeight="1" x14ac:dyDescent="0.3">
      <c r="B121" s="1"/>
      <c r="F121" s="98"/>
      <c r="G121" s="1"/>
      <c r="H121" s="27"/>
      <c r="I121" s="27"/>
      <c r="J121" s="27"/>
      <c r="K121" s="27"/>
      <c r="L121" s="27"/>
      <c r="M121" s="27"/>
      <c r="N121" s="27"/>
      <c r="O121" s="27"/>
      <c r="P121" s="2"/>
    </row>
    <row r="122" spans="2:16" ht="15.75" customHeight="1" x14ac:dyDescent="0.3">
      <c r="B122" s="1"/>
      <c r="F122" s="98"/>
      <c r="G122" s="1"/>
      <c r="H122" s="27"/>
      <c r="I122" s="27"/>
      <c r="J122" s="27"/>
      <c r="K122" s="27"/>
      <c r="L122" s="27"/>
      <c r="M122" s="27"/>
      <c r="N122" s="27"/>
      <c r="O122" s="27"/>
      <c r="P122" s="2"/>
    </row>
    <row r="123" spans="2:16" ht="15.75" customHeight="1" x14ac:dyDescent="0.3">
      <c r="B123" s="1"/>
      <c r="F123" s="98"/>
      <c r="G123" s="1"/>
      <c r="H123" s="27"/>
      <c r="I123" s="27"/>
      <c r="J123" s="27"/>
      <c r="K123" s="27"/>
      <c r="L123" s="27"/>
      <c r="M123" s="27"/>
      <c r="N123" s="27"/>
      <c r="O123" s="27"/>
      <c r="P123" s="2"/>
    </row>
    <row r="124" spans="2:16" ht="15.75" customHeight="1" x14ac:dyDescent="0.3">
      <c r="B124" s="1"/>
      <c r="F124" s="98"/>
      <c r="G124" s="1"/>
      <c r="H124" s="27"/>
      <c r="I124" s="27"/>
      <c r="J124" s="27"/>
      <c r="K124" s="27"/>
      <c r="L124" s="27"/>
      <c r="M124" s="27"/>
      <c r="N124" s="27"/>
      <c r="O124" s="27"/>
      <c r="P124" s="2"/>
    </row>
    <row r="125" spans="2:16" ht="15.75" customHeight="1" x14ac:dyDescent="0.3">
      <c r="B125" s="1"/>
      <c r="F125" s="98"/>
      <c r="G125" s="1"/>
      <c r="H125" s="27"/>
      <c r="I125" s="27"/>
      <c r="J125" s="27"/>
      <c r="K125" s="27"/>
      <c r="L125" s="27"/>
      <c r="M125" s="27"/>
      <c r="N125" s="27"/>
      <c r="O125" s="27"/>
      <c r="P125" s="2"/>
    </row>
    <row r="126" spans="2:16" ht="15.75" customHeight="1" x14ac:dyDescent="0.3">
      <c r="B126" s="1"/>
      <c r="F126" s="98"/>
      <c r="G126" s="1"/>
      <c r="H126" s="27"/>
      <c r="I126" s="27"/>
      <c r="J126" s="27"/>
      <c r="K126" s="27"/>
      <c r="L126" s="27"/>
      <c r="M126" s="27"/>
      <c r="N126" s="27"/>
      <c r="O126" s="27"/>
      <c r="P126" s="2"/>
    </row>
    <row r="127" spans="2:16" ht="15.75" customHeight="1" x14ac:dyDescent="0.3">
      <c r="B127" s="1"/>
      <c r="F127" s="98"/>
      <c r="G127" s="1"/>
      <c r="H127" s="27"/>
      <c r="I127" s="27"/>
      <c r="J127" s="27"/>
      <c r="K127" s="27"/>
      <c r="L127" s="27"/>
      <c r="M127" s="27"/>
      <c r="N127" s="27"/>
      <c r="O127" s="27"/>
      <c r="P127" s="2"/>
    </row>
    <row r="128" spans="2:16" ht="15.75" customHeight="1" x14ac:dyDescent="0.3">
      <c r="B128" s="1"/>
      <c r="F128" s="98"/>
      <c r="G128" s="1"/>
      <c r="H128" s="27"/>
      <c r="I128" s="27"/>
      <c r="J128" s="27"/>
      <c r="K128" s="27"/>
      <c r="L128" s="27"/>
      <c r="M128" s="27"/>
      <c r="N128" s="27"/>
      <c r="O128" s="27"/>
      <c r="P128" s="2"/>
    </row>
    <row r="129" spans="2:16" ht="15.75" customHeight="1" x14ac:dyDescent="0.3">
      <c r="B129" s="1"/>
      <c r="F129" s="98"/>
      <c r="G129" s="1"/>
      <c r="H129" s="27"/>
      <c r="I129" s="27"/>
      <c r="J129" s="27"/>
      <c r="K129" s="27"/>
      <c r="L129" s="27"/>
      <c r="M129" s="27"/>
      <c r="N129" s="27"/>
      <c r="O129" s="27"/>
      <c r="P129" s="2"/>
    </row>
    <row r="130" spans="2:16" ht="15.75" customHeight="1" x14ac:dyDescent="0.3">
      <c r="B130" s="1"/>
      <c r="F130" s="98"/>
      <c r="G130" s="1"/>
      <c r="H130" s="27"/>
      <c r="I130" s="27"/>
      <c r="J130" s="27"/>
      <c r="K130" s="27"/>
      <c r="L130" s="27"/>
      <c r="M130" s="27"/>
      <c r="N130" s="27"/>
      <c r="O130" s="27"/>
      <c r="P130" s="2"/>
    </row>
    <row r="131" spans="2:16" ht="15.75" customHeight="1" x14ac:dyDescent="0.3">
      <c r="B131" s="1"/>
      <c r="F131" s="98"/>
      <c r="G131" s="1"/>
      <c r="H131" s="27"/>
      <c r="I131" s="27"/>
      <c r="J131" s="27"/>
      <c r="K131" s="27"/>
      <c r="L131" s="27"/>
      <c r="M131" s="27"/>
      <c r="N131" s="27"/>
      <c r="O131" s="27"/>
      <c r="P131" s="2"/>
    </row>
    <row r="132" spans="2:16" ht="15.75" customHeight="1" x14ac:dyDescent="0.3">
      <c r="B132" s="1"/>
      <c r="F132" s="98"/>
      <c r="G132" s="1"/>
      <c r="H132" s="27"/>
      <c r="I132" s="27"/>
      <c r="J132" s="27"/>
      <c r="K132" s="27"/>
      <c r="L132" s="27"/>
      <c r="M132" s="27"/>
      <c r="N132" s="27"/>
      <c r="O132" s="27"/>
      <c r="P132" s="2"/>
    </row>
    <row r="133" spans="2:16" ht="15.75" customHeight="1" x14ac:dyDescent="0.3">
      <c r="B133" s="1"/>
      <c r="F133" s="98"/>
      <c r="G133" s="1"/>
      <c r="H133" s="27"/>
      <c r="I133" s="27"/>
      <c r="J133" s="27"/>
      <c r="K133" s="27"/>
      <c r="L133" s="27"/>
      <c r="M133" s="27"/>
      <c r="N133" s="27"/>
      <c r="O133" s="27"/>
      <c r="P133" s="2"/>
    </row>
    <row r="134" spans="2:16" ht="15.75" customHeight="1" x14ac:dyDescent="0.3">
      <c r="B134" s="1"/>
      <c r="F134" s="98"/>
      <c r="G134" s="1"/>
      <c r="H134" s="27"/>
      <c r="I134" s="27"/>
      <c r="J134" s="27"/>
      <c r="K134" s="27"/>
      <c r="L134" s="27"/>
      <c r="M134" s="27"/>
      <c r="N134" s="27"/>
      <c r="O134" s="27"/>
      <c r="P134" s="2"/>
    </row>
    <row r="135" spans="2:16" ht="15.75" customHeight="1" x14ac:dyDescent="0.3">
      <c r="B135" s="1"/>
      <c r="F135" s="98"/>
      <c r="G135" s="1"/>
      <c r="H135" s="27"/>
      <c r="I135" s="27"/>
      <c r="J135" s="27"/>
      <c r="K135" s="27"/>
      <c r="L135" s="27"/>
      <c r="M135" s="27"/>
      <c r="N135" s="27"/>
      <c r="O135" s="27"/>
      <c r="P135" s="2"/>
    </row>
    <row r="136" spans="2:16" ht="15.75" customHeight="1" x14ac:dyDescent="0.3">
      <c r="B136" s="1"/>
      <c r="F136" s="98"/>
      <c r="G136" s="1"/>
      <c r="H136" s="27"/>
      <c r="I136" s="27"/>
      <c r="J136" s="27"/>
      <c r="K136" s="27"/>
      <c r="L136" s="27"/>
      <c r="M136" s="27"/>
      <c r="N136" s="27"/>
      <c r="O136" s="27"/>
      <c r="P136" s="2"/>
    </row>
    <row r="137" spans="2:16" ht="15.75" customHeight="1" x14ac:dyDescent="0.3">
      <c r="B137" s="1"/>
      <c r="F137" s="98"/>
      <c r="G137" s="1"/>
      <c r="H137" s="27"/>
      <c r="I137" s="27"/>
      <c r="J137" s="27"/>
      <c r="K137" s="27"/>
      <c r="L137" s="27"/>
      <c r="M137" s="27"/>
      <c r="N137" s="27"/>
      <c r="O137" s="27"/>
      <c r="P137" s="2"/>
    </row>
    <row r="138" spans="2:16" ht="15.75" customHeight="1" x14ac:dyDescent="0.3">
      <c r="B138" s="1"/>
      <c r="F138" s="98"/>
      <c r="G138" s="1"/>
      <c r="H138" s="27"/>
      <c r="I138" s="27"/>
      <c r="J138" s="27"/>
      <c r="K138" s="27"/>
      <c r="L138" s="27"/>
      <c r="M138" s="27"/>
      <c r="N138" s="27"/>
      <c r="O138" s="27"/>
      <c r="P138" s="2"/>
    </row>
    <row r="139" spans="2:16" ht="15.75" customHeight="1" x14ac:dyDescent="0.3">
      <c r="B139" s="1"/>
      <c r="F139" s="98"/>
      <c r="G139" s="1"/>
      <c r="H139" s="27"/>
      <c r="I139" s="27"/>
      <c r="J139" s="27"/>
      <c r="K139" s="27"/>
      <c r="L139" s="27"/>
      <c r="M139" s="27"/>
      <c r="N139" s="27"/>
      <c r="O139" s="27"/>
      <c r="P139" s="2"/>
    </row>
    <row r="140" spans="2:16" ht="15.75" customHeight="1" x14ac:dyDescent="0.3">
      <c r="B140" s="1"/>
      <c r="F140" s="98"/>
      <c r="G140" s="1"/>
      <c r="H140" s="27"/>
      <c r="I140" s="27"/>
      <c r="J140" s="27"/>
      <c r="K140" s="27"/>
      <c r="L140" s="27"/>
      <c r="M140" s="27"/>
      <c r="N140" s="27"/>
      <c r="O140" s="27"/>
      <c r="P140" s="2"/>
    </row>
    <row r="141" spans="2:16" ht="15.75" customHeight="1" x14ac:dyDescent="0.3">
      <c r="B141" s="1"/>
      <c r="F141" s="98"/>
      <c r="G141" s="1"/>
      <c r="H141" s="27"/>
      <c r="I141" s="27"/>
      <c r="J141" s="27"/>
      <c r="K141" s="27"/>
      <c r="L141" s="27"/>
      <c r="M141" s="27"/>
      <c r="N141" s="27"/>
      <c r="O141" s="27"/>
      <c r="P141" s="2"/>
    </row>
    <row r="142" spans="2:16" ht="15.75" customHeight="1" x14ac:dyDescent="0.3">
      <c r="B142" s="1"/>
      <c r="F142" s="98"/>
      <c r="G142" s="1"/>
      <c r="H142" s="27"/>
      <c r="I142" s="27"/>
      <c r="J142" s="27"/>
      <c r="K142" s="27"/>
      <c r="L142" s="27"/>
      <c r="M142" s="27"/>
      <c r="N142" s="27"/>
      <c r="O142" s="27"/>
      <c r="P142" s="2"/>
    </row>
    <row r="143" spans="2:16" ht="15.75" customHeight="1" x14ac:dyDescent="0.3">
      <c r="B143" s="1"/>
      <c r="F143" s="98"/>
      <c r="G143" s="1"/>
      <c r="H143" s="27"/>
      <c r="I143" s="27"/>
      <c r="J143" s="27"/>
      <c r="K143" s="27"/>
      <c r="L143" s="27"/>
      <c r="M143" s="27"/>
      <c r="N143" s="27"/>
      <c r="O143" s="27"/>
      <c r="P143" s="2"/>
    </row>
    <row r="144" spans="2:16" ht="15.75" customHeight="1" x14ac:dyDescent="0.3">
      <c r="B144" s="1"/>
      <c r="F144" s="98"/>
      <c r="G144" s="1"/>
      <c r="H144" s="27"/>
      <c r="I144" s="27"/>
      <c r="J144" s="27"/>
      <c r="K144" s="27"/>
      <c r="L144" s="27"/>
      <c r="M144" s="27"/>
      <c r="N144" s="27"/>
      <c r="O144" s="27"/>
      <c r="P144" s="2"/>
    </row>
    <row r="145" spans="2:16" ht="15.75" customHeight="1" x14ac:dyDescent="0.3">
      <c r="B145" s="1"/>
      <c r="F145" s="98"/>
      <c r="G145" s="1"/>
      <c r="H145" s="27"/>
      <c r="I145" s="27"/>
      <c r="J145" s="27"/>
      <c r="K145" s="27"/>
      <c r="L145" s="27"/>
      <c r="M145" s="27"/>
      <c r="N145" s="27"/>
      <c r="O145" s="27"/>
      <c r="P145" s="2"/>
    </row>
    <row r="146" spans="2:16" ht="15.75" customHeight="1" x14ac:dyDescent="0.3">
      <c r="B146" s="1"/>
      <c r="F146" s="98"/>
      <c r="G146" s="1"/>
      <c r="H146" s="27"/>
      <c r="I146" s="27"/>
      <c r="J146" s="27"/>
      <c r="K146" s="27"/>
      <c r="L146" s="27"/>
      <c r="M146" s="27"/>
      <c r="N146" s="27"/>
      <c r="O146" s="27"/>
      <c r="P146" s="2"/>
    </row>
    <row r="147" spans="2:16" ht="15.75" customHeight="1" x14ac:dyDescent="0.3">
      <c r="B147" s="1"/>
      <c r="F147" s="98"/>
      <c r="G147" s="1"/>
      <c r="H147" s="27"/>
      <c r="I147" s="27"/>
      <c r="J147" s="27"/>
      <c r="K147" s="27"/>
      <c r="L147" s="27"/>
      <c r="M147" s="27"/>
      <c r="N147" s="27"/>
      <c r="O147" s="27"/>
      <c r="P147" s="2"/>
    </row>
    <row r="148" spans="2:16" ht="15.75" customHeight="1" x14ac:dyDescent="0.3">
      <c r="B148" s="1"/>
      <c r="F148" s="98"/>
      <c r="G148" s="1"/>
      <c r="H148" s="27"/>
      <c r="I148" s="27"/>
      <c r="J148" s="27"/>
      <c r="K148" s="27"/>
      <c r="L148" s="27"/>
      <c r="M148" s="27"/>
      <c r="N148" s="27"/>
      <c r="O148" s="27"/>
      <c r="P148" s="2"/>
    </row>
    <row r="149" spans="2:16" ht="15.75" customHeight="1" x14ac:dyDescent="0.3">
      <c r="B149" s="1"/>
      <c r="F149" s="98"/>
      <c r="G149" s="1"/>
      <c r="H149" s="27"/>
      <c r="I149" s="27"/>
      <c r="J149" s="27"/>
      <c r="K149" s="27"/>
      <c r="L149" s="27"/>
      <c r="M149" s="27"/>
      <c r="N149" s="27"/>
      <c r="O149" s="27"/>
      <c r="P149" s="2"/>
    </row>
    <row r="150" spans="2:16" ht="15.75" customHeight="1" x14ac:dyDescent="0.3">
      <c r="B150" s="1"/>
      <c r="F150" s="98"/>
      <c r="G150" s="1"/>
      <c r="H150" s="27"/>
      <c r="I150" s="27"/>
      <c r="J150" s="27"/>
      <c r="K150" s="27"/>
      <c r="L150" s="27"/>
      <c r="M150" s="27"/>
      <c r="N150" s="27"/>
      <c r="O150" s="27"/>
      <c r="P150" s="2"/>
    </row>
    <row r="151" spans="2:16" ht="15.75" customHeight="1" x14ac:dyDescent="0.3">
      <c r="B151" s="1"/>
      <c r="F151" s="98"/>
      <c r="G151" s="1"/>
      <c r="H151" s="27"/>
      <c r="I151" s="27"/>
      <c r="J151" s="27"/>
      <c r="K151" s="27"/>
      <c r="L151" s="27"/>
      <c r="M151" s="27"/>
      <c r="N151" s="27"/>
      <c r="O151" s="27"/>
      <c r="P151" s="2"/>
    </row>
    <row r="152" spans="2:16" ht="15.75" customHeight="1" x14ac:dyDescent="0.3">
      <c r="B152" s="1"/>
      <c r="F152" s="98"/>
      <c r="G152" s="1"/>
      <c r="H152" s="27"/>
      <c r="I152" s="27"/>
      <c r="J152" s="27"/>
      <c r="K152" s="27"/>
      <c r="L152" s="27"/>
      <c r="M152" s="27"/>
      <c r="N152" s="27"/>
      <c r="O152" s="27"/>
      <c r="P152" s="2"/>
    </row>
    <row r="153" spans="2:16" ht="15.75" customHeight="1" x14ac:dyDescent="0.3">
      <c r="B153" s="1"/>
      <c r="F153" s="98"/>
      <c r="G153" s="1"/>
      <c r="H153" s="27"/>
      <c r="I153" s="27"/>
      <c r="J153" s="27"/>
      <c r="K153" s="27"/>
      <c r="L153" s="27"/>
      <c r="M153" s="27"/>
      <c r="N153" s="27"/>
      <c r="O153" s="27"/>
      <c r="P153" s="2"/>
    </row>
    <row r="154" spans="2:16" ht="15.75" customHeight="1" x14ac:dyDescent="0.3">
      <c r="B154" s="1"/>
      <c r="F154" s="98"/>
      <c r="G154" s="1"/>
      <c r="H154" s="27"/>
      <c r="I154" s="27"/>
      <c r="J154" s="27"/>
      <c r="K154" s="27"/>
      <c r="L154" s="27"/>
      <c r="M154" s="27"/>
      <c r="N154" s="27"/>
      <c r="O154" s="27"/>
      <c r="P154" s="2"/>
    </row>
    <row r="155" spans="2:16" ht="15.75" customHeight="1" x14ac:dyDescent="0.3">
      <c r="B155" s="1"/>
      <c r="F155" s="98"/>
      <c r="G155" s="1"/>
      <c r="H155" s="27"/>
      <c r="I155" s="27"/>
      <c r="J155" s="27"/>
      <c r="K155" s="27"/>
      <c r="L155" s="27"/>
      <c r="M155" s="27"/>
      <c r="N155" s="27"/>
      <c r="O155" s="27"/>
      <c r="P155" s="2"/>
    </row>
    <row r="156" spans="2:16" ht="15.75" customHeight="1" x14ac:dyDescent="0.3">
      <c r="B156" s="1"/>
      <c r="F156" s="98"/>
      <c r="G156" s="1"/>
      <c r="H156" s="27"/>
      <c r="I156" s="27"/>
      <c r="J156" s="27"/>
      <c r="K156" s="27"/>
      <c r="L156" s="27"/>
      <c r="M156" s="27"/>
      <c r="N156" s="27"/>
      <c r="O156" s="27"/>
      <c r="P156" s="2"/>
    </row>
    <row r="157" spans="2:16" ht="15.75" customHeight="1" x14ac:dyDescent="0.3">
      <c r="B157" s="1"/>
      <c r="F157" s="98"/>
      <c r="G157" s="1"/>
      <c r="H157" s="27"/>
      <c r="I157" s="27"/>
      <c r="J157" s="27"/>
      <c r="K157" s="27"/>
      <c r="L157" s="27"/>
      <c r="M157" s="27"/>
      <c r="N157" s="27"/>
      <c r="O157" s="27"/>
      <c r="P157" s="2"/>
    </row>
    <row r="158" spans="2:16" ht="15.75" customHeight="1" x14ac:dyDescent="0.3">
      <c r="B158" s="1"/>
      <c r="F158" s="98"/>
      <c r="G158" s="1"/>
      <c r="H158" s="27"/>
      <c r="I158" s="27"/>
      <c r="J158" s="27"/>
      <c r="K158" s="27"/>
      <c r="L158" s="27"/>
      <c r="M158" s="27"/>
      <c r="N158" s="27"/>
      <c r="O158" s="27"/>
      <c r="P158" s="2"/>
    </row>
    <row r="159" spans="2:16" ht="15.75" customHeight="1" x14ac:dyDescent="0.3">
      <c r="B159" s="1"/>
      <c r="F159" s="98"/>
      <c r="G159" s="1"/>
      <c r="H159" s="27"/>
      <c r="I159" s="27"/>
      <c r="J159" s="27"/>
      <c r="K159" s="27"/>
      <c r="L159" s="27"/>
      <c r="M159" s="27"/>
      <c r="N159" s="27"/>
      <c r="O159" s="27"/>
      <c r="P159" s="2"/>
    </row>
    <row r="160" spans="2:16" ht="15.75" customHeight="1" x14ac:dyDescent="0.3">
      <c r="B160" s="1"/>
      <c r="F160" s="98"/>
      <c r="G160" s="1"/>
      <c r="H160" s="27"/>
      <c r="I160" s="27"/>
      <c r="J160" s="27"/>
      <c r="K160" s="27"/>
      <c r="L160" s="27"/>
      <c r="M160" s="27"/>
      <c r="N160" s="27"/>
      <c r="O160" s="27"/>
      <c r="P160" s="2"/>
    </row>
    <row r="161" spans="2:16" ht="15.75" customHeight="1" x14ac:dyDescent="0.3">
      <c r="B161" s="1"/>
      <c r="F161" s="98"/>
      <c r="G161" s="1"/>
      <c r="H161" s="27"/>
      <c r="I161" s="27"/>
      <c r="J161" s="27"/>
      <c r="K161" s="27"/>
      <c r="L161" s="27"/>
      <c r="M161" s="27"/>
      <c r="N161" s="27"/>
      <c r="O161" s="27"/>
      <c r="P161" s="2"/>
    </row>
    <row r="162" spans="2:16" ht="15.75" customHeight="1" x14ac:dyDescent="0.3">
      <c r="B162" s="1"/>
      <c r="F162" s="98"/>
      <c r="G162" s="1"/>
      <c r="H162" s="27"/>
      <c r="I162" s="27"/>
      <c r="J162" s="27"/>
      <c r="K162" s="27"/>
      <c r="L162" s="27"/>
      <c r="M162" s="27"/>
      <c r="N162" s="27"/>
      <c r="O162" s="27"/>
      <c r="P162" s="2"/>
    </row>
    <row r="163" spans="2:16" ht="15.75" customHeight="1" x14ac:dyDescent="0.3">
      <c r="B163" s="1"/>
      <c r="F163" s="98"/>
      <c r="G163" s="1"/>
      <c r="H163" s="27"/>
      <c r="I163" s="27"/>
      <c r="J163" s="27"/>
      <c r="K163" s="27"/>
      <c r="L163" s="27"/>
      <c r="M163" s="27"/>
      <c r="N163" s="27"/>
      <c r="O163" s="27"/>
      <c r="P163" s="2"/>
    </row>
    <row r="164" spans="2:16" ht="15.75" customHeight="1" x14ac:dyDescent="0.3">
      <c r="B164" s="1"/>
      <c r="F164" s="98"/>
      <c r="G164" s="1"/>
      <c r="H164" s="27"/>
      <c r="I164" s="27"/>
      <c r="J164" s="27"/>
      <c r="K164" s="27"/>
      <c r="L164" s="27"/>
      <c r="M164" s="27"/>
      <c r="N164" s="27"/>
      <c r="O164" s="27"/>
      <c r="P164" s="2"/>
    </row>
    <row r="165" spans="2:16" ht="15.75" customHeight="1" x14ac:dyDescent="0.3">
      <c r="B165" s="1"/>
      <c r="F165" s="98"/>
      <c r="G165" s="1"/>
      <c r="H165" s="27"/>
      <c r="I165" s="27"/>
      <c r="J165" s="27"/>
      <c r="K165" s="27"/>
      <c r="L165" s="27"/>
      <c r="M165" s="27"/>
      <c r="N165" s="27"/>
      <c r="O165" s="27"/>
      <c r="P165" s="2"/>
    </row>
    <row r="166" spans="2:16" ht="15.75" customHeight="1" x14ac:dyDescent="0.3">
      <c r="B166" s="1"/>
      <c r="F166" s="98"/>
      <c r="G166" s="1"/>
      <c r="H166" s="27"/>
      <c r="I166" s="27"/>
      <c r="J166" s="27"/>
      <c r="K166" s="27"/>
      <c r="L166" s="27"/>
      <c r="M166" s="27"/>
      <c r="N166" s="27"/>
      <c r="O166" s="27"/>
      <c r="P166" s="2"/>
    </row>
    <row r="167" spans="2:16" ht="15.75" customHeight="1" x14ac:dyDescent="0.3">
      <c r="B167" s="1"/>
      <c r="F167" s="98"/>
      <c r="G167" s="1"/>
      <c r="H167" s="27"/>
      <c r="I167" s="27"/>
      <c r="J167" s="27"/>
      <c r="K167" s="27"/>
      <c r="L167" s="27"/>
      <c r="M167" s="27"/>
      <c r="N167" s="27"/>
      <c r="O167" s="27"/>
      <c r="P167" s="2"/>
    </row>
    <row r="168" spans="2:16" ht="15.75" customHeight="1" x14ac:dyDescent="0.3">
      <c r="B168" s="1"/>
      <c r="F168" s="98"/>
      <c r="G168" s="1"/>
      <c r="H168" s="27"/>
      <c r="I168" s="27"/>
      <c r="J168" s="27"/>
      <c r="K168" s="27"/>
      <c r="L168" s="27"/>
      <c r="M168" s="27"/>
      <c r="N168" s="27"/>
      <c r="O168" s="27"/>
      <c r="P168" s="2"/>
    </row>
    <row r="169" spans="2:16" ht="15.75" customHeight="1" x14ac:dyDescent="0.3">
      <c r="B169" s="1"/>
      <c r="F169" s="98"/>
      <c r="G169" s="1"/>
      <c r="H169" s="27"/>
      <c r="I169" s="27"/>
      <c r="J169" s="27"/>
      <c r="K169" s="27"/>
      <c r="L169" s="27"/>
      <c r="M169" s="27"/>
      <c r="N169" s="27"/>
      <c r="O169" s="27"/>
      <c r="P169" s="2"/>
    </row>
    <row r="170" spans="2:16" ht="15.75" customHeight="1" x14ac:dyDescent="0.3">
      <c r="B170" s="1"/>
      <c r="F170" s="98"/>
      <c r="G170" s="1"/>
      <c r="H170" s="27"/>
      <c r="I170" s="27"/>
      <c r="J170" s="27"/>
      <c r="K170" s="27"/>
      <c r="L170" s="27"/>
      <c r="M170" s="27"/>
      <c r="N170" s="27"/>
      <c r="O170" s="27"/>
      <c r="P170" s="2"/>
    </row>
    <row r="171" spans="2:16" ht="15.75" customHeight="1" x14ac:dyDescent="0.3">
      <c r="B171" s="1"/>
      <c r="F171" s="98"/>
      <c r="G171" s="1"/>
      <c r="H171" s="27"/>
      <c r="I171" s="27"/>
      <c r="J171" s="27"/>
      <c r="K171" s="27"/>
      <c r="L171" s="27"/>
      <c r="M171" s="27"/>
      <c r="N171" s="27"/>
      <c r="O171" s="27"/>
      <c r="P171" s="2"/>
    </row>
    <row r="172" spans="2:16" ht="15.75" customHeight="1" x14ac:dyDescent="0.3">
      <c r="B172" s="1"/>
      <c r="F172" s="98"/>
      <c r="G172" s="1"/>
      <c r="H172" s="27"/>
      <c r="I172" s="27"/>
      <c r="J172" s="27"/>
      <c r="K172" s="27"/>
      <c r="L172" s="27"/>
      <c r="M172" s="27"/>
      <c r="N172" s="27"/>
      <c r="O172" s="27"/>
      <c r="P172" s="2"/>
    </row>
    <row r="173" spans="2:16" ht="15.75" customHeight="1" x14ac:dyDescent="0.3">
      <c r="B173" s="1"/>
      <c r="F173" s="98"/>
      <c r="G173" s="1"/>
      <c r="H173" s="27"/>
      <c r="I173" s="27"/>
      <c r="J173" s="27"/>
      <c r="K173" s="27"/>
      <c r="L173" s="27"/>
      <c r="M173" s="27"/>
      <c r="N173" s="27"/>
      <c r="O173" s="27"/>
      <c r="P173" s="2"/>
    </row>
    <row r="174" spans="2:16" ht="15.75" customHeight="1" x14ac:dyDescent="0.3">
      <c r="B174" s="1"/>
      <c r="F174" s="98"/>
      <c r="G174" s="1"/>
      <c r="H174" s="27"/>
      <c r="I174" s="27"/>
      <c r="J174" s="27"/>
      <c r="K174" s="27"/>
      <c r="L174" s="27"/>
      <c r="M174" s="27"/>
      <c r="N174" s="27"/>
      <c r="O174" s="27"/>
      <c r="P174" s="2"/>
    </row>
    <row r="175" spans="2:16" ht="15.75" customHeight="1" x14ac:dyDescent="0.3">
      <c r="B175" s="1"/>
      <c r="F175" s="98"/>
      <c r="G175" s="1"/>
      <c r="H175" s="27"/>
      <c r="I175" s="27"/>
      <c r="J175" s="27"/>
      <c r="K175" s="27"/>
      <c r="L175" s="27"/>
      <c r="M175" s="27"/>
      <c r="N175" s="27"/>
      <c r="O175" s="27"/>
      <c r="P175" s="2"/>
    </row>
    <row r="176" spans="2:16" ht="15.75" customHeight="1" x14ac:dyDescent="0.3">
      <c r="B176" s="1"/>
      <c r="F176" s="98"/>
      <c r="G176" s="1"/>
      <c r="H176" s="27"/>
      <c r="I176" s="27"/>
      <c r="J176" s="27"/>
      <c r="K176" s="27"/>
      <c r="L176" s="27"/>
      <c r="M176" s="27"/>
      <c r="N176" s="27"/>
      <c r="O176" s="27"/>
      <c r="P176" s="2"/>
    </row>
    <row r="177" spans="2:16" ht="15.75" customHeight="1" x14ac:dyDescent="0.3">
      <c r="B177" s="1"/>
      <c r="F177" s="98"/>
      <c r="G177" s="1"/>
      <c r="H177" s="27"/>
      <c r="I177" s="27"/>
      <c r="J177" s="27"/>
      <c r="K177" s="27"/>
      <c r="L177" s="27"/>
      <c r="M177" s="27"/>
      <c r="N177" s="27"/>
      <c r="O177" s="27"/>
      <c r="P177" s="2"/>
    </row>
    <row r="178" spans="2:16" ht="15.75" customHeight="1" x14ac:dyDescent="0.3">
      <c r="B178" s="1"/>
      <c r="F178" s="98"/>
      <c r="G178" s="1"/>
      <c r="H178" s="27"/>
      <c r="I178" s="27"/>
      <c r="J178" s="27"/>
      <c r="K178" s="27"/>
      <c r="L178" s="27"/>
      <c r="M178" s="27"/>
      <c r="N178" s="27"/>
      <c r="O178" s="27"/>
      <c r="P178" s="2"/>
    </row>
    <row r="179" spans="2:16" ht="15.75" customHeight="1" x14ac:dyDescent="0.3">
      <c r="B179" s="1"/>
      <c r="F179" s="98"/>
      <c r="G179" s="1"/>
      <c r="H179" s="27"/>
      <c r="I179" s="27"/>
      <c r="J179" s="27"/>
      <c r="K179" s="27"/>
      <c r="L179" s="27"/>
      <c r="M179" s="27"/>
      <c r="N179" s="27"/>
      <c r="O179" s="27"/>
      <c r="P179" s="2"/>
    </row>
    <row r="180" spans="2:16" ht="15.75" customHeight="1" x14ac:dyDescent="0.3">
      <c r="B180" s="1"/>
      <c r="F180" s="98"/>
      <c r="G180" s="1"/>
      <c r="H180" s="27"/>
      <c r="I180" s="27"/>
      <c r="J180" s="27"/>
      <c r="K180" s="27"/>
      <c r="L180" s="27"/>
      <c r="M180" s="27"/>
      <c r="N180" s="27"/>
      <c r="O180" s="27"/>
      <c r="P180" s="2"/>
    </row>
    <row r="181" spans="2:16" ht="15.75" customHeight="1" x14ac:dyDescent="0.3">
      <c r="B181" s="1"/>
      <c r="F181" s="98"/>
      <c r="G181" s="1"/>
      <c r="H181" s="27"/>
      <c r="I181" s="27"/>
      <c r="J181" s="27"/>
      <c r="K181" s="27"/>
      <c r="L181" s="27"/>
      <c r="M181" s="27"/>
      <c r="N181" s="27"/>
      <c r="O181" s="27"/>
      <c r="P181" s="2"/>
    </row>
    <row r="182" spans="2:16" ht="15.75" customHeight="1" x14ac:dyDescent="0.3">
      <c r="B182" s="1"/>
      <c r="F182" s="98"/>
      <c r="G182" s="1"/>
      <c r="H182" s="27"/>
      <c r="I182" s="27"/>
      <c r="J182" s="27"/>
      <c r="K182" s="27"/>
      <c r="L182" s="27"/>
      <c r="M182" s="27"/>
      <c r="N182" s="27"/>
      <c r="O182" s="27"/>
      <c r="P182" s="2"/>
    </row>
    <row r="183" spans="2:16" ht="15.75" customHeight="1" x14ac:dyDescent="0.3">
      <c r="B183" s="1"/>
      <c r="F183" s="98"/>
      <c r="G183" s="1"/>
      <c r="H183" s="27"/>
      <c r="I183" s="27"/>
      <c r="J183" s="27"/>
      <c r="K183" s="27"/>
      <c r="L183" s="27"/>
      <c r="M183" s="27"/>
      <c r="N183" s="27"/>
      <c r="O183" s="27"/>
      <c r="P183" s="2"/>
    </row>
    <row r="184" spans="2:16" ht="15.75" customHeight="1" x14ac:dyDescent="0.3">
      <c r="B184" s="1"/>
      <c r="F184" s="98"/>
      <c r="G184" s="1"/>
      <c r="H184" s="27"/>
      <c r="I184" s="27"/>
      <c r="J184" s="27"/>
      <c r="K184" s="27"/>
      <c r="L184" s="27"/>
      <c r="M184" s="27"/>
      <c r="N184" s="27"/>
      <c r="O184" s="27"/>
      <c r="P184" s="2"/>
    </row>
    <row r="185" spans="2:16" ht="15.75" customHeight="1" x14ac:dyDescent="0.3">
      <c r="B185" s="1"/>
      <c r="F185" s="98"/>
      <c r="G185" s="1"/>
      <c r="H185" s="27"/>
      <c r="I185" s="27"/>
      <c r="J185" s="27"/>
      <c r="K185" s="27"/>
      <c r="L185" s="27"/>
      <c r="M185" s="27"/>
      <c r="N185" s="27"/>
      <c r="O185" s="27"/>
      <c r="P185" s="2"/>
    </row>
    <row r="186" spans="2:16" ht="15.75" customHeight="1" x14ac:dyDescent="0.3">
      <c r="B186" s="1"/>
      <c r="F186" s="98"/>
      <c r="G186" s="1"/>
      <c r="H186" s="27"/>
      <c r="I186" s="27"/>
      <c r="J186" s="27"/>
      <c r="K186" s="27"/>
      <c r="L186" s="27"/>
      <c r="M186" s="27"/>
      <c r="N186" s="27"/>
      <c r="O186" s="27"/>
      <c r="P186" s="2"/>
    </row>
    <row r="187" spans="2:16" ht="15.75" customHeight="1" x14ac:dyDescent="0.3">
      <c r="B187" s="1"/>
      <c r="F187" s="98"/>
      <c r="G187" s="1"/>
      <c r="H187" s="27"/>
      <c r="I187" s="27"/>
      <c r="J187" s="27"/>
      <c r="K187" s="27"/>
      <c r="L187" s="27"/>
      <c r="M187" s="27"/>
      <c r="N187" s="27"/>
      <c r="O187" s="27"/>
      <c r="P187" s="2"/>
    </row>
    <row r="188" spans="2:16" ht="15.75" customHeight="1" x14ac:dyDescent="0.3">
      <c r="B188" s="1"/>
      <c r="F188" s="98"/>
      <c r="G188" s="1"/>
      <c r="H188" s="27"/>
      <c r="I188" s="27"/>
      <c r="J188" s="27"/>
      <c r="K188" s="27"/>
      <c r="L188" s="27"/>
      <c r="M188" s="27"/>
      <c r="N188" s="27"/>
      <c r="O188" s="27"/>
      <c r="P188" s="2"/>
    </row>
    <row r="189" spans="2:16" ht="15.75" customHeight="1" x14ac:dyDescent="0.3">
      <c r="B189" s="1"/>
      <c r="F189" s="98"/>
      <c r="G189" s="1"/>
      <c r="H189" s="27"/>
      <c r="I189" s="27"/>
      <c r="J189" s="27"/>
      <c r="K189" s="27"/>
      <c r="L189" s="27"/>
      <c r="M189" s="27"/>
      <c r="N189" s="27"/>
      <c r="O189" s="27"/>
      <c r="P189" s="2"/>
    </row>
    <row r="190" spans="2:16" ht="15.75" customHeight="1" x14ac:dyDescent="0.3">
      <c r="B190" s="1"/>
      <c r="F190" s="98"/>
      <c r="G190" s="1"/>
      <c r="H190" s="27"/>
      <c r="I190" s="27"/>
      <c r="J190" s="27"/>
      <c r="K190" s="27"/>
      <c r="L190" s="27"/>
      <c r="M190" s="27"/>
      <c r="N190" s="27"/>
      <c r="O190" s="27"/>
      <c r="P190" s="2"/>
    </row>
    <row r="191" spans="2:16" ht="15.75" customHeight="1" x14ac:dyDescent="0.3">
      <c r="B191" s="1"/>
      <c r="F191" s="98"/>
      <c r="G191" s="1"/>
      <c r="H191" s="27"/>
      <c r="I191" s="27"/>
      <c r="J191" s="27"/>
      <c r="K191" s="27"/>
      <c r="L191" s="27"/>
      <c r="M191" s="27"/>
      <c r="N191" s="27"/>
      <c r="O191" s="27"/>
      <c r="P191" s="2"/>
    </row>
    <row r="192" spans="2:16" ht="15.75" customHeight="1" x14ac:dyDescent="0.3">
      <c r="B192" s="1"/>
      <c r="F192" s="98"/>
      <c r="G192" s="1"/>
      <c r="H192" s="27"/>
      <c r="I192" s="27"/>
      <c r="J192" s="27"/>
      <c r="K192" s="27"/>
      <c r="L192" s="27"/>
      <c r="M192" s="27"/>
      <c r="N192" s="27"/>
      <c r="O192" s="27"/>
      <c r="P192" s="2"/>
    </row>
    <row r="193" spans="2:16" ht="15.75" customHeight="1" x14ac:dyDescent="0.3">
      <c r="B193" s="1"/>
      <c r="F193" s="98"/>
      <c r="G193" s="1"/>
      <c r="H193" s="27"/>
      <c r="I193" s="27"/>
      <c r="J193" s="27"/>
      <c r="K193" s="27"/>
      <c r="L193" s="27"/>
      <c r="M193" s="27"/>
      <c r="N193" s="27"/>
      <c r="O193" s="27"/>
      <c r="P193" s="2"/>
    </row>
    <row r="194" spans="2:16" ht="15.75" customHeight="1" x14ac:dyDescent="0.3">
      <c r="B194" s="1"/>
      <c r="F194" s="98"/>
      <c r="G194" s="1"/>
      <c r="H194" s="27"/>
      <c r="I194" s="27"/>
      <c r="J194" s="27"/>
      <c r="K194" s="27"/>
      <c r="L194" s="27"/>
      <c r="M194" s="27"/>
      <c r="N194" s="27"/>
      <c r="O194" s="27"/>
      <c r="P194" s="2"/>
    </row>
    <row r="195" spans="2:16" ht="15.75" customHeight="1" x14ac:dyDescent="0.3">
      <c r="B195" s="1"/>
      <c r="F195" s="98"/>
      <c r="G195" s="1"/>
      <c r="H195" s="27"/>
      <c r="I195" s="27"/>
      <c r="J195" s="27"/>
      <c r="K195" s="27"/>
      <c r="L195" s="27"/>
      <c r="M195" s="27"/>
      <c r="N195" s="27"/>
      <c r="O195" s="27"/>
      <c r="P195" s="2"/>
    </row>
    <row r="196" spans="2:16" ht="15.75" customHeight="1" x14ac:dyDescent="0.3">
      <c r="B196" s="1"/>
      <c r="F196" s="98"/>
      <c r="G196" s="1"/>
      <c r="H196" s="27"/>
      <c r="I196" s="27"/>
      <c r="J196" s="27"/>
      <c r="K196" s="27"/>
      <c r="L196" s="27"/>
      <c r="M196" s="27"/>
      <c r="N196" s="27"/>
      <c r="O196" s="27"/>
      <c r="P196" s="2"/>
    </row>
    <row r="197" spans="2:16" ht="15.75" customHeight="1" x14ac:dyDescent="0.3">
      <c r="B197" s="1"/>
      <c r="F197" s="98"/>
      <c r="G197" s="1"/>
      <c r="H197" s="27"/>
      <c r="I197" s="27"/>
      <c r="J197" s="27"/>
      <c r="K197" s="27"/>
      <c r="L197" s="27"/>
      <c r="M197" s="27"/>
      <c r="N197" s="27"/>
      <c r="O197" s="27"/>
      <c r="P197" s="2"/>
    </row>
    <row r="198" spans="2:16" ht="15.75" customHeight="1" x14ac:dyDescent="0.3">
      <c r="B198" s="1"/>
      <c r="F198" s="98"/>
      <c r="G198" s="1"/>
      <c r="H198" s="27"/>
      <c r="I198" s="27"/>
      <c r="J198" s="27"/>
      <c r="K198" s="27"/>
      <c r="L198" s="27"/>
      <c r="M198" s="27"/>
      <c r="N198" s="27"/>
      <c r="O198" s="27"/>
      <c r="P198" s="2"/>
    </row>
    <row r="199" spans="2:16" ht="15.75" customHeight="1" x14ac:dyDescent="0.3">
      <c r="B199" s="1"/>
      <c r="F199" s="98"/>
      <c r="G199" s="1"/>
      <c r="H199" s="27"/>
      <c r="I199" s="27"/>
      <c r="J199" s="27"/>
      <c r="K199" s="27"/>
      <c r="L199" s="27"/>
      <c r="M199" s="27"/>
      <c r="N199" s="27"/>
      <c r="O199" s="27"/>
      <c r="P199" s="2"/>
    </row>
    <row r="200" spans="2:16" ht="15.75" customHeight="1" x14ac:dyDescent="0.3">
      <c r="B200" s="1"/>
      <c r="F200" s="98"/>
      <c r="G200" s="1"/>
      <c r="H200" s="27"/>
      <c r="I200" s="27"/>
      <c r="J200" s="27"/>
      <c r="K200" s="27"/>
      <c r="L200" s="27"/>
      <c r="M200" s="27"/>
      <c r="N200" s="27"/>
      <c r="O200" s="27"/>
      <c r="P200" s="2"/>
    </row>
    <row r="201" spans="2:16" ht="15.75" customHeight="1" x14ac:dyDescent="0.3">
      <c r="B201" s="1"/>
      <c r="F201" s="98"/>
      <c r="G201" s="1"/>
      <c r="H201" s="27"/>
      <c r="I201" s="27"/>
      <c r="J201" s="27"/>
      <c r="K201" s="27"/>
      <c r="L201" s="27"/>
      <c r="M201" s="27"/>
      <c r="N201" s="27"/>
      <c r="O201" s="27"/>
      <c r="P201" s="2"/>
    </row>
    <row r="202" spans="2:16" ht="15.75" customHeight="1" x14ac:dyDescent="0.3">
      <c r="B202" s="1"/>
      <c r="F202" s="98"/>
      <c r="G202" s="1"/>
      <c r="H202" s="27"/>
      <c r="I202" s="27"/>
      <c r="J202" s="27"/>
      <c r="K202" s="27"/>
      <c r="L202" s="27"/>
      <c r="M202" s="27"/>
      <c r="N202" s="27"/>
      <c r="O202" s="27"/>
      <c r="P202" s="2"/>
    </row>
    <row r="203" spans="2:16" ht="15.75" customHeight="1" x14ac:dyDescent="0.3">
      <c r="B203" s="1"/>
      <c r="F203" s="98"/>
      <c r="G203" s="1"/>
      <c r="H203" s="27"/>
      <c r="I203" s="27"/>
      <c r="J203" s="27"/>
      <c r="K203" s="27"/>
      <c r="L203" s="27"/>
      <c r="M203" s="27"/>
      <c r="N203" s="27"/>
      <c r="O203" s="27"/>
      <c r="P203" s="2"/>
    </row>
    <row r="204" spans="2:16" ht="15.75" customHeight="1" x14ac:dyDescent="0.3">
      <c r="B204" s="1"/>
      <c r="F204" s="98"/>
      <c r="G204" s="1"/>
      <c r="H204" s="27"/>
      <c r="I204" s="27"/>
      <c r="J204" s="27"/>
      <c r="K204" s="27"/>
      <c r="L204" s="27"/>
      <c r="M204" s="27"/>
      <c r="N204" s="27"/>
      <c r="O204" s="27"/>
      <c r="P204" s="2"/>
    </row>
    <row r="205" spans="2:16" ht="15.75" customHeight="1" x14ac:dyDescent="0.3">
      <c r="B205" s="1"/>
      <c r="F205" s="98"/>
      <c r="G205" s="1"/>
      <c r="H205" s="27"/>
      <c r="I205" s="27"/>
      <c r="J205" s="27"/>
      <c r="K205" s="27"/>
      <c r="L205" s="27"/>
      <c r="M205" s="27"/>
      <c r="N205" s="27"/>
      <c r="O205" s="27"/>
      <c r="P205" s="2"/>
    </row>
    <row r="206" spans="2:16" ht="15.75" customHeight="1" x14ac:dyDescent="0.3">
      <c r="B206" s="1"/>
      <c r="F206" s="98"/>
      <c r="G206" s="1"/>
      <c r="H206" s="27"/>
      <c r="I206" s="27"/>
      <c r="J206" s="27"/>
      <c r="K206" s="27"/>
      <c r="L206" s="27"/>
      <c r="M206" s="27"/>
      <c r="N206" s="27"/>
      <c r="O206" s="27"/>
      <c r="P206" s="2"/>
    </row>
    <row r="207" spans="2:16" ht="15.75" customHeight="1" x14ac:dyDescent="0.3">
      <c r="B207" s="1"/>
      <c r="F207" s="98"/>
      <c r="G207" s="1"/>
      <c r="H207" s="27"/>
      <c r="I207" s="27"/>
      <c r="J207" s="27"/>
      <c r="K207" s="27"/>
      <c r="L207" s="27"/>
      <c r="M207" s="27"/>
      <c r="N207" s="27"/>
      <c r="O207" s="27"/>
      <c r="P207" s="2"/>
    </row>
    <row r="208" spans="2:16" ht="15.75" customHeight="1" x14ac:dyDescent="0.3">
      <c r="B208" s="1"/>
      <c r="F208" s="98"/>
      <c r="G208" s="1"/>
      <c r="H208" s="27"/>
      <c r="I208" s="27"/>
      <c r="J208" s="27"/>
      <c r="K208" s="27"/>
      <c r="L208" s="27"/>
      <c r="M208" s="27"/>
      <c r="N208" s="27"/>
      <c r="O208" s="27"/>
      <c r="P208" s="2"/>
    </row>
    <row r="209" spans="2:16" ht="15.75" customHeight="1" x14ac:dyDescent="0.3">
      <c r="B209" s="1"/>
      <c r="F209" s="98"/>
      <c r="G209" s="1"/>
      <c r="H209" s="27"/>
      <c r="I209" s="27"/>
      <c r="J209" s="27"/>
      <c r="K209" s="27"/>
      <c r="L209" s="27"/>
      <c r="M209" s="27"/>
      <c r="N209" s="27"/>
      <c r="O209" s="27"/>
      <c r="P209" s="2"/>
    </row>
    <row r="210" spans="2:16" ht="15.75" customHeight="1" x14ac:dyDescent="0.3">
      <c r="B210" s="1"/>
      <c r="F210" s="98"/>
      <c r="G210" s="1"/>
      <c r="H210" s="27"/>
      <c r="I210" s="27"/>
      <c r="J210" s="27"/>
      <c r="K210" s="27"/>
      <c r="L210" s="27"/>
      <c r="M210" s="27"/>
      <c r="N210" s="27"/>
      <c r="O210" s="27"/>
      <c r="P210" s="2"/>
    </row>
    <row r="211" spans="2:16" ht="15.75" customHeight="1" x14ac:dyDescent="0.3">
      <c r="B211" s="1"/>
      <c r="F211" s="98"/>
      <c r="G211" s="1"/>
      <c r="H211" s="27"/>
      <c r="I211" s="27"/>
      <c r="J211" s="27"/>
      <c r="K211" s="27"/>
      <c r="L211" s="27"/>
      <c r="M211" s="27"/>
      <c r="N211" s="27"/>
      <c r="O211" s="27"/>
      <c r="P211" s="2"/>
    </row>
    <row r="212" spans="2:16" ht="15.75" customHeight="1" x14ac:dyDescent="0.3">
      <c r="B212" s="1"/>
      <c r="F212" s="98"/>
      <c r="G212" s="1"/>
      <c r="H212" s="27"/>
      <c r="I212" s="27"/>
      <c r="J212" s="27"/>
      <c r="K212" s="27"/>
      <c r="L212" s="27"/>
      <c r="M212" s="27"/>
      <c r="N212" s="27"/>
      <c r="O212" s="27"/>
      <c r="P212" s="2"/>
    </row>
    <row r="213" spans="2:16" ht="15.75" customHeight="1" x14ac:dyDescent="0.3">
      <c r="B213" s="1"/>
      <c r="F213" s="98"/>
      <c r="G213" s="1"/>
      <c r="H213" s="27"/>
      <c r="I213" s="27"/>
      <c r="J213" s="27"/>
      <c r="K213" s="27"/>
      <c r="L213" s="27"/>
      <c r="M213" s="27"/>
      <c r="N213" s="27"/>
      <c r="O213" s="27"/>
      <c r="P213" s="2"/>
    </row>
    <row r="214" spans="2:16" ht="15.75" customHeight="1" x14ac:dyDescent="0.3">
      <c r="B214" s="1"/>
      <c r="F214" s="98"/>
      <c r="G214" s="1"/>
      <c r="H214" s="27"/>
      <c r="I214" s="27"/>
      <c r="J214" s="27"/>
      <c r="K214" s="27"/>
      <c r="L214" s="27"/>
      <c r="M214" s="27"/>
      <c r="N214" s="27"/>
      <c r="O214" s="27"/>
      <c r="P214" s="2"/>
    </row>
    <row r="215" spans="2:16" ht="15.75" customHeight="1" x14ac:dyDescent="0.3">
      <c r="B215" s="1"/>
      <c r="F215" s="98"/>
      <c r="G215" s="1"/>
      <c r="H215" s="27"/>
      <c r="I215" s="27"/>
      <c r="J215" s="27"/>
      <c r="K215" s="27"/>
      <c r="L215" s="27"/>
      <c r="M215" s="27"/>
      <c r="N215" s="27"/>
      <c r="O215" s="27"/>
      <c r="P215" s="2"/>
    </row>
    <row r="216" spans="2:16" ht="15.75" customHeight="1" x14ac:dyDescent="0.3">
      <c r="B216" s="1"/>
      <c r="F216" s="98"/>
      <c r="G216" s="1"/>
      <c r="H216" s="27"/>
      <c r="I216" s="27"/>
      <c r="J216" s="27"/>
      <c r="K216" s="27"/>
      <c r="L216" s="27"/>
      <c r="M216" s="27"/>
      <c r="N216" s="27"/>
      <c r="O216" s="27"/>
      <c r="P216" s="2"/>
    </row>
    <row r="217" spans="2:16" ht="15.75" customHeight="1" x14ac:dyDescent="0.3">
      <c r="B217" s="1"/>
      <c r="F217" s="98"/>
      <c r="G217" s="1"/>
      <c r="H217" s="27"/>
      <c r="I217" s="27"/>
      <c r="J217" s="27"/>
      <c r="K217" s="27"/>
      <c r="L217" s="27"/>
      <c r="M217" s="27"/>
      <c r="N217" s="27"/>
      <c r="O217" s="27"/>
      <c r="P217" s="2"/>
    </row>
    <row r="218" spans="2:16" ht="15.75" customHeight="1" x14ac:dyDescent="0.3">
      <c r="B218" s="1"/>
      <c r="F218" s="98"/>
      <c r="G218" s="1"/>
      <c r="H218" s="27"/>
      <c r="I218" s="27"/>
      <c r="J218" s="27"/>
      <c r="K218" s="27"/>
      <c r="L218" s="27"/>
      <c r="M218" s="27"/>
      <c r="N218" s="27"/>
      <c r="O218" s="27"/>
      <c r="P218" s="2"/>
    </row>
    <row r="219" spans="2:16" ht="15.75" customHeight="1" x14ac:dyDescent="0.3">
      <c r="B219" s="1"/>
      <c r="F219" s="98"/>
      <c r="G219" s="1"/>
      <c r="H219" s="27"/>
      <c r="I219" s="27"/>
      <c r="J219" s="27"/>
      <c r="K219" s="27"/>
      <c r="L219" s="27"/>
      <c r="M219" s="27"/>
      <c r="N219" s="27"/>
      <c r="O219" s="27"/>
      <c r="P219" s="2"/>
    </row>
    <row r="220" spans="2:16" ht="15.75" customHeight="1" x14ac:dyDescent="0.3">
      <c r="B220" s="1"/>
      <c r="F220" s="98"/>
      <c r="G220" s="1"/>
      <c r="H220" s="27"/>
      <c r="I220" s="27"/>
      <c r="J220" s="27"/>
      <c r="K220" s="27"/>
      <c r="L220" s="27"/>
      <c r="M220" s="27"/>
      <c r="N220" s="27"/>
      <c r="O220" s="27"/>
      <c r="P220" s="2"/>
    </row>
    <row r="221" spans="2:16" ht="15.75" customHeight="1" x14ac:dyDescent="0.3">
      <c r="B221" s="1"/>
      <c r="F221" s="98"/>
      <c r="G221" s="1"/>
      <c r="H221" s="27"/>
      <c r="I221" s="27"/>
      <c r="J221" s="27"/>
      <c r="K221" s="27"/>
      <c r="L221" s="27"/>
      <c r="M221" s="27"/>
      <c r="N221" s="27"/>
      <c r="O221" s="27"/>
      <c r="P221" s="2"/>
    </row>
    <row r="222" spans="2:16" ht="15.75" customHeight="1" x14ac:dyDescent="0.3">
      <c r="B222" s="1"/>
      <c r="F222" s="98"/>
      <c r="G222" s="1"/>
      <c r="H222" s="27"/>
      <c r="I222" s="27"/>
      <c r="J222" s="27"/>
      <c r="K222" s="27"/>
      <c r="L222" s="27"/>
      <c r="M222" s="27"/>
      <c r="N222" s="27"/>
      <c r="O222" s="27"/>
      <c r="P222" s="2"/>
    </row>
    <row r="223" spans="2:16" ht="15.75" customHeight="1" x14ac:dyDescent="0.3">
      <c r="B223" s="1"/>
      <c r="F223" s="98"/>
      <c r="G223" s="1"/>
      <c r="H223" s="27"/>
      <c r="I223" s="27"/>
      <c r="J223" s="27"/>
      <c r="K223" s="27"/>
      <c r="L223" s="27"/>
      <c r="M223" s="27"/>
      <c r="N223" s="27"/>
      <c r="O223" s="27"/>
      <c r="P223" s="2"/>
    </row>
    <row r="224" spans="2:16" ht="15.75" customHeight="1" x14ac:dyDescent="0.3">
      <c r="B224" s="1"/>
      <c r="F224" s="98"/>
      <c r="G224" s="1"/>
      <c r="H224" s="27"/>
      <c r="I224" s="27"/>
      <c r="J224" s="27"/>
      <c r="K224" s="27"/>
      <c r="L224" s="27"/>
      <c r="M224" s="27"/>
      <c r="N224" s="27"/>
      <c r="O224" s="27"/>
      <c r="P224" s="2"/>
    </row>
    <row r="225" spans="2:16" ht="15.75" customHeight="1" x14ac:dyDescent="0.3">
      <c r="B225" s="1"/>
      <c r="F225" s="98"/>
      <c r="G225" s="1"/>
      <c r="H225" s="27"/>
      <c r="I225" s="27"/>
      <c r="J225" s="27"/>
      <c r="K225" s="27"/>
      <c r="L225" s="27"/>
      <c r="M225" s="27"/>
      <c r="N225" s="27"/>
      <c r="O225" s="27"/>
      <c r="P225" s="2"/>
    </row>
    <row r="226" spans="2:16" ht="15.75" customHeight="1" x14ac:dyDescent="0.3">
      <c r="B226" s="1"/>
      <c r="F226" s="98"/>
      <c r="G226" s="1"/>
      <c r="H226" s="27"/>
      <c r="I226" s="27"/>
      <c r="J226" s="27"/>
      <c r="K226" s="27"/>
      <c r="L226" s="27"/>
      <c r="M226" s="27"/>
      <c r="N226" s="27"/>
      <c r="O226" s="27"/>
      <c r="P226" s="2"/>
    </row>
    <row r="227" spans="2:16" ht="15.75" customHeight="1" x14ac:dyDescent="0.3">
      <c r="B227" s="1"/>
      <c r="F227" s="98"/>
      <c r="G227" s="1"/>
      <c r="H227" s="27"/>
      <c r="I227" s="27"/>
      <c r="J227" s="27"/>
      <c r="K227" s="27"/>
      <c r="L227" s="27"/>
      <c r="M227" s="27"/>
      <c r="N227" s="27"/>
      <c r="O227" s="27"/>
      <c r="P227" s="2"/>
    </row>
    <row r="228" spans="2:16" ht="15.75" customHeight="1" x14ac:dyDescent="0.3">
      <c r="B228" s="1"/>
      <c r="F228" s="98"/>
      <c r="G228" s="1"/>
      <c r="H228" s="27"/>
      <c r="I228" s="27"/>
      <c r="J228" s="27"/>
      <c r="K228" s="27"/>
      <c r="L228" s="27"/>
      <c r="M228" s="27"/>
      <c r="N228" s="27"/>
      <c r="O228" s="27"/>
      <c r="P228" s="2"/>
    </row>
    <row r="229" spans="2:16" ht="15.75" customHeight="1" x14ac:dyDescent="0.3">
      <c r="B229" s="1"/>
      <c r="F229" s="98"/>
      <c r="G229" s="1"/>
      <c r="H229" s="27"/>
      <c r="I229" s="27"/>
      <c r="J229" s="27"/>
      <c r="K229" s="27"/>
      <c r="L229" s="27"/>
      <c r="M229" s="27"/>
      <c r="N229" s="27"/>
      <c r="O229" s="27"/>
      <c r="P229" s="2"/>
    </row>
    <row r="230" spans="2:16" ht="15.75" customHeight="1" x14ac:dyDescent="0.3">
      <c r="B230" s="1"/>
      <c r="F230" s="98"/>
      <c r="G230" s="1"/>
      <c r="H230" s="27"/>
      <c r="I230" s="27"/>
      <c r="J230" s="27"/>
      <c r="K230" s="27"/>
      <c r="L230" s="27"/>
      <c r="M230" s="27"/>
      <c r="N230" s="27"/>
      <c r="O230" s="27"/>
      <c r="P230" s="2"/>
    </row>
    <row r="231" spans="2:16" ht="15.75" customHeight="1" x14ac:dyDescent="0.3">
      <c r="B231" s="1"/>
      <c r="F231" s="98"/>
      <c r="G231" s="1"/>
      <c r="H231" s="27"/>
      <c r="I231" s="27"/>
      <c r="J231" s="27"/>
      <c r="K231" s="27"/>
      <c r="L231" s="27"/>
      <c r="M231" s="27"/>
      <c r="N231" s="27"/>
      <c r="O231" s="27"/>
      <c r="P231" s="2"/>
    </row>
    <row r="232" spans="2:16" ht="15.75" customHeight="1" x14ac:dyDescent="0.3">
      <c r="B232" s="1"/>
      <c r="F232" s="98"/>
      <c r="G232" s="1"/>
      <c r="H232" s="27"/>
      <c r="I232" s="27"/>
      <c r="J232" s="27"/>
      <c r="K232" s="27"/>
      <c r="L232" s="27"/>
      <c r="M232" s="27"/>
      <c r="N232" s="27"/>
      <c r="O232" s="27"/>
      <c r="P232" s="2"/>
    </row>
    <row r="233" spans="2:16" ht="15.75" customHeight="1" x14ac:dyDescent="0.3">
      <c r="B233" s="1"/>
      <c r="F233" s="98"/>
      <c r="G233" s="1"/>
      <c r="H233" s="27"/>
      <c r="I233" s="27"/>
      <c r="J233" s="27"/>
      <c r="K233" s="27"/>
      <c r="L233" s="27"/>
      <c r="M233" s="27"/>
      <c r="N233" s="27"/>
      <c r="O233" s="27"/>
      <c r="P233" s="2"/>
    </row>
    <row r="234" spans="2:16" ht="15.75" customHeight="1" x14ac:dyDescent="0.3">
      <c r="B234" s="1"/>
      <c r="F234" s="98"/>
      <c r="G234" s="1"/>
      <c r="H234" s="27"/>
      <c r="I234" s="27"/>
      <c r="J234" s="27"/>
      <c r="K234" s="27"/>
      <c r="L234" s="27"/>
      <c r="M234" s="27"/>
      <c r="N234" s="27"/>
      <c r="O234" s="27"/>
      <c r="P234" s="2"/>
    </row>
    <row r="235" spans="2:16" ht="15.75" customHeight="1" x14ac:dyDescent="0.3">
      <c r="B235" s="1"/>
      <c r="F235" s="98"/>
      <c r="G235" s="1"/>
      <c r="H235" s="27"/>
      <c r="I235" s="27"/>
      <c r="J235" s="27"/>
      <c r="K235" s="27"/>
      <c r="L235" s="27"/>
      <c r="M235" s="27"/>
      <c r="N235" s="27"/>
      <c r="O235" s="27"/>
      <c r="P235" s="2"/>
    </row>
    <row r="236" spans="2:16" ht="15.75" customHeight="1" x14ac:dyDescent="0.3">
      <c r="B236" s="1"/>
      <c r="F236" s="98"/>
      <c r="G236" s="1"/>
      <c r="H236" s="27"/>
      <c r="I236" s="27"/>
      <c r="J236" s="27"/>
      <c r="K236" s="27"/>
      <c r="L236" s="27"/>
      <c r="M236" s="27"/>
      <c r="N236" s="27"/>
      <c r="O236" s="27"/>
      <c r="P236" s="2"/>
    </row>
    <row r="237" spans="2:16" ht="15.75" customHeight="1" x14ac:dyDescent="0.3">
      <c r="B237" s="1"/>
      <c r="F237" s="98"/>
      <c r="G237" s="1"/>
      <c r="H237" s="27"/>
      <c r="I237" s="27"/>
      <c r="J237" s="27"/>
      <c r="K237" s="27"/>
      <c r="L237" s="27"/>
      <c r="M237" s="27"/>
      <c r="N237" s="27"/>
      <c r="O237" s="27"/>
      <c r="P237" s="2"/>
    </row>
    <row r="238" spans="2:16" ht="15.75" customHeight="1" x14ac:dyDescent="0.3">
      <c r="B238" s="1"/>
      <c r="F238" s="98"/>
      <c r="G238" s="1"/>
      <c r="H238" s="27"/>
      <c r="I238" s="27"/>
      <c r="J238" s="27"/>
      <c r="K238" s="27"/>
      <c r="L238" s="27"/>
      <c r="M238" s="27"/>
      <c r="N238" s="27"/>
      <c r="O238" s="27"/>
      <c r="P238" s="2"/>
    </row>
    <row r="239" spans="2:16" ht="15.75" customHeight="1" x14ac:dyDescent="0.3">
      <c r="B239" s="1"/>
      <c r="F239" s="98"/>
      <c r="G239" s="1"/>
      <c r="H239" s="27"/>
      <c r="I239" s="27"/>
      <c r="J239" s="27"/>
      <c r="K239" s="27"/>
      <c r="L239" s="27"/>
      <c r="M239" s="27"/>
      <c r="N239" s="27"/>
      <c r="O239" s="27"/>
      <c r="P239" s="2"/>
    </row>
    <row r="240" spans="2:16" ht="15.75" customHeight="1" x14ac:dyDescent="0.3">
      <c r="B240" s="1"/>
      <c r="F240" s="98"/>
      <c r="G240" s="1"/>
      <c r="H240" s="27"/>
      <c r="I240" s="27"/>
      <c r="J240" s="27"/>
      <c r="K240" s="27"/>
      <c r="L240" s="27"/>
      <c r="M240" s="27"/>
      <c r="N240" s="27"/>
      <c r="O240" s="27"/>
      <c r="P240" s="2"/>
    </row>
    <row r="241" spans="2:16" ht="15.75" customHeight="1" x14ac:dyDescent="0.3">
      <c r="B241" s="1"/>
      <c r="F241" s="98"/>
      <c r="G241" s="1"/>
      <c r="H241" s="27"/>
      <c r="I241" s="27"/>
      <c r="J241" s="27"/>
      <c r="K241" s="27"/>
      <c r="L241" s="27"/>
      <c r="M241" s="27"/>
      <c r="N241" s="27"/>
      <c r="O241" s="27"/>
      <c r="P241" s="2"/>
    </row>
    <row r="242" spans="2:16" ht="15.75" customHeight="1" x14ac:dyDescent="0.3">
      <c r="B242" s="1"/>
      <c r="F242" s="98"/>
      <c r="G242" s="1"/>
      <c r="H242" s="27"/>
      <c r="I242" s="27"/>
      <c r="J242" s="27"/>
      <c r="K242" s="27"/>
      <c r="L242" s="27"/>
      <c r="M242" s="27"/>
      <c r="N242" s="27"/>
      <c r="O242" s="27"/>
      <c r="P242" s="2"/>
    </row>
    <row r="243" spans="2:16" ht="15.75" customHeight="1" x14ac:dyDescent="0.3">
      <c r="B243" s="1"/>
      <c r="F243" s="98"/>
      <c r="G243" s="1"/>
      <c r="H243" s="27"/>
      <c r="I243" s="27"/>
      <c r="J243" s="27"/>
      <c r="K243" s="27"/>
      <c r="L243" s="27"/>
      <c r="M243" s="27"/>
      <c r="N243" s="27"/>
      <c r="O243" s="27"/>
      <c r="P243" s="2"/>
    </row>
    <row r="244" spans="2:16" ht="15.75" customHeight="1" x14ac:dyDescent="0.3">
      <c r="B244" s="1"/>
      <c r="F244" s="98"/>
      <c r="G244" s="1"/>
      <c r="H244" s="27"/>
      <c r="I244" s="27"/>
      <c r="J244" s="27"/>
      <c r="K244" s="27"/>
      <c r="L244" s="27"/>
      <c r="M244" s="27"/>
      <c r="N244" s="27"/>
      <c r="O244" s="27"/>
      <c r="P244" s="2"/>
    </row>
    <row r="245" spans="2:16" ht="15.75" customHeight="1" x14ac:dyDescent="0.3">
      <c r="B245" s="1"/>
      <c r="F245" s="98"/>
      <c r="G245" s="1"/>
      <c r="H245" s="27"/>
      <c r="I245" s="27"/>
      <c r="J245" s="27"/>
      <c r="K245" s="27"/>
      <c r="L245" s="27"/>
      <c r="M245" s="27"/>
      <c r="N245" s="27"/>
      <c r="O245" s="27"/>
      <c r="P245" s="2"/>
    </row>
    <row r="246" spans="2:16" ht="15.75" customHeight="1" x14ac:dyDescent="0.3">
      <c r="B246" s="1"/>
      <c r="F246" s="98"/>
      <c r="G246" s="1"/>
      <c r="H246" s="27"/>
      <c r="I246" s="27"/>
      <c r="J246" s="27"/>
      <c r="K246" s="27"/>
      <c r="L246" s="27"/>
      <c r="M246" s="27"/>
      <c r="N246" s="27"/>
      <c r="O246" s="27"/>
      <c r="P246" s="2"/>
    </row>
    <row r="247" spans="2:16" ht="15.75" customHeight="1" x14ac:dyDescent="0.3">
      <c r="B247" s="1"/>
      <c r="F247" s="98"/>
      <c r="G247" s="1"/>
      <c r="H247" s="27"/>
      <c r="I247" s="27"/>
      <c r="J247" s="27"/>
      <c r="K247" s="27"/>
      <c r="L247" s="27"/>
      <c r="M247" s="27"/>
      <c r="N247" s="27"/>
      <c r="O247" s="27"/>
      <c r="P247" s="2"/>
    </row>
    <row r="248" spans="2:16" ht="15.75" customHeight="1" x14ac:dyDescent="0.3">
      <c r="B248" s="1"/>
      <c r="F248" s="98"/>
      <c r="G248" s="1"/>
      <c r="H248" s="27"/>
      <c r="I248" s="27"/>
      <c r="J248" s="27"/>
      <c r="K248" s="27"/>
      <c r="L248" s="27"/>
      <c r="M248" s="27"/>
      <c r="N248" s="27"/>
      <c r="O248" s="27"/>
      <c r="P248" s="2"/>
    </row>
    <row r="249" spans="2:16" ht="15.75" customHeight="1" x14ac:dyDescent="0.3">
      <c r="B249" s="1"/>
      <c r="F249" s="98"/>
      <c r="G249" s="1"/>
      <c r="H249" s="27"/>
      <c r="I249" s="27"/>
      <c r="J249" s="27"/>
      <c r="K249" s="27"/>
      <c r="L249" s="27"/>
      <c r="M249" s="27"/>
      <c r="N249" s="27"/>
      <c r="O249" s="27"/>
      <c r="P249" s="2"/>
    </row>
    <row r="250" spans="2:16" ht="15.75" customHeight="1" x14ac:dyDescent="0.3">
      <c r="B250" s="1"/>
      <c r="F250" s="98"/>
      <c r="G250" s="1"/>
      <c r="H250" s="27"/>
      <c r="I250" s="27"/>
      <c r="J250" s="27"/>
      <c r="K250" s="27"/>
      <c r="L250" s="27"/>
      <c r="M250" s="27"/>
      <c r="N250" s="27"/>
      <c r="O250" s="27"/>
      <c r="P250" s="2"/>
    </row>
    <row r="251" spans="2:16" ht="15.75" customHeight="1" x14ac:dyDescent="0.3">
      <c r="B251" s="1"/>
      <c r="F251" s="98"/>
      <c r="G251" s="1"/>
      <c r="H251" s="27"/>
      <c r="I251" s="27"/>
      <c r="J251" s="27"/>
      <c r="K251" s="27"/>
      <c r="L251" s="27"/>
      <c r="M251" s="27"/>
      <c r="N251" s="27"/>
      <c r="O251" s="27"/>
      <c r="P251" s="2"/>
    </row>
    <row r="252" spans="2:16" ht="15.75" customHeight="1" x14ac:dyDescent="0.3">
      <c r="B252" s="1"/>
      <c r="F252" s="98"/>
      <c r="G252" s="1"/>
      <c r="H252" s="27"/>
      <c r="I252" s="27"/>
      <c r="J252" s="27"/>
      <c r="K252" s="27"/>
      <c r="L252" s="27"/>
      <c r="M252" s="27"/>
      <c r="N252" s="27"/>
      <c r="O252" s="27"/>
      <c r="P252" s="2"/>
    </row>
    <row r="253" spans="2:16" ht="15.75" customHeight="1" x14ac:dyDescent="0.3">
      <c r="B253" s="1"/>
      <c r="F253" s="98"/>
      <c r="G253" s="1"/>
      <c r="H253" s="27"/>
      <c r="I253" s="27"/>
      <c r="J253" s="27"/>
      <c r="K253" s="27"/>
      <c r="L253" s="27"/>
      <c r="M253" s="27"/>
      <c r="N253" s="27"/>
      <c r="O253" s="27"/>
      <c r="P253" s="2"/>
    </row>
    <row r="254" spans="2:16" ht="15.75" customHeight="1" x14ac:dyDescent="0.3">
      <c r="B254" s="1"/>
      <c r="F254" s="98"/>
      <c r="G254" s="1"/>
      <c r="H254" s="27"/>
      <c r="I254" s="27"/>
      <c r="J254" s="27"/>
      <c r="K254" s="27"/>
      <c r="L254" s="27"/>
      <c r="M254" s="27"/>
      <c r="N254" s="27"/>
      <c r="O254" s="27"/>
      <c r="P254" s="2"/>
    </row>
    <row r="255" spans="2:16" ht="15.75" customHeight="1" x14ac:dyDescent="0.3">
      <c r="B255" s="1"/>
      <c r="F255" s="98"/>
      <c r="G255" s="1"/>
      <c r="H255" s="27"/>
      <c r="I255" s="27"/>
      <c r="J255" s="27"/>
      <c r="K255" s="27"/>
      <c r="L255" s="27"/>
      <c r="M255" s="27"/>
      <c r="N255" s="27"/>
      <c r="O255" s="27"/>
      <c r="P255" s="2"/>
    </row>
    <row r="256" spans="2:16" ht="15.75" customHeight="1" x14ac:dyDescent="0.3">
      <c r="B256" s="1"/>
      <c r="F256" s="98"/>
      <c r="G256" s="1"/>
      <c r="H256" s="27"/>
      <c r="I256" s="27"/>
      <c r="J256" s="27"/>
      <c r="K256" s="27"/>
      <c r="L256" s="27"/>
      <c r="M256" s="27"/>
      <c r="N256" s="27"/>
      <c r="O256" s="27"/>
      <c r="P256" s="2"/>
    </row>
    <row r="257" spans="2:16" ht="15.75" customHeight="1" x14ac:dyDescent="0.3">
      <c r="B257" s="1"/>
      <c r="F257" s="98"/>
      <c r="G257" s="1"/>
      <c r="H257" s="27"/>
      <c r="I257" s="27"/>
      <c r="J257" s="27"/>
      <c r="K257" s="27"/>
      <c r="L257" s="27"/>
      <c r="M257" s="27"/>
      <c r="N257" s="27"/>
      <c r="O257" s="27"/>
      <c r="P257" s="2"/>
    </row>
    <row r="258" spans="2:16" ht="15.75" customHeight="1" x14ac:dyDescent="0.3">
      <c r="B258" s="1"/>
      <c r="F258" s="98"/>
      <c r="G258" s="1"/>
      <c r="H258" s="27"/>
      <c r="I258" s="27"/>
      <c r="J258" s="27"/>
      <c r="K258" s="27"/>
      <c r="L258" s="27"/>
      <c r="M258" s="27"/>
      <c r="N258" s="27"/>
      <c r="O258" s="27"/>
      <c r="P258" s="2"/>
    </row>
    <row r="259" spans="2:16" ht="15.75" customHeight="1" x14ac:dyDescent="0.3">
      <c r="B259" s="1"/>
      <c r="F259" s="98"/>
      <c r="G259" s="1"/>
      <c r="H259" s="27"/>
      <c r="I259" s="27"/>
      <c r="J259" s="27"/>
      <c r="K259" s="27"/>
      <c r="L259" s="27"/>
      <c r="M259" s="27"/>
      <c r="N259" s="27"/>
      <c r="O259" s="27"/>
      <c r="P259" s="2"/>
    </row>
    <row r="260" spans="2:16" ht="15.75" customHeight="1" x14ac:dyDescent="0.3">
      <c r="B260" s="1"/>
      <c r="F260" s="98"/>
      <c r="G260" s="1"/>
      <c r="H260" s="27"/>
      <c r="I260" s="27"/>
      <c r="J260" s="27"/>
      <c r="K260" s="27"/>
      <c r="L260" s="27"/>
      <c r="M260" s="27"/>
      <c r="N260" s="27"/>
      <c r="O260" s="27"/>
      <c r="P260" s="2"/>
    </row>
    <row r="261" spans="2:16" ht="15.75" customHeight="1" x14ac:dyDescent="0.3">
      <c r="B261" s="1"/>
      <c r="F261" s="98"/>
      <c r="G261" s="1"/>
      <c r="H261" s="27"/>
      <c r="I261" s="27"/>
      <c r="J261" s="27"/>
      <c r="K261" s="27"/>
      <c r="L261" s="27"/>
      <c r="M261" s="27"/>
      <c r="N261" s="27"/>
      <c r="O261" s="27"/>
      <c r="P261" s="2"/>
    </row>
    <row r="262" spans="2:16" ht="15.75" customHeight="1" x14ac:dyDescent="0.3">
      <c r="B262" s="1"/>
      <c r="F262" s="98"/>
      <c r="G262" s="1"/>
      <c r="H262" s="27"/>
      <c r="I262" s="27"/>
      <c r="J262" s="27"/>
      <c r="K262" s="27"/>
      <c r="L262" s="27"/>
      <c r="M262" s="27"/>
      <c r="N262" s="27"/>
      <c r="O262" s="27"/>
      <c r="P262" s="2"/>
    </row>
    <row r="263" spans="2:16" ht="15.75" customHeight="1" x14ac:dyDescent="0.3">
      <c r="B263" s="1"/>
      <c r="F263" s="98"/>
      <c r="G263" s="1"/>
      <c r="H263" s="27"/>
      <c r="I263" s="27"/>
      <c r="J263" s="27"/>
      <c r="K263" s="27"/>
      <c r="L263" s="27"/>
      <c r="M263" s="27"/>
      <c r="N263" s="27"/>
      <c r="O263" s="27"/>
      <c r="P263" s="2"/>
    </row>
    <row r="264" spans="2:16" ht="15.75" customHeight="1" x14ac:dyDescent="0.3">
      <c r="B264" s="1"/>
      <c r="F264" s="98"/>
      <c r="G264" s="1"/>
      <c r="H264" s="27"/>
      <c r="I264" s="27"/>
      <c r="J264" s="27"/>
      <c r="K264" s="27"/>
      <c r="L264" s="27"/>
      <c r="M264" s="27"/>
      <c r="N264" s="27"/>
      <c r="O264" s="27"/>
      <c r="P264" s="2"/>
    </row>
    <row r="265" spans="2:16" ht="15.75" customHeight="1" x14ac:dyDescent="0.3">
      <c r="B265" s="1"/>
      <c r="F265" s="98"/>
      <c r="G265" s="1"/>
      <c r="H265" s="27"/>
      <c r="I265" s="27"/>
      <c r="J265" s="27"/>
      <c r="K265" s="27"/>
      <c r="L265" s="27"/>
      <c r="M265" s="27"/>
      <c r="N265" s="27"/>
      <c r="O265" s="27"/>
      <c r="P265" s="2"/>
    </row>
    <row r="266" spans="2:16" ht="15.75" customHeight="1" x14ac:dyDescent="0.3">
      <c r="B266" s="1"/>
      <c r="F266" s="98"/>
      <c r="G266" s="1"/>
      <c r="H266" s="27"/>
      <c r="I266" s="27"/>
      <c r="J266" s="27"/>
      <c r="K266" s="27"/>
      <c r="L266" s="27"/>
      <c r="M266" s="27"/>
      <c r="N266" s="27"/>
      <c r="O266" s="27"/>
      <c r="P266" s="2"/>
    </row>
    <row r="267" spans="2:16" ht="15.75" customHeight="1" x14ac:dyDescent="0.3">
      <c r="B267" s="1"/>
      <c r="F267" s="98"/>
      <c r="G267" s="1"/>
      <c r="H267" s="27"/>
      <c r="I267" s="27"/>
      <c r="J267" s="27"/>
      <c r="K267" s="27"/>
      <c r="L267" s="27"/>
      <c r="M267" s="27"/>
      <c r="N267" s="27"/>
      <c r="O267" s="27"/>
      <c r="P267" s="2"/>
    </row>
    <row r="268" spans="2:16" ht="15.75" customHeight="1" x14ac:dyDescent="0.3">
      <c r="B268" s="1"/>
      <c r="F268" s="98"/>
      <c r="G268" s="1"/>
      <c r="H268" s="27"/>
      <c r="I268" s="27"/>
      <c r="J268" s="27"/>
      <c r="K268" s="27"/>
      <c r="L268" s="27"/>
      <c r="M268" s="27"/>
      <c r="N268" s="27"/>
      <c r="O268" s="27"/>
      <c r="P268" s="2"/>
    </row>
    <row r="269" spans="2:16" ht="15.75" customHeight="1" x14ac:dyDescent="0.3">
      <c r="B269" s="1"/>
      <c r="F269" s="98"/>
      <c r="G269" s="1"/>
      <c r="H269" s="27"/>
      <c r="I269" s="27"/>
      <c r="J269" s="27"/>
      <c r="K269" s="27"/>
      <c r="L269" s="27"/>
      <c r="M269" s="27"/>
      <c r="N269" s="27"/>
      <c r="O269" s="27"/>
      <c r="P269" s="2"/>
    </row>
    <row r="270" spans="2:16" ht="15.75" customHeight="1" x14ac:dyDescent="0.3">
      <c r="B270" s="1"/>
      <c r="F270" s="98"/>
      <c r="G270" s="1"/>
      <c r="H270" s="27"/>
      <c r="I270" s="27"/>
      <c r="J270" s="27"/>
      <c r="K270" s="27"/>
      <c r="L270" s="27"/>
      <c r="M270" s="27"/>
      <c r="N270" s="27"/>
      <c r="O270" s="27"/>
      <c r="P270" s="2"/>
    </row>
    <row r="271" spans="2:16" ht="15.75" customHeight="1" x14ac:dyDescent="0.3">
      <c r="B271" s="1"/>
      <c r="F271" s="98"/>
      <c r="G271" s="1"/>
      <c r="H271" s="27"/>
      <c r="I271" s="27"/>
      <c r="J271" s="27"/>
      <c r="K271" s="27"/>
      <c r="L271" s="27"/>
      <c r="M271" s="27"/>
      <c r="N271" s="27"/>
      <c r="O271" s="27"/>
      <c r="P271" s="2"/>
    </row>
    <row r="272" spans="2:16" ht="15.75" customHeight="1" x14ac:dyDescent="0.3">
      <c r="B272" s="1"/>
      <c r="F272" s="98"/>
      <c r="G272" s="1"/>
      <c r="H272" s="27"/>
      <c r="I272" s="27"/>
      <c r="J272" s="27"/>
      <c r="K272" s="27"/>
      <c r="L272" s="27"/>
      <c r="M272" s="27"/>
      <c r="N272" s="27"/>
      <c r="O272" s="27"/>
      <c r="P272" s="2"/>
    </row>
    <row r="273" spans="2:16" ht="15.75" customHeight="1" x14ac:dyDescent="0.3">
      <c r="B273" s="1"/>
      <c r="F273" s="98"/>
      <c r="G273" s="1"/>
      <c r="H273" s="27"/>
      <c r="I273" s="27"/>
      <c r="J273" s="27"/>
      <c r="K273" s="27"/>
      <c r="L273" s="27"/>
      <c r="M273" s="27"/>
      <c r="N273" s="27"/>
      <c r="O273" s="27"/>
      <c r="P273" s="2"/>
    </row>
    <row r="274" spans="2:16" ht="15.75" customHeight="1" x14ac:dyDescent="0.3">
      <c r="B274" s="1"/>
      <c r="F274" s="98"/>
      <c r="G274" s="1"/>
      <c r="H274" s="27"/>
      <c r="I274" s="27"/>
      <c r="J274" s="27"/>
      <c r="K274" s="27"/>
      <c r="L274" s="27"/>
      <c r="M274" s="27"/>
      <c r="N274" s="27"/>
      <c r="O274" s="27"/>
      <c r="P274" s="2"/>
    </row>
    <row r="275" spans="2:16" ht="15.75" customHeight="1" x14ac:dyDescent="0.3">
      <c r="B275" s="1"/>
      <c r="F275" s="98"/>
      <c r="G275" s="1"/>
      <c r="H275" s="27"/>
      <c r="I275" s="27"/>
      <c r="J275" s="27"/>
      <c r="K275" s="27"/>
      <c r="L275" s="27"/>
      <c r="M275" s="27"/>
      <c r="N275" s="27"/>
      <c r="O275" s="27"/>
      <c r="P275" s="2"/>
    </row>
    <row r="276" spans="2:16" ht="15.75" customHeight="1" x14ac:dyDescent="0.3">
      <c r="B276" s="1"/>
      <c r="F276" s="98"/>
      <c r="G276" s="1"/>
      <c r="H276" s="27"/>
      <c r="I276" s="27"/>
      <c r="J276" s="27"/>
      <c r="K276" s="27"/>
      <c r="L276" s="27"/>
      <c r="M276" s="27"/>
      <c r="N276" s="27"/>
      <c r="O276" s="27"/>
      <c r="P276" s="2"/>
    </row>
    <row r="277" spans="2:16" ht="15.75" customHeight="1" x14ac:dyDescent="0.3">
      <c r="B277" s="1"/>
      <c r="F277" s="98"/>
      <c r="G277" s="1"/>
      <c r="H277" s="27"/>
      <c r="I277" s="27"/>
      <c r="J277" s="27"/>
      <c r="K277" s="27"/>
      <c r="L277" s="27"/>
      <c r="M277" s="27"/>
      <c r="N277" s="27"/>
      <c r="O277" s="27"/>
      <c r="P277" s="2"/>
    </row>
    <row r="278" spans="2:16" ht="15.75" customHeight="1" x14ac:dyDescent="0.3">
      <c r="B278" s="1"/>
      <c r="F278" s="98"/>
      <c r="G278" s="1"/>
      <c r="H278" s="27"/>
      <c r="I278" s="27"/>
      <c r="J278" s="27"/>
      <c r="K278" s="27"/>
      <c r="L278" s="27"/>
      <c r="M278" s="27"/>
      <c r="N278" s="27"/>
      <c r="O278" s="27"/>
      <c r="P278" s="2"/>
    </row>
    <row r="279" spans="2:16" ht="15.75" customHeight="1" x14ac:dyDescent="0.3">
      <c r="B279" s="1"/>
      <c r="F279" s="98"/>
      <c r="G279" s="1"/>
      <c r="H279" s="27"/>
      <c r="I279" s="27"/>
      <c r="J279" s="27"/>
      <c r="K279" s="27"/>
      <c r="L279" s="27"/>
      <c r="M279" s="27"/>
      <c r="N279" s="27"/>
      <c r="O279" s="27"/>
      <c r="P279" s="2"/>
    </row>
    <row r="280" spans="2:16" ht="15.75" customHeight="1" x14ac:dyDescent="0.3">
      <c r="B280" s="1"/>
      <c r="F280" s="98"/>
      <c r="G280" s="1"/>
      <c r="H280" s="27"/>
      <c r="I280" s="27"/>
      <c r="J280" s="27"/>
      <c r="K280" s="27"/>
      <c r="L280" s="27"/>
      <c r="M280" s="27"/>
      <c r="N280" s="27"/>
      <c r="O280" s="27"/>
      <c r="P280" s="2"/>
    </row>
    <row r="281" spans="2:16" ht="15.75" customHeight="1" x14ac:dyDescent="0.3">
      <c r="B281" s="1"/>
      <c r="F281" s="98"/>
      <c r="G281" s="1"/>
      <c r="H281" s="27"/>
      <c r="I281" s="27"/>
      <c r="J281" s="27"/>
      <c r="K281" s="27"/>
      <c r="L281" s="27"/>
      <c r="M281" s="27"/>
      <c r="N281" s="27"/>
      <c r="O281" s="27"/>
      <c r="P281" s="2"/>
    </row>
    <row r="282" spans="2:16" ht="15.75" customHeight="1" x14ac:dyDescent="0.3">
      <c r="B282" s="1"/>
      <c r="F282" s="98"/>
      <c r="G282" s="1"/>
      <c r="H282" s="27"/>
      <c r="I282" s="27"/>
      <c r="J282" s="27"/>
      <c r="K282" s="27"/>
      <c r="L282" s="27"/>
      <c r="M282" s="27"/>
      <c r="N282" s="27"/>
      <c r="O282" s="27"/>
      <c r="P282" s="2"/>
    </row>
    <row r="283" spans="2:16" ht="15.75" customHeight="1" x14ac:dyDescent="0.3">
      <c r="B283" s="1"/>
      <c r="F283" s="98"/>
      <c r="G283" s="1"/>
      <c r="H283" s="27"/>
      <c r="I283" s="27"/>
      <c r="J283" s="27"/>
      <c r="K283" s="27"/>
      <c r="L283" s="27"/>
      <c r="M283" s="27"/>
      <c r="N283" s="27"/>
      <c r="O283" s="27"/>
      <c r="P283" s="2"/>
    </row>
    <row r="284" spans="2:16" ht="15.75" customHeight="1" x14ac:dyDescent="0.3">
      <c r="B284" s="1"/>
      <c r="F284" s="98"/>
      <c r="G284" s="1"/>
      <c r="H284" s="27"/>
      <c r="I284" s="27"/>
      <c r="J284" s="27"/>
      <c r="K284" s="27"/>
      <c r="L284" s="27"/>
      <c r="M284" s="27"/>
      <c r="N284" s="27"/>
      <c r="O284" s="27"/>
      <c r="P284" s="2"/>
    </row>
    <row r="285" spans="2:16" ht="15.75" customHeight="1" x14ac:dyDescent="0.3">
      <c r="B285" s="1"/>
      <c r="F285" s="98"/>
      <c r="G285" s="1"/>
      <c r="H285" s="27"/>
      <c r="I285" s="27"/>
      <c r="J285" s="27"/>
      <c r="K285" s="27"/>
      <c r="L285" s="27"/>
      <c r="M285" s="27"/>
      <c r="N285" s="27"/>
      <c r="O285" s="27"/>
      <c r="P285" s="2"/>
    </row>
    <row r="286" spans="2:16" ht="15.75" customHeight="1" x14ac:dyDescent="0.3">
      <c r="B286" s="1"/>
      <c r="F286" s="98"/>
      <c r="G286" s="1"/>
      <c r="H286" s="27"/>
      <c r="I286" s="27"/>
      <c r="J286" s="27"/>
      <c r="K286" s="27"/>
      <c r="L286" s="27"/>
      <c r="M286" s="27"/>
      <c r="N286" s="27"/>
      <c r="O286" s="27"/>
      <c r="P286" s="2"/>
    </row>
    <row r="287" spans="2:16" ht="15.75" customHeight="1" x14ac:dyDescent="0.3">
      <c r="B287" s="1"/>
      <c r="F287" s="98"/>
      <c r="G287" s="1"/>
      <c r="H287" s="27"/>
      <c r="I287" s="27"/>
      <c r="J287" s="27"/>
      <c r="K287" s="27"/>
      <c r="L287" s="27"/>
      <c r="M287" s="27"/>
      <c r="N287" s="27"/>
      <c r="O287" s="27"/>
      <c r="P287" s="2"/>
    </row>
    <row r="288" spans="2:16" ht="15.75" customHeight="1" x14ac:dyDescent="0.3">
      <c r="B288" s="1"/>
      <c r="F288" s="98"/>
      <c r="G288" s="1"/>
      <c r="H288" s="27"/>
      <c r="I288" s="27"/>
      <c r="J288" s="27"/>
      <c r="K288" s="27"/>
      <c r="L288" s="27"/>
      <c r="M288" s="27"/>
      <c r="N288" s="27"/>
      <c r="O288" s="27"/>
      <c r="P288" s="2"/>
    </row>
    <row r="289" spans="2:16" ht="15.75" customHeight="1" x14ac:dyDescent="0.3">
      <c r="B289" s="1"/>
      <c r="F289" s="98"/>
      <c r="G289" s="1"/>
      <c r="H289" s="27"/>
      <c r="I289" s="27"/>
      <c r="J289" s="27"/>
      <c r="K289" s="27"/>
      <c r="L289" s="27"/>
      <c r="M289" s="27"/>
      <c r="N289" s="27"/>
      <c r="O289" s="27"/>
      <c r="P289" s="2"/>
    </row>
    <row r="290" spans="2:16" ht="15.75" customHeight="1" x14ac:dyDescent="0.3">
      <c r="B290" s="1"/>
      <c r="F290" s="98"/>
      <c r="G290" s="1"/>
      <c r="H290" s="27"/>
      <c r="I290" s="27"/>
      <c r="J290" s="27"/>
      <c r="K290" s="27"/>
      <c r="L290" s="27"/>
      <c r="M290" s="27"/>
      <c r="N290" s="27"/>
      <c r="O290" s="27"/>
      <c r="P290" s="2"/>
    </row>
    <row r="291" spans="2:16" ht="15.75" customHeight="1" x14ac:dyDescent="0.3">
      <c r="B291" s="1"/>
      <c r="F291" s="98"/>
      <c r="G291" s="1"/>
      <c r="H291" s="27"/>
      <c r="I291" s="27"/>
      <c r="J291" s="27"/>
      <c r="K291" s="27"/>
      <c r="L291" s="27"/>
      <c r="M291" s="27"/>
      <c r="N291" s="27"/>
      <c r="O291" s="27"/>
      <c r="P291" s="2"/>
    </row>
    <row r="292" spans="2:16" ht="15.75" customHeight="1" x14ac:dyDescent="0.3">
      <c r="B292" s="1"/>
      <c r="F292" s="98"/>
      <c r="G292" s="1"/>
      <c r="H292" s="27"/>
      <c r="I292" s="27"/>
      <c r="J292" s="27"/>
      <c r="K292" s="27"/>
      <c r="L292" s="27"/>
      <c r="M292" s="27"/>
      <c r="N292" s="27"/>
      <c r="O292" s="27"/>
      <c r="P292" s="2"/>
    </row>
    <row r="293" spans="2:16" ht="15.75" customHeight="1" x14ac:dyDescent="0.3">
      <c r="B293" s="1"/>
      <c r="F293" s="98"/>
      <c r="G293" s="1"/>
      <c r="H293" s="27"/>
      <c r="I293" s="27"/>
      <c r="J293" s="27"/>
      <c r="K293" s="27"/>
      <c r="L293" s="27"/>
      <c r="M293" s="27"/>
      <c r="N293" s="27"/>
      <c r="O293" s="27"/>
      <c r="P293" s="2"/>
    </row>
    <row r="294" spans="2:16" ht="15.75" customHeight="1" x14ac:dyDescent="0.3">
      <c r="B294" s="1"/>
      <c r="F294" s="98"/>
      <c r="G294" s="1"/>
      <c r="H294" s="27"/>
      <c r="I294" s="27"/>
      <c r="J294" s="27"/>
      <c r="K294" s="27"/>
      <c r="L294" s="27"/>
      <c r="M294" s="27"/>
      <c r="N294" s="27"/>
      <c r="O294" s="27"/>
      <c r="P294" s="2"/>
    </row>
    <row r="295" spans="2:16" ht="15.75" customHeight="1" x14ac:dyDescent="0.3">
      <c r="B295" s="1"/>
      <c r="F295" s="98"/>
      <c r="G295" s="1"/>
      <c r="H295" s="27"/>
      <c r="I295" s="27"/>
      <c r="J295" s="27"/>
      <c r="K295" s="27"/>
      <c r="L295" s="27"/>
      <c r="M295" s="27"/>
      <c r="N295" s="27"/>
      <c r="O295" s="27"/>
      <c r="P295" s="2"/>
    </row>
    <row r="296" spans="2:16" ht="15.75" customHeight="1" x14ac:dyDescent="0.3">
      <c r="B296" s="1"/>
      <c r="F296" s="98"/>
      <c r="G296" s="1"/>
      <c r="H296" s="27"/>
      <c r="I296" s="27"/>
      <c r="J296" s="27"/>
      <c r="K296" s="27"/>
      <c r="L296" s="27"/>
      <c r="M296" s="27"/>
      <c r="N296" s="27"/>
      <c r="O296" s="27"/>
      <c r="P296" s="2"/>
    </row>
    <row r="297" spans="2:16" ht="15.75" customHeight="1" x14ac:dyDescent="0.3">
      <c r="B297" s="1"/>
      <c r="F297" s="98"/>
      <c r="G297" s="1"/>
      <c r="H297" s="27"/>
      <c r="I297" s="27"/>
      <c r="J297" s="27"/>
      <c r="K297" s="27"/>
      <c r="L297" s="27"/>
      <c r="M297" s="27"/>
      <c r="N297" s="27"/>
      <c r="O297" s="27"/>
      <c r="P297" s="2"/>
    </row>
    <row r="298" spans="2:16" ht="15.75" customHeight="1" x14ac:dyDescent="0.3">
      <c r="B298" s="1"/>
      <c r="F298" s="98"/>
      <c r="G298" s="1"/>
      <c r="H298" s="27"/>
      <c r="I298" s="27"/>
      <c r="J298" s="27"/>
      <c r="K298" s="27"/>
      <c r="L298" s="27"/>
      <c r="M298" s="27"/>
      <c r="N298" s="27"/>
      <c r="O298" s="27"/>
      <c r="P298" s="2"/>
    </row>
    <row r="299" spans="2:16" ht="15.75" customHeight="1" x14ac:dyDescent="0.3">
      <c r="B299" s="1"/>
      <c r="F299" s="98"/>
      <c r="G299" s="1"/>
      <c r="H299" s="27"/>
      <c r="I299" s="27"/>
      <c r="J299" s="27"/>
      <c r="K299" s="27"/>
      <c r="L299" s="27"/>
      <c r="M299" s="27"/>
      <c r="N299" s="27"/>
      <c r="O299" s="27"/>
      <c r="P299" s="2"/>
    </row>
    <row r="300" spans="2:16" ht="15.75" customHeight="1" x14ac:dyDescent="0.3">
      <c r="B300" s="1"/>
      <c r="F300" s="98"/>
      <c r="G300" s="1"/>
      <c r="H300" s="27"/>
      <c r="I300" s="27"/>
      <c r="J300" s="27"/>
      <c r="K300" s="27"/>
      <c r="L300" s="27"/>
      <c r="M300" s="27"/>
      <c r="N300" s="27"/>
      <c r="O300" s="27"/>
      <c r="P300" s="2"/>
    </row>
    <row r="301" spans="2:16" ht="15.75" customHeight="1" x14ac:dyDescent="0.3">
      <c r="B301" s="1"/>
      <c r="F301" s="98"/>
      <c r="G301" s="1"/>
      <c r="H301" s="27"/>
      <c r="I301" s="27"/>
      <c r="J301" s="27"/>
      <c r="K301" s="27"/>
      <c r="L301" s="27"/>
      <c r="M301" s="27"/>
      <c r="N301" s="27"/>
      <c r="O301" s="27"/>
      <c r="P301" s="2"/>
    </row>
    <row r="302" spans="2:16" ht="15.75" customHeight="1" x14ac:dyDescent="0.3">
      <c r="B302" s="1"/>
      <c r="F302" s="98"/>
      <c r="G302" s="1"/>
      <c r="H302" s="27"/>
      <c r="I302" s="27"/>
      <c r="J302" s="27"/>
      <c r="K302" s="27"/>
      <c r="L302" s="27"/>
      <c r="M302" s="27"/>
      <c r="N302" s="27"/>
      <c r="O302" s="27"/>
      <c r="P302" s="2"/>
    </row>
    <row r="303" spans="2:16" ht="15.75" customHeight="1" x14ac:dyDescent="0.3">
      <c r="B303" s="1"/>
      <c r="F303" s="98"/>
      <c r="G303" s="1"/>
      <c r="H303" s="27"/>
      <c r="I303" s="27"/>
      <c r="J303" s="27"/>
      <c r="K303" s="27"/>
      <c r="L303" s="27"/>
      <c r="M303" s="27"/>
      <c r="N303" s="27"/>
      <c r="O303" s="27"/>
      <c r="P303" s="2"/>
    </row>
    <row r="304" spans="2:16" ht="15.75" customHeight="1" x14ac:dyDescent="0.3">
      <c r="B304" s="1"/>
      <c r="F304" s="98"/>
      <c r="G304" s="1"/>
      <c r="H304" s="27"/>
      <c r="I304" s="27"/>
      <c r="J304" s="27"/>
      <c r="K304" s="27"/>
      <c r="L304" s="27"/>
      <c r="M304" s="27"/>
      <c r="N304" s="27"/>
      <c r="O304" s="27"/>
      <c r="P304" s="2"/>
    </row>
    <row r="305" spans="2:16" ht="15.75" customHeight="1" x14ac:dyDescent="0.3">
      <c r="B305" s="1"/>
      <c r="F305" s="98"/>
      <c r="G305" s="1"/>
      <c r="H305" s="27"/>
      <c r="I305" s="27"/>
      <c r="J305" s="27"/>
      <c r="K305" s="27"/>
      <c r="L305" s="27"/>
      <c r="M305" s="27"/>
      <c r="N305" s="27"/>
      <c r="O305" s="27"/>
      <c r="P305" s="2"/>
    </row>
    <row r="306" spans="2:16" ht="15.75" customHeight="1" x14ac:dyDescent="0.3">
      <c r="B306" s="1"/>
      <c r="F306" s="98"/>
      <c r="G306" s="1"/>
      <c r="H306" s="27"/>
      <c r="I306" s="27"/>
      <c r="J306" s="27"/>
      <c r="K306" s="27"/>
      <c r="L306" s="27"/>
      <c r="M306" s="27"/>
      <c r="N306" s="27"/>
      <c r="O306" s="27"/>
      <c r="P306" s="2"/>
    </row>
    <row r="307" spans="2:16" ht="15.75" customHeight="1" x14ac:dyDescent="0.3">
      <c r="B307" s="1"/>
      <c r="F307" s="98"/>
      <c r="G307" s="1"/>
      <c r="H307" s="27"/>
      <c r="I307" s="27"/>
      <c r="J307" s="27"/>
      <c r="K307" s="27"/>
      <c r="L307" s="27"/>
      <c r="M307" s="27"/>
      <c r="N307" s="27"/>
      <c r="O307" s="27"/>
      <c r="P307" s="2"/>
    </row>
    <row r="308" spans="2:16" ht="15.75" customHeight="1" x14ac:dyDescent="0.3">
      <c r="B308" s="1"/>
      <c r="F308" s="98"/>
      <c r="G308" s="1"/>
      <c r="H308" s="27"/>
      <c r="I308" s="27"/>
      <c r="J308" s="27"/>
      <c r="K308" s="27"/>
      <c r="L308" s="27"/>
      <c r="M308" s="27"/>
      <c r="N308" s="27"/>
      <c r="O308" s="27"/>
      <c r="P308" s="2"/>
    </row>
    <row r="309" spans="2:16" ht="15.75" customHeight="1" x14ac:dyDescent="0.3">
      <c r="B309" s="1"/>
      <c r="F309" s="98"/>
      <c r="G309" s="1"/>
      <c r="H309" s="27"/>
      <c r="I309" s="27"/>
      <c r="J309" s="27"/>
      <c r="K309" s="27"/>
      <c r="L309" s="27"/>
      <c r="M309" s="27"/>
      <c r="N309" s="27"/>
      <c r="O309" s="27"/>
      <c r="P309" s="2"/>
    </row>
    <row r="310" spans="2:16" ht="15.75" customHeight="1" x14ac:dyDescent="0.3">
      <c r="B310" s="1"/>
      <c r="F310" s="98"/>
      <c r="G310" s="1"/>
      <c r="H310" s="27"/>
      <c r="I310" s="27"/>
      <c r="J310" s="27"/>
      <c r="K310" s="27"/>
      <c r="L310" s="27"/>
      <c r="M310" s="27"/>
      <c r="N310" s="27"/>
      <c r="O310" s="27"/>
      <c r="P310" s="2"/>
    </row>
    <row r="311" spans="2:16" ht="15.75" customHeight="1" x14ac:dyDescent="0.3">
      <c r="B311" s="1"/>
      <c r="F311" s="98"/>
      <c r="G311" s="1"/>
      <c r="H311" s="27"/>
      <c r="I311" s="27"/>
      <c r="J311" s="27"/>
      <c r="K311" s="27"/>
      <c r="L311" s="27"/>
      <c r="M311" s="27"/>
      <c r="N311" s="27"/>
      <c r="O311" s="27"/>
      <c r="P311" s="2"/>
    </row>
    <row r="312" spans="2:16" ht="15.75" customHeight="1" x14ac:dyDescent="0.3">
      <c r="B312" s="1"/>
      <c r="F312" s="98"/>
      <c r="G312" s="1"/>
      <c r="H312" s="27"/>
      <c r="I312" s="27"/>
      <c r="J312" s="27"/>
      <c r="K312" s="27"/>
      <c r="L312" s="27"/>
      <c r="M312" s="27"/>
      <c r="N312" s="27"/>
      <c r="O312" s="27"/>
      <c r="P312" s="2"/>
    </row>
    <row r="313" spans="2:16" ht="15.75" customHeight="1" x14ac:dyDescent="0.3">
      <c r="B313" s="1"/>
      <c r="F313" s="98"/>
      <c r="G313" s="1"/>
      <c r="H313" s="27"/>
      <c r="I313" s="27"/>
      <c r="J313" s="27"/>
      <c r="K313" s="27"/>
      <c r="L313" s="27"/>
      <c r="M313" s="27"/>
      <c r="N313" s="27"/>
      <c r="O313" s="27"/>
      <c r="P313" s="2"/>
    </row>
    <row r="314" spans="2:16" ht="15.75" customHeight="1" x14ac:dyDescent="0.3">
      <c r="B314" s="1"/>
      <c r="F314" s="98"/>
      <c r="G314" s="1"/>
      <c r="H314" s="27"/>
      <c r="I314" s="27"/>
      <c r="J314" s="27"/>
      <c r="K314" s="27"/>
      <c r="L314" s="27"/>
      <c r="M314" s="27"/>
      <c r="N314" s="27"/>
      <c r="O314" s="27"/>
      <c r="P314" s="2"/>
    </row>
    <row r="315" spans="2:16" ht="15.75" customHeight="1" x14ac:dyDescent="0.3">
      <c r="B315" s="1"/>
      <c r="F315" s="98"/>
      <c r="G315" s="1"/>
      <c r="H315" s="27"/>
      <c r="I315" s="27"/>
      <c r="J315" s="27"/>
      <c r="K315" s="27"/>
      <c r="L315" s="27"/>
      <c r="M315" s="27"/>
      <c r="N315" s="27"/>
      <c r="O315" s="27"/>
      <c r="P315" s="2"/>
    </row>
    <row r="316" spans="2:16" ht="15.75" customHeight="1" x14ac:dyDescent="0.3">
      <c r="B316" s="1"/>
      <c r="F316" s="98"/>
      <c r="G316" s="1"/>
      <c r="H316" s="27"/>
      <c r="I316" s="27"/>
      <c r="J316" s="27"/>
      <c r="K316" s="27"/>
      <c r="L316" s="27"/>
      <c r="M316" s="27"/>
      <c r="N316" s="27"/>
      <c r="O316" s="27"/>
      <c r="P316" s="2"/>
    </row>
    <row r="317" spans="2:16" ht="15.75" customHeight="1" x14ac:dyDescent="0.3">
      <c r="B317" s="1"/>
      <c r="F317" s="98"/>
      <c r="G317" s="1"/>
      <c r="H317" s="27"/>
      <c r="I317" s="27"/>
      <c r="J317" s="27"/>
      <c r="K317" s="27"/>
      <c r="L317" s="27"/>
      <c r="M317" s="27"/>
      <c r="N317" s="27"/>
      <c r="O317" s="27"/>
      <c r="P317" s="2"/>
    </row>
    <row r="318" spans="2:16" ht="15.75" customHeight="1" x14ac:dyDescent="0.3">
      <c r="B318" s="1"/>
      <c r="F318" s="98"/>
      <c r="G318" s="1"/>
      <c r="H318" s="27"/>
      <c r="I318" s="27"/>
      <c r="J318" s="27"/>
      <c r="K318" s="27"/>
      <c r="L318" s="27"/>
      <c r="M318" s="27"/>
      <c r="N318" s="27"/>
      <c r="O318" s="27"/>
      <c r="P318" s="2"/>
    </row>
    <row r="319" spans="2:16" ht="15.75" customHeight="1" x14ac:dyDescent="0.3">
      <c r="B319" s="1"/>
      <c r="F319" s="98"/>
      <c r="G319" s="1"/>
      <c r="H319" s="27"/>
      <c r="I319" s="27"/>
      <c r="J319" s="27"/>
      <c r="K319" s="27"/>
      <c r="L319" s="27"/>
      <c r="M319" s="27"/>
      <c r="N319" s="27"/>
      <c r="O319" s="27"/>
      <c r="P319" s="2"/>
    </row>
    <row r="320" spans="2:16" ht="15.75" customHeight="1" x14ac:dyDescent="0.3">
      <c r="B320" s="1"/>
      <c r="F320" s="98"/>
      <c r="G320" s="1"/>
      <c r="H320" s="27"/>
      <c r="I320" s="27"/>
      <c r="J320" s="27"/>
      <c r="K320" s="27"/>
      <c r="L320" s="27"/>
      <c r="M320" s="27"/>
      <c r="N320" s="27"/>
      <c r="O320" s="27"/>
      <c r="P320" s="2"/>
    </row>
    <row r="321" spans="2:16" ht="15.75" customHeight="1" x14ac:dyDescent="0.3">
      <c r="B321" s="1"/>
      <c r="F321" s="98"/>
      <c r="G321" s="1"/>
      <c r="H321" s="27"/>
      <c r="I321" s="27"/>
      <c r="J321" s="27"/>
      <c r="K321" s="27"/>
      <c r="L321" s="27"/>
      <c r="M321" s="27"/>
      <c r="N321" s="27"/>
      <c r="O321" s="27"/>
      <c r="P321" s="2"/>
    </row>
    <row r="322" spans="2:16" ht="15.75" customHeight="1" x14ac:dyDescent="0.3">
      <c r="B322" s="1"/>
      <c r="F322" s="98"/>
      <c r="G322" s="1"/>
      <c r="H322" s="27"/>
      <c r="I322" s="27"/>
      <c r="J322" s="27"/>
      <c r="K322" s="27"/>
      <c r="L322" s="27"/>
      <c r="M322" s="27"/>
      <c r="N322" s="27"/>
      <c r="O322" s="27"/>
      <c r="P322" s="2"/>
    </row>
    <row r="323" spans="2:16" ht="15.75" customHeight="1" x14ac:dyDescent="0.3">
      <c r="B323" s="1"/>
      <c r="F323" s="98"/>
      <c r="G323" s="1"/>
      <c r="H323" s="27"/>
      <c r="I323" s="27"/>
      <c r="J323" s="27"/>
      <c r="K323" s="27"/>
      <c r="L323" s="27"/>
      <c r="M323" s="27"/>
      <c r="N323" s="27"/>
      <c r="O323" s="27"/>
      <c r="P323" s="2"/>
    </row>
    <row r="324" spans="2:16" ht="15.75" customHeight="1" x14ac:dyDescent="0.3">
      <c r="B324" s="1"/>
      <c r="F324" s="98"/>
      <c r="G324" s="1"/>
      <c r="H324" s="27"/>
      <c r="I324" s="27"/>
      <c r="J324" s="27"/>
      <c r="K324" s="27"/>
      <c r="L324" s="27"/>
      <c r="M324" s="27"/>
      <c r="N324" s="27"/>
      <c r="O324" s="27"/>
      <c r="P324" s="2"/>
    </row>
    <row r="325" spans="2:16" ht="15.75" customHeight="1" x14ac:dyDescent="0.3">
      <c r="B325" s="1"/>
      <c r="F325" s="98"/>
      <c r="G325" s="1"/>
      <c r="H325" s="27"/>
      <c r="I325" s="27"/>
      <c r="J325" s="27"/>
      <c r="K325" s="27"/>
      <c r="L325" s="27"/>
      <c r="M325" s="27"/>
      <c r="N325" s="27"/>
      <c r="O325" s="27"/>
      <c r="P325" s="2"/>
    </row>
    <row r="326" spans="2:16" ht="15.75" customHeight="1" x14ac:dyDescent="0.3">
      <c r="B326" s="1"/>
      <c r="F326" s="98"/>
      <c r="G326" s="1"/>
      <c r="H326" s="27"/>
      <c r="I326" s="27"/>
      <c r="J326" s="27"/>
      <c r="K326" s="27"/>
      <c r="L326" s="27"/>
      <c r="M326" s="27"/>
      <c r="N326" s="27"/>
      <c r="O326" s="27"/>
      <c r="P326" s="2"/>
    </row>
    <row r="327" spans="2:16" ht="15.75" customHeight="1" x14ac:dyDescent="0.3">
      <c r="B327" s="1"/>
      <c r="F327" s="98"/>
      <c r="G327" s="1"/>
      <c r="H327" s="27"/>
      <c r="I327" s="27"/>
      <c r="J327" s="27"/>
      <c r="K327" s="27"/>
      <c r="L327" s="27"/>
      <c r="M327" s="27"/>
      <c r="N327" s="27"/>
      <c r="O327" s="27"/>
      <c r="P327" s="2"/>
    </row>
    <row r="328" spans="2:16" ht="15.75" customHeight="1" x14ac:dyDescent="0.3">
      <c r="B328" s="1"/>
      <c r="F328" s="98"/>
      <c r="G328" s="1"/>
      <c r="H328" s="27"/>
      <c r="I328" s="27"/>
      <c r="J328" s="27"/>
      <c r="K328" s="27"/>
      <c r="L328" s="27"/>
      <c r="M328" s="27"/>
      <c r="N328" s="27"/>
      <c r="O328" s="27"/>
      <c r="P328" s="2"/>
    </row>
    <row r="329" spans="2:16" ht="15.75" customHeight="1" x14ac:dyDescent="0.3">
      <c r="B329" s="1"/>
      <c r="F329" s="98"/>
      <c r="G329" s="1"/>
      <c r="H329" s="27"/>
      <c r="I329" s="27"/>
      <c r="J329" s="27"/>
      <c r="K329" s="27"/>
      <c r="L329" s="27"/>
      <c r="M329" s="27"/>
      <c r="N329" s="27"/>
      <c r="O329" s="27"/>
      <c r="P329" s="2"/>
    </row>
    <row r="330" spans="2:16" ht="15.75" customHeight="1" x14ac:dyDescent="0.3">
      <c r="B330" s="1"/>
      <c r="F330" s="98"/>
      <c r="G330" s="1"/>
      <c r="H330" s="27"/>
      <c r="I330" s="27"/>
      <c r="J330" s="27"/>
      <c r="K330" s="27"/>
      <c r="L330" s="27"/>
      <c r="M330" s="27"/>
      <c r="N330" s="27"/>
      <c r="O330" s="27"/>
      <c r="P330" s="2"/>
    </row>
    <row r="331" spans="2:16" ht="15.75" customHeight="1" x14ac:dyDescent="0.3">
      <c r="B331" s="1"/>
      <c r="F331" s="98"/>
      <c r="G331" s="1"/>
      <c r="H331" s="27"/>
      <c r="I331" s="27"/>
      <c r="J331" s="27"/>
      <c r="K331" s="27"/>
      <c r="L331" s="27"/>
      <c r="M331" s="27"/>
      <c r="N331" s="27"/>
      <c r="O331" s="27"/>
      <c r="P331" s="2"/>
    </row>
    <row r="332" spans="2:16" ht="15.75" customHeight="1" x14ac:dyDescent="0.3">
      <c r="B332" s="1"/>
      <c r="F332" s="98"/>
      <c r="G332" s="1"/>
      <c r="H332" s="27"/>
      <c r="I332" s="27"/>
      <c r="J332" s="27"/>
      <c r="K332" s="27"/>
      <c r="L332" s="27"/>
      <c r="M332" s="27"/>
      <c r="N332" s="27"/>
      <c r="O332" s="27"/>
      <c r="P332" s="2"/>
    </row>
    <row r="333" spans="2:16" ht="15.75" customHeight="1" x14ac:dyDescent="0.3">
      <c r="B333" s="1"/>
      <c r="F333" s="98"/>
      <c r="G333" s="1"/>
      <c r="H333" s="27"/>
      <c r="I333" s="27"/>
      <c r="J333" s="27"/>
      <c r="K333" s="27"/>
      <c r="L333" s="27"/>
      <c r="M333" s="27"/>
      <c r="N333" s="27"/>
      <c r="O333" s="27"/>
      <c r="P333" s="2"/>
    </row>
    <row r="334" spans="2:16" ht="15.75" customHeight="1" x14ac:dyDescent="0.3">
      <c r="B334" s="1"/>
      <c r="F334" s="98"/>
      <c r="G334" s="1"/>
      <c r="H334" s="27"/>
      <c r="I334" s="27"/>
      <c r="J334" s="27"/>
      <c r="K334" s="27"/>
      <c r="L334" s="27"/>
      <c r="M334" s="27"/>
      <c r="N334" s="27"/>
      <c r="O334" s="27"/>
      <c r="P334" s="2"/>
    </row>
    <row r="335" spans="2:16" ht="15.75" customHeight="1" x14ac:dyDescent="0.3">
      <c r="B335" s="1"/>
      <c r="F335" s="98"/>
      <c r="G335" s="1"/>
      <c r="H335" s="27"/>
      <c r="I335" s="27"/>
      <c r="J335" s="27"/>
      <c r="K335" s="27"/>
      <c r="L335" s="27"/>
      <c r="M335" s="27"/>
      <c r="N335" s="27"/>
      <c r="O335" s="27"/>
      <c r="P335" s="2"/>
    </row>
    <row r="336" spans="2:16" ht="15.75" customHeight="1" x14ac:dyDescent="0.3">
      <c r="B336" s="1"/>
      <c r="F336" s="98"/>
      <c r="G336" s="1"/>
      <c r="H336" s="27"/>
      <c r="I336" s="27"/>
      <c r="J336" s="27"/>
      <c r="K336" s="27"/>
      <c r="L336" s="27"/>
      <c r="M336" s="27"/>
      <c r="N336" s="27"/>
      <c r="O336" s="27"/>
      <c r="P336" s="2"/>
    </row>
    <row r="337" spans="2:16" ht="15.75" customHeight="1" x14ac:dyDescent="0.3">
      <c r="B337" s="1"/>
      <c r="F337" s="98"/>
      <c r="G337" s="1"/>
      <c r="H337" s="27"/>
      <c r="I337" s="27"/>
      <c r="J337" s="27"/>
      <c r="K337" s="27"/>
      <c r="L337" s="27"/>
      <c r="M337" s="27"/>
      <c r="N337" s="27"/>
      <c r="O337" s="27"/>
      <c r="P337" s="2"/>
    </row>
    <row r="338" spans="2:16" ht="15.75" customHeight="1" x14ac:dyDescent="0.3">
      <c r="B338" s="1"/>
      <c r="F338" s="98"/>
      <c r="G338" s="1"/>
      <c r="H338" s="27"/>
      <c r="I338" s="27"/>
      <c r="J338" s="27"/>
      <c r="K338" s="27"/>
      <c r="L338" s="27"/>
      <c r="M338" s="27"/>
      <c r="N338" s="27"/>
      <c r="O338" s="27"/>
      <c r="P338" s="2"/>
    </row>
    <row r="339" spans="2:16" ht="15.75" customHeight="1" x14ac:dyDescent="0.3">
      <c r="B339" s="1"/>
      <c r="F339" s="98"/>
      <c r="G339" s="1"/>
      <c r="H339" s="27"/>
      <c r="I339" s="27"/>
      <c r="J339" s="27"/>
      <c r="K339" s="27"/>
      <c r="L339" s="27"/>
      <c r="M339" s="27"/>
      <c r="N339" s="27"/>
      <c r="O339" s="27"/>
      <c r="P339" s="2"/>
    </row>
    <row r="340" spans="2:16" ht="15.75" customHeight="1" x14ac:dyDescent="0.3">
      <c r="B340" s="1"/>
      <c r="F340" s="98"/>
      <c r="G340" s="1"/>
      <c r="H340" s="27"/>
      <c r="I340" s="27"/>
      <c r="J340" s="27"/>
      <c r="K340" s="27"/>
      <c r="L340" s="27"/>
      <c r="M340" s="27"/>
      <c r="N340" s="27"/>
      <c r="O340" s="27"/>
      <c r="P340" s="2"/>
    </row>
    <row r="341" spans="2:16" ht="15.75" customHeight="1" x14ac:dyDescent="0.3">
      <c r="B341" s="1"/>
      <c r="F341" s="98"/>
      <c r="G341" s="1"/>
      <c r="H341" s="27"/>
      <c r="I341" s="27"/>
      <c r="J341" s="27"/>
      <c r="K341" s="27"/>
      <c r="L341" s="27"/>
      <c r="M341" s="27"/>
      <c r="N341" s="27"/>
      <c r="O341" s="27"/>
      <c r="P341" s="2"/>
    </row>
    <row r="342" spans="2:16" ht="15.75" customHeight="1" x14ac:dyDescent="0.3">
      <c r="B342" s="1"/>
      <c r="F342" s="98"/>
      <c r="G342" s="1"/>
      <c r="H342" s="27"/>
      <c r="I342" s="27"/>
      <c r="J342" s="27"/>
      <c r="K342" s="27"/>
      <c r="L342" s="27"/>
      <c r="M342" s="27"/>
      <c r="N342" s="27"/>
      <c r="O342" s="27"/>
      <c r="P342" s="2"/>
    </row>
    <row r="343" spans="2:16" ht="15.75" customHeight="1" x14ac:dyDescent="0.3">
      <c r="B343" s="1"/>
      <c r="F343" s="98"/>
      <c r="G343" s="1"/>
      <c r="H343" s="27"/>
      <c r="I343" s="27"/>
      <c r="J343" s="27"/>
      <c r="K343" s="27"/>
      <c r="L343" s="27"/>
      <c r="M343" s="27"/>
      <c r="N343" s="27"/>
      <c r="O343" s="27"/>
      <c r="P343" s="2"/>
    </row>
    <row r="344" spans="2:16" ht="15.75" customHeight="1" x14ac:dyDescent="0.3">
      <c r="B344" s="1"/>
      <c r="F344" s="98"/>
      <c r="G344" s="1"/>
      <c r="H344" s="27"/>
      <c r="I344" s="27"/>
      <c r="J344" s="27"/>
      <c r="K344" s="27"/>
      <c r="L344" s="27"/>
      <c r="M344" s="27"/>
      <c r="N344" s="27"/>
      <c r="O344" s="27"/>
      <c r="P344" s="2"/>
    </row>
    <row r="345" spans="2:16" ht="15.75" customHeight="1" x14ac:dyDescent="0.3">
      <c r="B345" s="1"/>
      <c r="F345" s="98"/>
      <c r="G345" s="1"/>
      <c r="H345" s="27"/>
      <c r="I345" s="27"/>
      <c r="J345" s="27"/>
      <c r="K345" s="27"/>
      <c r="L345" s="27"/>
      <c r="M345" s="27"/>
      <c r="N345" s="27"/>
      <c r="O345" s="27"/>
      <c r="P345" s="2"/>
    </row>
    <row r="346" spans="2:16" ht="15.75" customHeight="1" x14ac:dyDescent="0.3">
      <c r="B346" s="1"/>
      <c r="F346" s="98"/>
      <c r="G346" s="1"/>
      <c r="H346" s="27"/>
      <c r="I346" s="27"/>
      <c r="J346" s="27"/>
      <c r="K346" s="27"/>
      <c r="L346" s="27"/>
      <c r="M346" s="27"/>
      <c r="N346" s="27"/>
      <c r="O346" s="27"/>
      <c r="P346" s="2"/>
    </row>
    <row r="347" spans="2:16" ht="15.75" customHeight="1" x14ac:dyDescent="0.3">
      <c r="B347" s="1"/>
      <c r="F347" s="98"/>
      <c r="G347" s="1"/>
      <c r="H347" s="27"/>
      <c r="I347" s="27"/>
      <c r="J347" s="27"/>
      <c r="K347" s="27"/>
      <c r="L347" s="27"/>
      <c r="M347" s="27"/>
      <c r="N347" s="27"/>
      <c r="O347" s="27"/>
      <c r="P347" s="2"/>
    </row>
    <row r="348" spans="2:16" ht="15.75" customHeight="1" x14ac:dyDescent="0.3">
      <c r="B348" s="1"/>
      <c r="F348" s="98"/>
      <c r="G348" s="1"/>
      <c r="H348" s="27"/>
      <c r="I348" s="27"/>
      <c r="J348" s="27"/>
      <c r="K348" s="27"/>
      <c r="L348" s="27"/>
      <c r="M348" s="27"/>
      <c r="N348" s="27"/>
      <c r="O348" s="27"/>
      <c r="P348" s="2"/>
    </row>
    <row r="349" spans="2:16" ht="15.75" customHeight="1" x14ac:dyDescent="0.3">
      <c r="B349" s="1"/>
      <c r="F349" s="98"/>
      <c r="G349" s="1"/>
      <c r="H349" s="27"/>
      <c r="I349" s="27"/>
      <c r="J349" s="27"/>
      <c r="K349" s="27"/>
      <c r="L349" s="27"/>
      <c r="M349" s="27"/>
      <c r="N349" s="27"/>
      <c r="O349" s="27"/>
      <c r="P349" s="2"/>
    </row>
    <row r="350" spans="2:16" ht="15.75" customHeight="1" x14ac:dyDescent="0.3">
      <c r="B350" s="1"/>
      <c r="F350" s="98"/>
      <c r="G350" s="1"/>
      <c r="H350" s="27"/>
      <c r="I350" s="27"/>
      <c r="J350" s="27"/>
      <c r="K350" s="27"/>
      <c r="L350" s="27"/>
      <c r="M350" s="27"/>
      <c r="N350" s="27"/>
      <c r="O350" s="27"/>
      <c r="P350" s="2"/>
    </row>
    <row r="351" spans="2:16" ht="15.75" customHeight="1" x14ac:dyDescent="0.3">
      <c r="B351" s="1"/>
      <c r="F351" s="98"/>
      <c r="G351" s="1"/>
      <c r="H351" s="27"/>
      <c r="I351" s="27"/>
      <c r="J351" s="27"/>
      <c r="K351" s="27"/>
      <c r="L351" s="27"/>
      <c r="M351" s="27"/>
      <c r="N351" s="27"/>
      <c r="O351" s="27"/>
      <c r="P351" s="2"/>
    </row>
    <row r="352" spans="2:16" ht="15.75" customHeight="1" x14ac:dyDescent="0.3">
      <c r="B352" s="1"/>
      <c r="F352" s="98"/>
      <c r="G352" s="1"/>
      <c r="H352" s="27"/>
      <c r="I352" s="27"/>
      <c r="J352" s="27"/>
      <c r="K352" s="27"/>
      <c r="L352" s="27"/>
      <c r="M352" s="27"/>
      <c r="N352" s="27"/>
      <c r="O352" s="27"/>
      <c r="P352" s="2"/>
    </row>
    <row r="353" spans="2:16" ht="15.75" customHeight="1" x14ac:dyDescent="0.3">
      <c r="B353" s="1"/>
      <c r="F353" s="98"/>
      <c r="G353" s="1"/>
      <c r="H353" s="27"/>
      <c r="I353" s="27"/>
      <c r="J353" s="27"/>
      <c r="K353" s="27"/>
      <c r="L353" s="27"/>
      <c r="M353" s="27"/>
      <c r="N353" s="27"/>
      <c r="O353" s="27"/>
      <c r="P353" s="2"/>
    </row>
    <row r="354" spans="2:16" ht="15.75" customHeight="1" x14ac:dyDescent="0.3">
      <c r="B354" s="1"/>
      <c r="F354" s="98"/>
      <c r="G354" s="1"/>
      <c r="H354" s="27"/>
      <c r="I354" s="27"/>
      <c r="J354" s="27"/>
      <c r="K354" s="27"/>
      <c r="L354" s="27"/>
      <c r="M354" s="27"/>
      <c r="N354" s="27"/>
      <c r="O354" s="27"/>
      <c r="P354" s="2"/>
    </row>
    <row r="355" spans="2:16" ht="15.75" customHeight="1" x14ac:dyDescent="0.3">
      <c r="B355" s="1"/>
      <c r="F355" s="98"/>
      <c r="G355" s="1"/>
      <c r="H355" s="27"/>
      <c r="I355" s="27"/>
      <c r="J355" s="27"/>
      <c r="K355" s="27"/>
      <c r="L355" s="27"/>
      <c r="M355" s="27"/>
      <c r="N355" s="27"/>
      <c r="O355" s="27"/>
      <c r="P355" s="2"/>
    </row>
    <row r="356" spans="2:16" ht="15.75" customHeight="1" x14ac:dyDescent="0.3">
      <c r="B356" s="1"/>
      <c r="F356" s="98"/>
      <c r="G356" s="1"/>
      <c r="H356" s="27"/>
      <c r="I356" s="27"/>
      <c r="J356" s="27"/>
      <c r="K356" s="27"/>
      <c r="L356" s="27"/>
      <c r="M356" s="27"/>
      <c r="N356" s="27"/>
      <c r="O356" s="27"/>
      <c r="P356" s="2"/>
    </row>
    <row r="357" spans="2:16" ht="15.75" customHeight="1" x14ac:dyDescent="0.3">
      <c r="B357" s="1"/>
      <c r="F357" s="98"/>
      <c r="G357" s="1"/>
      <c r="H357" s="27"/>
      <c r="I357" s="27"/>
      <c r="J357" s="27"/>
      <c r="K357" s="27"/>
      <c r="L357" s="27"/>
      <c r="M357" s="27"/>
      <c r="N357" s="27"/>
      <c r="O357" s="27"/>
      <c r="P357" s="2"/>
    </row>
    <row r="358" spans="2:16" ht="15.75" customHeight="1" x14ac:dyDescent="0.3">
      <c r="B358" s="1"/>
      <c r="F358" s="98"/>
      <c r="G358" s="1"/>
      <c r="H358" s="27"/>
      <c r="I358" s="27"/>
      <c r="J358" s="27"/>
      <c r="K358" s="27"/>
      <c r="L358" s="27"/>
      <c r="M358" s="27"/>
      <c r="N358" s="27"/>
      <c r="O358" s="27"/>
      <c r="P358" s="2"/>
    </row>
    <row r="359" spans="2:16" ht="15.75" customHeight="1" x14ac:dyDescent="0.3">
      <c r="B359" s="1"/>
      <c r="F359" s="98"/>
      <c r="G359" s="1"/>
      <c r="H359" s="27"/>
      <c r="I359" s="27"/>
      <c r="J359" s="27"/>
      <c r="K359" s="27"/>
      <c r="L359" s="27"/>
      <c r="M359" s="27"/>
      <c r="N359" s="27"/>
      <c r="O359" s="27"/>
      <c r="P359" s="2"/>
    </row>
    <row r="360" spans="2:16" ht="15.75" customHeight="1" x14ac:dyDescent="0.3">
      <c r="B360" s="1"/>
      <c r="F360" s="98"/>
      <c r="G360" s="1"/>
      <c r="H360" s="27"/>
      <c r="I360" s="27"/>
      <c r="J360" s="27"/>
      <c r="K360" s="27"/>
      <c r="L360" s="27"/>
      <c r="M360" s="27"/>
      <c r="N360" s="27"/>
      <c r="O360" s="27"/>
      <c r="P360" s="2"/>
    </row>
    <row r="361" spans="2:16" ht="15.75" customHeight="1" x14ac:dyDescent="0.3">
      <c r="B361" s="1"/>
      <c r="F361" s="98"/>
      <c r="G361" s="1"/>
      <c r="H361" s="27"/>
      <c r="I361" s="27"/>
      <c r="J361" s="27"/>
      <c r="K361" s="27"/>
      <c r="L361" s="27"/>
      <c r="M361" s="27"/>
      <c r="N361" s="27"/>
      <c r="O361" s="27"/>
      <c r="P361" s="2"/>
    </row>
    <row r="362" spans="2:16" ht="15.75" customHeight="1" x14ac:dyDescent="0.3">
      <c r="B362" s="1"/>
      <c r="F362" s="98"/>
      <c r="G362" s="1"/>
      <c r="H362" s="27"/>
      <c r="I362" s="27"/>
      <c r="J362" s="27"/>
      <c r="K362" s="27"/>
      <c r="L362" s="27"/>
      <c r="M362" s="27"/>
      <c r="N362" s="27"/>
      <c r="O362" s="27"/>
      <c r="P362" s="2"/>
    </row>
    <row r="363" spans="2:16" ht="15.75" customHeight="1" x14ac:dyDescent="0.3">
      <c r="B363" s="1"/>
      <c r="F363" s="98"/>
      <c r="G363" s="1"/>
      <c r="H363" s="27"/>
      <c r="I363" s="27"/>
      <c r="J363" s="27"/>
      <c r="K363" s="27"/>
      <c r="L363" s="27"/>
      <c r="M363" s="27"/>
      <c r="N363" s="27"/>
      <c r="O363" s="27"/>
      <c r="P363" s="2"/>
    </row>
    <row r="364" spans="2:16" ht="15.75" customHeight="1" x14ac:dyDescent="0.3">
      <c r="B364" s="1"/>
      <c r="F364" s="98"/>
      <c r="G364" s="1"/>
      <c r="H364" s="27"/>
      <c r="I364" s="27"/>
      <c r="J364" s="27"/>
      <c r="K364" s="27"/>
      <c r="L364" s="27"/>
      <c r="M364" s="27"/>
      <c r="N364" s="27"/>
      <c r="O364" s="27"/>
      <c r="P364" s="2"/>
    </row>
    <row r="365" spans="2:16" ht="15.75" customHeight="1" x14ac:dyDescent="0.3">
      <c r="B365" s="1"/>
      <c r="F365" s="98"/>
      <c r="G365" s="1"/>
      <c r="H365" s="27"/>
      <c r="I365" s="27"/>
      <c r="J365" s="27"/>
      <c r="K365" s="27"/>
      <c r="L365" s="27"/>
      <c r="M365" s="27"/>
      <c r="N365" s="27"/>
      <c r="O365" s="27"/>
      <c r="P365" s="2"/>
    </row>
    <row r="366" spans="2:16" ht="15.75" customHeight="1" x14ac:dyDescent="0.3">
      <c r="B366" s="1"/>
      <c r="F366" s="98"/>
      <c r="G366" s="1"/>
      <c r="H366" s="27"/>
      <c r="I366" s="27"/>
      <c r="J366" s="27"/>
      <c r="K366" s="27"/>
      <c r="L366" s="27"/>
      <c r="M366" s="27"/>
      <c r="N366" s="27"/>
      <c r="O366" s="27"/>
      <c r="P366" s="2"/>
    </row>
    <row r="367" spans="2:16" ht="15.75" customHeight="1" x14ac:dyDescent="0.3">
      <c r="B367" s="1"/>
      <c r="F367" s="98"/>
      <c r="G367" s="1"/>
      <c r="H367" s="27"/>
      <c r="I367" s="27"/>
      <c r="J367" s="27"/>
      <c r="K367" s="27"/>
      <c r="L367" s="27"/>
      <c r="M367" s="27"/>
      <c r="N367" s="27"/>
      <c r="O367" s="27"/>
      <c r="P367" s="2"/>
    </row>
    <row r="368" spans="2:16" ht="15.75" customHeight="1" x14ac:dyDescent="0.3">
      <c r="B368" s="1"/>
      <c r="F368" s="98"/>
      <c r="G368" s="1"/>
      <c r="H368" s="27"/>
      <c r="I368" s="27"/>
      <c r="J368" s="27"/>
      <c r="K368" s="27"/>
      <c r="L368" s="27"/>
      <c r="M368" s="27"/>
      <c r="N368" s="27"/>
      <c r="O368" s="27"/>
      <c r="P368" s="2"/>
    </row>
    <row r="369" spans="2:16" ht="15.75" customHeight="1" x14ac:dyDescent="0.3">
      <c r="B369" s="1"/>
      <c r="F369" s="98"/>
      <c r="G369" s="1"/>
      <c r="H369" s="27"/>
      <c r="I369" s="27"/>
      <c r="J369" s="27"/>
      <c r="K369" s="27"/>
      <c r="L369" s="27"/>
      <c r="M369" s="27"/>
      <c r="N369" s="27"/>
      <c r="O369" s="27"/>
      <c r="P369" s="2"/>
    </row>
    <row r="370" spans="2:16" ht="15.75" customHeight="1" x14ac:dyDescent="0.3">
      <c r="B370" s="1"/>
      <c r="F370" s="98"/>
      <c r="G370" s="1"/>
      <c r="H370" s="27"/>
      <c r="I370" s="27"/>
      <c r="J370" s="27"/>
      <c r="K370" s="27"/>
      <c r="L370" s="27"/>
      <c r="M370" s="27"/>
      <c r="N370" s="27"/>
      <c r="O370" s="27"/>
      <c r="P370" s="2"/>
    </row>
    <row r="371" spans="2:16" ht="15.75" customHeight="1" x14ac:dyDescent="0.3">
      <c r="B371" s="1"/>
      <c r="F371" s="98"/>
      <c r="G371" s="1"/>
      <c r="H371" s="27"/>
      <c r="I371" s="27"/>
      <c r="J371" s="27"/>
      <c r="K371" s="27"/>
      <c r="L371" s="27"/>
      <c r="M371" s="27"/>
      <c r="N371" s="27"/>
      <c r="O371" s="27"/>
      <c r="P371" s="2"/>
    </row>
    <row r="372" spans="2:16" ht="15.75" customHeight="1" x14ac:dyDescent="0.3">
      <c r="B372" s="1"/>
      <c r="F372" s="98"/>
      <c r="G372" s="1"/>
      <c r="H372" s="27"/>
      <c r="I372" s="27"/>
      <c r="J372" s="27"/>
      <c r="K372" s="27"/>
      <c r="L372" s="27"/>
      <c r="M372" s="27"/>
      <c r="N372" s="27"/>
      <c r="O372" s="27"/>
      <c r="P372" s="2"/>
    </row>
    <row r="373" spans="2:16" ht="15.75" customHeight="1" x14ac:dyDescent="0.3">
      <c r="B373" s="1"/>
      <c r="F373" s="98"/>
      <c r="G373" s="1"/>
      <c r="H373" s="27"/>
      <c r="I373" s="27"/>
      <c r="J373" s="27"/>
      <c r="K373" s="27"/>
      <c r="L373" s="27"/>
      <c r="M373" s="27"/>
      <c r="N373" s="27"/>
      <c r="O373" s="27"/>
      <c r="P373" s="2"/>
    </row>
    <row r="374" spans="2:16" ht="15.75" customHeight="1" x14ac:dyDescent="0.3">
      <c r="B374" s="1"/>
      <c r="F374" s="98"/>
      <c r="G374" s="1"/>
      <c r="H374" s="27"/>
      <c r="I374" s="27"/>
      <c r="J374" s="27"/>
      <c r="K374" s="27"/>
      <c r="L374" s="27"/>
      <c r="M374" s="27"/>
      <c r="N374" s="27"/>
      <c r="O374" s="27"/>
      <c r="P374" s="2"/>
    </row>
    <row r="375" spans="2:16" ht="15.75" customHeight="1" x14ac:dyDescent="0.3">
      <c r="B375" s="1"/>
      <c r="F375" s="98"/>
      <c r="G375" s="1"/>
      <c r="H375" s="27"/>
      <c r="I375" s="27"/>
      <c r="J375" s="27"/>
      <c r="K375" s="27"/>
      <c r="L375" s="27"/>
      <c r="M375" s="27"/>
      <c r="N375" s="27"/>
      <c r="O375" s="27"/>
      <c r="P375" s="2"/>
    </row>
    <row r="376" spans="2:16" ht="15.75" customHeight="1" x14ac:dyDescent="0.3">
      <c r="B376" s="1"/>
      <c r="F376" s="98"/>
      <c r="G376" s="1"/>
      <c r="H376" s="27"/>
      <c r="I376" s="27"/>
      <c r="J376" s="27"/>
      <c r="K376" s="27"/>
      <c r="L376" s="27"/>
      <c r="M376" s="27"/>
      <c r="N376" s="27"/>
      <c r="O376" s="27"/>
      <c r="P376" s="2"/>
    </row>
    <row r="377" spans="2:16" ht="15.75" customHeight="1" x14ac:dyDescent="0.3">
      <c r="B377" s="1"/>
      <c r="F377" s="98"/>
      <c r="G377" s="1"/>
      <c r="H377" s="27"/>
      <c r="I377" s="27"/>
      <c r="J377" s="27"/>
      <c r="K377" s="27"/>
      <c r="L377" s="27"/>
      <c r="M377" s="27"/>
      <c r="N377" s="27"/>
      <c r="O377" s="27"/>
      <c r="P377" s="2"/>
    </row>
    <row r="378" spans="2:16" ht="15.75" customHeight="1" x14ac:dyDescent="0.3">
      <c r="B378" s="1"/>
      <c r="F378" s="98"/>
      <c r="G378" s="1"/>
      <c r="H378" s="27"/>
      <c r="I378" s="27"/>
      <c r="J378" s="27"/>
      <c r="K378" s="27"/>
      <c r="L378" s="27"/>
      <c r="M378" s="27"/>
      <c r="N378" s="27"/>
      <c r="O378" s="27"/>
      <c r="P378" s="2"/>
    </row>
    <row r="379" spans="2:16" ht="15.75" customHeight="1" x14ac:dyDescent="0.3">
      <c r="B379" s="1"/>
      <c r="F379" s="98"/>
      <c r="G379" s="1"/>
      <c r="H379" s="27"/>
      <c r="I379" s="27"/>
      <c r="J379" s="27"/>
      <c r="K379" s="27"/>
      <c r="L379" s="27"/>
      <c r="M379" s="27"/>
      <c r="N379" s="27"/>
      <c r="O379" s="27"/>
      <c r="P379" s="2"/>
    </row>
    <row r="380" spans="2:16" ht="15.75" customHeight="1" x14ac:dyDescent="0.3">
      <c r="B380" s="1"/>
      <c r="F380" s="98"/>
      <c r="G380" s="1"/>
      <c r="H380" s="27"/>
      <c r="I380" s="27"/>
      <c r="J380" s="27"/>
      <c r="K380" s="27"/>
      <c r="L380" s="27"/>
      <c r="M380" s="27"/>
      <c r="N380" s="27"/>
      <c r="O380" s="27"/>
      <c r="P380" s="2"/>
    </row>
    <row r="381" spans="2:16" ht="15.75" customHeight="1" x14ac:dyDescent="0.3">
      <c r="B381" s="1"/>
      <c r="F381" s="98"/>
      <c r="G381" s="1"/>
      <c r="H381" s="27"/>
      <c r="I381" s="27"/>
      <c r="J381" s="27"/>
      <c r="K381" s="27"/>
      <c r="L381" s="27"/>
      <c r="M381" s="27"/>
      <c r="N381" s="27"/>
      <c r="O381" s="27"/>
      <c r="P381" s="2"/>
    </row>
    <row r="382" spans="2:16" ht="15.75" customHeight="1" x14ac:dyDescent="0.3">
      <c r="B382" s="1"/>
      <c r="F382" s="98"/>
      <c r="G382" s="1"/>
      <c r="H382" s="27"/>
      <c r="I382" s="27"/>
      <c r="J382" s="27"/>
      <c r="K382" s="27"/>
      <c r="L382" s="27"/>
      <c r="M382" s="27"/>
      <c r="N382" s="27"/>
      <c r="O382" s="27"/>
      <c r="P382" s="2"/>
    </row>
    <row r="383" spans="2:16" ht="15.75" customHeight="1" x14ac:dyDescent="0.3">
      <c r="B383" s="1"/>
      <c r="F383" s="98"/>
      <c r="G383" s="1"/>
      <c r="H383" s="27"/>
      <c r="I383" s="27"/>
      <c r="J383" s="27"/>
      <c r="K383" s="27"/>
      <c r="L383" s="27"/>
      <c r="M383" s="27"/>
      <c r="N383" s="27"/>
      <c r="O383" s="27"/>
      <c r="P383" s="2"/>
    </row>
    <row r="384" spans="2:16" ht="15.75" customHeight="1" x14ac:dyDescent="0.3">
      <c r="B384" s="1"/>
      <c r="F384" s="98"/>
      <c r="G384" s="1"/>
      <c r="H384" s="27"/>
      <c r="I384" s="27"/>
      <c r="J384" s="27"/>
      <c r="K384" s="27"/>
      <c r="L384" s="27"/>
      <c r="M384" s="27"/>
      <c r="N384" s="27"/>
      <c r="O384" s="27"/>
      <c r="P384" s="2"/>
    </row>
    <row r="385" spans="2:16" ht="15.75" customHeight="1" x14ac:dyDescent="0.3">
      <c r="B385" s="1"/>
      <c r="F385" s="98"/>
      <c r="G385" s="1"/>
      <c r="H385" s="27"/>
      <c r="I385" s="27"/>
      <c r="J385" s="27"/>
      <c r="K385" s="27"/>
      <c r="L385" s="27"/>
      <c r="M385" s="27"/>
      <c r="N385" s="27"/>
      <c r="O385" s="27"/>
      <c r="P385" s="2"/>
    </row>
    <row r="386" spans="2:16" ht="15.75" customHeight="1" x14ac:dyDescent="0.3">
      <c r="B386" s="1"/>
      <c r="F386" s="98"/>
      <c r="G386" s="1"/>
      <c r="H386" s="27"/>
      <c r="I386" s="27"/>
      <c r="J386" s="27"/>
      <c r="K386" s="27"/>
      <c r="L386" s="27"/>
      <c r="M386" s="27"/>
      <c r="N386" s="27"/>
      <c r="O386" s="27"/>
      <c r="P386" s="2"/>
    </row>
    <row r="387" spans="2:16" ht="15.75" customHeight="1" x14ac:dyDescent="0.3">
      <c r="B387" s="1"/>
      <c r="F387" s="98"/>
      <c r="G387" s="1"/>
      <c r="H387" s="27"/>
      <c r="I387" s="27"/>
      <c r="J387" s="27"/>
      <c r="K387" s="27"/>
      <c r="L387" s="27"/>
      <c r="M387" s="27"/>
      <c r="N387" s="27"/>
      <c r="O387" s="27"/>
      <c r="P387" s="2"/>
    </row>
    <row r="388" spans="2:16" ht="15.75" customHeight="1" x14ac:dyDescent="0.3">
      <c r="B388" s="1"/>
      <c r="F388" s="98"/>
      <c r="G388" s="1"/>
      <c r="H388" s="27"/>
      <c r="I388" s="27"/>
      <c r="J388" s="27"/>
      <c r="K388" s="27"/>
      <c r="L388" s="27"/>
      <c r="M388" s="27"/>
      <c r="N388" s="27"/>
      <c r="O388" s="27"/>
      <c r="P388" s="2"/>
    </row>
    <row r="389" spans="2:16" ht="15.75" customHeight="1" x14ac:dyDescent="0.3">
      <c r="B389" s="1"/>
      <c r="F389" s="98"/>
      <c r="G389" s="1"/>
      <c r="H389" s="27"/>
      <c r="I389" s="27"/>
      <c r="J389" s="27"/>
      <c r="K389" s="27"/>
      <c r="L389" s="27"/>
      <c r="M389" s="27"/>
      <c r="N389" s="27"/>
      <c r="O389" s="27"/>
      <c r="P389" s="2"/>
    </row>
    <row r="390" spans="2:16" ht="15.75" customHeight="1" x14ac:dyDescent="0.3">
      <c r="B390" s="1"/>
      <c r="F390" s="98"/>
      <c r="G390" s="1"/>
      <c r="H390" s="27"/>
      <c r="I390" s="27"/>
      <c r="J390" s="27"/>
      <c r="K390" s="27"/>
      <c r="L390" s="27"/>
      <c r="M390" s="27"/>
      <c r="N390" s="27"/>
      <c r="O390" s="27"/>
      <c r="P390" s="2"/>
    </row>
    <row r="391" spans="2:16" ht="15.75" customHeight="1" x14ac:dyDescent="0.3">
      <c r="B391" s="1"/>
      <c r="F391" s="98"/>
      <c r="G391" s="1"/>
      <c r="H391" s="27"/>
      <c r="I391" s="27"/>
      <c r="J391" s="27"/>
      <c r="K391" s="27"/>
      <c r="L391" s="27"/>
      <c r="M391" s="27"/>
      <c r="N391" s="27"/>
      <c r="O391" s="27"/>
      <c r="P391" s="2"/>
    </row>
    <row r="392" spans="2:16" ht="15.75" customHeight="1" x14ac:dyDescent="0.3">
      <c r="B392" s="1"/>
      <c r="F392" s="98"/>
      <c r="G392" s="1"/>
      <c r="H392" s="27"/>
      <c r="I392" s="27"/>
      <c r="J392" s="27"/>
      <c r="K392" s="27"/>
      <c r="L392" s="27"/>
      <c r="M392" s="27"/>
      <c r="N392" s="27"/>
      <c r="O392" s="27"/>
      <c r="P392" s="2"/>
    </row>
    <row r="393" spans="2:16" ht="15.75" customHeight="1" x14ac:dyDescent="0.3">
      <c r="B393" s="1"/>
      <c r="F393" s="98"/>
      <c r="G393" s="1"/>
      <c r="H393" s="27"/>
      <c r="I393" s="27"/>
      <c r="J393" s="27"/>
      <c r="K393" s="27"/>
      <c r="L393" s="27"/>
      <c r="M393" s="27"/>
      <c r="N393" s="27"/>
      <c r="O393" s="27"/>
      <c r="P393" s="2"/>
    </row>
    <row r="394" spans="2:16" ht="15.75" customHeight="1" x14ac:dyDescent="0.3">
      <c r="B394" s="1"/>
      <c r="F394" s="98"/>
      <c r="G394" s="1"/>
      <c r="H394" s="27"/>
      <c r="I394" s="27"/>
      <c r="J394" s="27"/>
      <c r="K394" s="27"/>
      <c r="L394" s="27"/>
      <c r="M394" s="27"/>
      <c r="N394" s="27"/>
      <c r="O394" s="27"/>
      <c r="P394" s="2"/>
    </row>
    <row r="395" spans="2:16" ht="15.75" customHeight="1" x14ac:dyDescent="0.3">
      <c r="B395" s="1"/>
      <c r="F395" s="98"/>
      <c r="G395" s="1"/>
      <c r="H395" s="27"/>
      <c r="I395" s="27"/>
      <c r="J395" s="27"/>
      <c r="K395" s="27"/>
      <c r="L395" s="27"/>
      <c r="M395" s="27"/>
      <c r="N395" s="27"/>
      <c r="O395" s="27"/>
      <c r="P395" s="2"/>
    </row>
    <row r="396" spans="2:16" ht="15.75" customHeight="1" x14ac:dyDescent="0.3">
      <c r="B396" s="1"/>
      <c r="F396" s="98"/>
      <c r="G396" s="1"/>
      <c r="H396" s="27"/>
      <c r="I396" s="27"/>
      <c r="J396" s="27"/>
      <c r="K396" s="27"/>
      <c r="L396" s="27"/>
      <c r="M396" s="27"/>
      <c r="N396" s="27"/>
      <c r="O396" s="27"/>
      <c r="P396" s="2"/>
    </row>
    <row r="397" spans="2:16" ht="15.75" customHeight="1" x14ac:dyDescent="0.3">
      <c r="B397" s="1"/>
      <c r="F397" s="98"/>
      <c r="G397" s="1"/>
      <c r="H397" s="27"/>
      <c r="I397" s="27"/>
      <c r="J397" s="27"/>
      <c r="K397" s="27"/>
      <c r="L397" s="27"/>
      <c r="M397" s="27"/>
      <c r="N397" s="27"/>
      <c r="O397" s="27"/>
      <c r="P397" s="2"/>
    </row>
    <row r="398" spans="2:16" ht="15.75" customHeight="1" x14ac:dyDescent="0.3">
      <c r="B398" s="1"/>
      <c r="F398" s="98"/>
      <c r="G398" s="1"/>
      <c r="H398" s="27"/>
      <c r="I398" s="27"/>
      <c r="J398" s="27"/>
      <c r="K398" s="27"/>
      <c r="L398" s="27"/>
      <c r="M398" s="27"/>
      <c r="N398" s="27"/>
      <c r="O398" s="27"/>
      <c r="P398" s="2"/>
    </row>
    <row r="399" spans="2:16" ht="15.75" customHeight="1" x14ac:dyDescent="0.3">
      <c r="B399" s="1"/>
      <c r="F399" s="98"/>
      <c r="G399" s="1"/>
      <c r="H399" s="27"/>
      <c r="I399" s="27"/>
      <c r="J399" s="27"/>
      <c r="K399" s="27"/>
      <c r="L399" s="27"/>
      <c r="M399" s="27"/>
      <c r="N399" s="27"/>
      <c r="O399" s="27"/>
      <c r="P399" s="2"/>
    </row>
    <row r="400" spans="2:16" ht="15.75" customHeight="1" x14ac:dyDescent="0.3">
      <c r="B400" s="1"/>
      <c r="F400" s="98"/>
      <c r="G400" s="1"/>
      <c r="H400" s="27"/>
      <c r="I400" s="27"/>
      <c r="J400" s="27"/>
      <c r="K400" s="27"/>
      <c r="L400" s="27"/>
      <c r="M400" s="27"/>
      <c r="N400" s="27"/>
      <c r="O400" s="27"/>
      <c r="P400" s="2"/>
    </row>
    <row r="401" spans="2:16" ht="15.75" customHeight="1" x14ac:dyDescent="0.3">
      <c r="B401" s="1"/>
      <c r="F401" s="98"/>
      <c r="G401" s="1"/>
      <c r="H401" s="27"/>
      <c r="I401" s="27"/>
      <c r="J401" s="27"/>
      <c r="K401" s="27"/>
      <c r="L401" s="27"/>
      <c r="M401" s="27"/>
      <c r="N401" s="27"/>
      <c r="O401" s="27"/>
      <c r="P401" s="2"/>
    </row>
    <row r="402" spans="2:16" ht="15.75" customHeight="1" x14ac:dyDescent="0.3">
      <c r="B402" s="1"/>
      <c r="F402" s="98"/>
      <c r="G402" s="1"/>
      <c r="H402" s="27"/>
      <c r="I402" s="27"/>
      <c r="J402" s="27"/>
      <c r="K402" s="27"/>
      <c r="L402" s="27"/>
      <c r="M402" s="27"/>
      <c r="N402" s="27"/>
      <c r="O402" s="27"/>
      <c r="P402" s="2"/>
    </row>
    <row r="403" spans="2:16" ht="15.75" customHeight="1" x14ac:dyDescent="0.3">
      <c r="B403" s="1"/>
      <c r="F403" s="98"/>
      <c r="G403" s="1"/>
      <c r="H403" s="27"/>
      <c r="I403" s="27"/>
      <c r="J403" s="27"/>
      <c r="K403" s="27"/>
      <c r="L403" s="27"/>
      <c r="M403" s="27"/>
      <c r="N403" s="27"/>
      <c r="O403" s="27"/>
      <c r="P403" s="2"/>
    </row>
    <row r="404" spans="2:16" ht="15.75" customHeight="1" x14ac:dyDescent="0.3">
      <c r="B404" s="1"/>
      <c r="F404" s="98"/>
      <c r="G404" s="1"/>
      <c r="H404" s="27"/>
      <c r="I404" s="27"/>
      <c r="J404" s="27"/>
      <c r="K404" s="27"/>
      <c r="L404" s="27"/>
      <c r="M404" s="27"/>
      <c r="N404" s="27"/>
      <c r="O404" s="27"/>
      <c r="P404" s="2"/>
    </row>
    <row r="405" spans="2:16" ht="15.75" customHeight="1" x14ac:dyDescent="0.3">
      <c r="B405" s="1"/>
      <c r="F405" s="98"/>
      <c r="G405" s="1"/>
      <c r="H405" s="27"/>
      <c r="I405" s="27"/>
      <c r="J405" s="27"/>
      <c r="K405" s="27"/>
      <c r="L405" s="27"/>
      <c r="M405" s="27"/>
      <c r="N405" s="27"/>
      <c r="O405" s="27"/>
      <c r="P405" s="2"/>
    </row>
    <row r="406" spans="2:16" ht="15.75" customHeight="1" x14ac:dyDescent="0.3">
      <c r="B406" s="1"/>
      <c r="F406" s="98"/>
      <c r="G406" s="1"/>
      <c r="H406" s="27"/>
      <c r="I406" s="27"/>
      <c r="J406" s="27"/>
      <c r="K406" s="27"/>
      <c r="L406" s="27"/>
      <c r="M406" s="27"/>
      <c r="N406" s="27"/>
      <c r="O406" s="27"/>
      <c r="P406" s="2"/>
    </row>
    <row r="407" spans="2:16" ht="15.75" customHeight="1" x14ac:dyDescent="0.3">
      <c r="B407" s="1"/>
      <c r="F407" s="98"/>
      <c r="G407" s="1"/>
      <c r="H407" s="27"/>
      <c r="I407" s="27"/>
      <c r="J407" s="27"/>
      <c r="K407" s="27"/>
      <c r="L407" s="27"/>
      <c r="M407" s="27"/>
      <c r="N407" s="27"/>
      <c r="O407" s="27"/>
      <c r="P407" s="2"/>
    </row>
    <row r="408" spans="2:16" ht="15.75" customHeight="1" x14ac:dyDescent="0.3">
      <c r="B408" s="1"/>
      <c r="F408" s="98"/>
      <c r="G408" s="1"/>
      <c r="H408" s="27"/>
      <c r="I408" s="27"/>
      <c r="J408" s="27"/>
      <c r="K408" s="27"/>
      <c r="L408" s="27"/>
      <c r="M408" s="27"/>
      <c r="N408" s="27"/>
      <c r="O408" s="27"/>
      <c r="P408" s="2"/>
    </row>
    <row r="409" spans="2:16" ht="15.75" customHeight="1" x14ac:dyDescent="0.3">
      <c r="B409" s="1"/>
      <c r="F409" s="98"/>
      <c r="G409" s="1"/>
      <c r="H409" s="27"/>
      <c r="I409" s="27"/>
      <c r="J409" s="27"/>
      <c r="K409" s="27"/>
      <c r="L409" s="27"/>
      <c r="M409" s="27"/>
      <c r="N409" s="27"/>
      <c r="O409" s="27"/>
      <c r="P409" s="2"/>
    </row>
    <row r="410" spans="2:16" ht="15.75" customHeight="1" x14ac:dyDescent="0.3">
      <c r="B410" s="1"/>
      <c r="F410" s="98"/>
      <c r="G410" s="1"/>
      <c r="H410" s="27"/>
      <c r="I410" s="27"/>
      <c r="J410" s="27"/>
      <c r="K410" s="27"/>
      <c r="L410" s="27"/>
      <c r="M410" s="27"/>
      <c r="N410" s="27"/>
      <c r="O410" s="27"/>
      <c r="P410" s="2"/>
    </row>
    <row r="411" spans="2:16" ht="15.75" customHeight="1" x14ac:dyDescent="0.3">
      <c r="B411" s="1"/>
      <c r="F411" s="98"/>
      <c r="G411" s="1"/>
      <c r="H411" s="27"/>
      <c r="I411" s="27"/>
      <c r="J411" s="27"/>
      <c r="K411" s="27"/>
      <c r="L411" s="27"/>
      <c r="M411" s="27"/>
      <c r="N411" s="27"/>
      <c r="O411" s="27"/>
      <c r="P411" s="2"/>
    </row>
    <row r="412" spans="2:16" ht="15.75" customHeight="1" x14ac:dyDescent="0.3">
      <c r="B412" s="1"/>
      <c r="F412" s="98"/>
      <c r="G412" s="1"/>
      <c r="H412" s="27"/>
      <c r="I412" s="27"/>
      <c r="J412" s="27"/>
      <c r="K412" s="27"/>
      <c r="L412" s="27"/>
      <c r="M412" s="27"/>
      <c r="N412" s="27"/>
      <c r="O412" s="27"/>
      <c r="P412" s="2"/>
    </row>
    <row r="413" spans="2:16" ht="15.75" customHeight="1" x14ac:dyDescent="0.3">
      <c r="B413" s="1"/>
      <c r="F413" s="98"/>
      <c r="G413" s="1"/>
      <c r="H413" s="27"/>
      <c r="I413" s="27"/>
      <c r="J413" s="27"/>
      <c r="K413" s="27"/>
      <c r="L413" s="27"/>
      <c r="M413" s="27"/>
      <c r="N413" s="27"/>
      <c r="O413" s="27"/>
      <c r="P413" s="2"/>
    </row>
    <row r="414" spans="2:16" ht="15.75" customHeight="1" x14ac:dyDescent="0.3">
      <c r="B414" s="1"/>
      <c r="F414" s="98"/>
      <c r="G414" s="1"/>
      <c r="H414" s="27"/>
      <c r="I414" s="27"/>
      <c r="J414" s="27"/>
      <c r="K414" s="27"/>
      <c r="L414" s="27"/>
      <c r="M414" s="27"/>
      <c r="N414" s="27"/>
      <c r="O414" s="27"/>
      <c r="P414" s="2"/>
    </row>
    <row r="415" spans="2:16" ht="15.75" customHeight="1" x14ac:dyDescent="0.3">
      <c r="B415" s="1"/>
      <c r="F415" s="98"/>
      <c r="G415" s="1"/>
      <c r="H415" s="27"/>
      <c r="I415" s="27"/>
      <c r="J415" s="27"/>
      <c r="K415" s="27"/>
      <c r="L415" s="27"/>
      <c r="M415" s="27"/>
      <c r="N415" s="27"/>
      <c r="O415" s="27"/>
      <c r="P415" s="2"/>
    </row>
    <row r="416" spans="2:16" ht="15.75" customHeight="1" x14ac:dyDescent="0.3">
      <c r="B416" s="1"/>
      <c r="F416" s="98"/>
      <c r="G416" s="1"/>
      <c r="H416" s="27"/>
      <c r="I416" s="27"/>
      <c r="J416" s="27"/>
      <c r="K416" s="27"/>
      <c r="L416" s="27"/>
      <c r="M416" s="27"/>
      <c r="N416" s="27"/>
      <c r="O416" s="27"/>
      <c r="P416" s="2"/>
    </row>
    <row r="417" spans="2:16" ht="15.75" customHeight="1" x14ac:dyDescent="0.3">
      <c r="B417" s="1"/>
      <c r="F417" s="98"/>
      <c r="G417" s="1"/>
      <c r="H417" s="27"/>
      <c r="I417" s="27"/>
      <c r="J417" s="27"/>
      <c r="K417" s="27"/>
      <c r="L417" s="27"/>
      <c r="M417" s="27"/>
      <c r="N417" s="27"/>
      <c r="O417" s="27"/>
      <c r="P417" s="2"/>
    </row>
    <row r="418" spans="2:16" ht="15.75" customHeight="1" x14ac:dyDescent="0.3">
      <c r="B418" s="1"/>
      <c r="F418" s="98"/>
      <c r="G418" s="1"/>
      <c r="H418" s="27"/>
      <c r="I418" s="27"/>
      <c r="J418" s="27"/>
      <c r="K418" s="27"/>
      <c r="L418" s="27"/>
      <c r="M418" s="27"/>
      <c r="N418" s="27"/>
      <c r="O418" s="27"/>
      <c r="P418" s="2"/>
    </row>
    <row r="419" spans="2:16" ht="15.75" customHeight="1" x14ac:dyDescent="0.3">
      <c r="B419" s="1"/>
      <c r="F419" s="98"/>
      <c r="G419" s="1"/>
      <c r="H419" s="27"/>
      <c r="I419" s="27"/>
      <c r="J419" s="27"/>
      <c r="K419" s="27"/>
      <c r="L419" s="27"/>
      <c r="M419" s="27"/>
      <c r="N419" s="27"/>
      <c r="O419" s="27"/>
      <c r="P419" s="2"/>
    </row>
    <row r="420" spans="2:16" ht="15.75" customHeight="1" x14ac:dyDescent="0.3">
      <c r="B420" s="1"/>
      <c r="F420" s="98"/>
      <c r="G420" s="1"/>
      <c r="H420" s="27"/>
      <c r="I420" s="27"/>
      <c r="J420" s="27"/>
      <c r="K420" s="27"/>
      <c r="L420" s="27"/>
      <c r="M420" s="27"/>
      <c r="N420" s="27"/>
      <c r="O420" s="27"/>
      <c r="P420" s="2"/>
    </row>
    <row r="421" spans="2:16" ht="15.75" customHeight="1" x14ac:dyDescent="0.3">
      <c r="B421" s="1"/>
      <c r="F421" s="98"/>
      <c r="G421" s="1"/>
      <c r="H421" s="27"/>
      <c r="I421" s="27"/>
      <c r="J421" s="27"/>
      <c r="K421" s="27"/>
      <c r="L421" s="27"/>
      <c r="M421" s="27"/>
      <c r="N421" s="27"/>
      <c r="O421" s="27"/>
      <c r="P421" s="2"/>
    </row>
    <row r="422" spans="2:16" ht="15.75" customHeight="1" x14ac:dyDescent="0.3">
      <c r="B422" s="1"/>
      <c r="F422" s="98"/>
      <c r="G422" s="1"/>
      <c r="H422" s="27"/>
      <c r="I422" s="27"/>
      <c r="J422" s="27"/>
      <c r="K422" s="27"/>
      <c r="L422" s="27"/>
      <c r="M422" s="27"/>
      <c r="N422" s="27"/>
      <c r="O422" s="27"/>
      <c r="P422" s="2"/>
    </row>
    <row r="423" spans="2:16" ht="15.75" customHeight="1" x14ac:dyDescent="0.3">
      <c r="B423" s="1"/>
      <c r="F423" s="98"/>
      <c r="G423" s="1"/>
      <c r="H423" s="27"/>
      <c r="I423" s="27"/>
      <c r="J423" s="27"/>
      <c r="K423" s="27"/>
      <c r="L423" s="27"/>
      <c r="M423" s="27"/>
      <c r="N423" s="27"/>
      <c r="O423" s="27"/>
      <c r="P423" s="2"/>
    </row>
    <row r="424" spans="2:16" ht="15.75" customHeight="1" x14ac:dyDescent="0.3">
      <c r="B424" s="1"/>
      <c r="F424" s="98"/>
      <c r="G424" s="1"/>
      <c r="H424" s="27"/>
      <c r="I424" s="27"/>
      <c r="J424" s="27"/>
      <c r="K424" s="27"/>
      <c r="L424" s="27"/>
      <c r="M424" s="27"/>
      <c r="N424" s="27"/>
      <c r="O424" s="27"/>
      <c r="P424" s="2"/>
    </row>
    <row r="425" spans="2:16" ht="15.75" customHeight="1" x14ac:dyDescent="0.3">
      <c r="B425" s="1"/>
      <c r="F425" s="98"/>
      <c r="G425" s="1"/>
      <c r="H425" s="27"/>
      <c r="I425" s="27"/>
      <c r="J425" s="27"/>
      <c r="K425" s="27"/>
      <c r="L425" s="27"/>
      <c r="M425" s="27"/>
      <c r="N425" s="27"/>
      <c r="O425" s="27"/>
      <c r="P425" s="2"/>
    </row>
    <row r="426" spans="2:16" ht="15.75" customHeight="1" x14ac:dyDescent="0.3">
      <c r="B426" s="1"/>
      <c r="F426" s="98"/>
      <c r="G426" s="1"/>
      <c r="H426" s="27"/>
      <c r="I426" s="27"/>
      <c r="J426" s="27"/>
      <c r="K426" s="27"/>
      <c r="L426" s="27"/>
      <c r="M426" s="27"/>
      <c r="N426" s="27"/>
      <c r="O426" s="27"/>
      <c r="P426" s="2"/>
    </row>
    <row r="427" spans="2:16" ht="15.75" customHeight="1" x14ac:dyDescent="0.3">
      <c r="B427" s="1"/>
      <c r="F427" s="98"/>
      <c r="G427" s="1"/>
      <c r="H427" s="27"/>
      <c r="I427" s="27"/>
      <c r="J427" s="27"/>
      <c r="K427" s="27"/>
      <c r="L427" s="27"/>
      <c r="M427" s="27"/>
      <c r="N427" s="27"/>
      <c r="O427" s="27"/>
      <c r="P427" s="2"/>
    </row>
    <row r="428" spans="2:16" ht="15.75" customHeight="1" x14ac:dyDescent="0.3">
      <c r="B428" s="1"/>
      <c r="F428" s="98"/>
      <c r="G428" s="1"/>
      <c r="H428" s="27"/>
      <c r="I428" s="27"/>
      <c r="J428" s="27"/>
      <c r="K428" s="27"/>
      <c r="L428" s="27"/>
      <c r="M428" s="27"/>
      <c r="N428" s="27"/>
      <c r="O428" s="27"/>
      <c r="P428" s="2"/>
    </row>
    <row r="429" spans="2:16" ht="15.75" customHeight="1" x14ac:dyDescent="0.3">
      <c r="B429" s="1"/>
      <c r="F429" s="98"/>
      <c r="G429" s="1"/>
      <c r="H429" s="27"/>
      <c r="I429" s="27"/>
      <c r="J429" s="27"/>
      <c r="K429" s="27"/>
      <c r="L429" s="27"/>
      <c r="M429" s="27"/>
      <c r="N429" s="27"/>
      <c r="O429" s="27"/>
      <c r="P429" s="2"/>
    </row>
    <row r="430" spans="2:16" ht="15.75" customHeight="1" x14ac:dyDescent="0.3">
      <c r="B430" s="1"/>
      <c r="F430" s="98"/>
      <c r="G430" s="1"/>
      <c r="H430" s="27"/>
      <c r="I430" s="27"/>
      <c r="J430" s="27"/>
      <c r="K430" s="27"/>
      <c r="L430" s="27"/>
      <c r="M430" s="27"/>
      <c r="N430" s="27"/>
      <c r="O430" s="27"/>
      <c r="P430" s="2"/>
    </row>
    <row r="431" spans="2:16" ht="15.75" customHeight="1" x14ac:dyDescent="0.3">
      <c r="B431" s="1"/>
      <c r="F431" s="98"/>
      <c r="G431" s="1"/>
      <c r="H431" s="27"/>
      <c r="I431" s="27"/>
      <c r="J431" s="27"/>
      <c r="K431" s="27"/>
      <c r="L431" s="27"/>
      <c r="M431" s="27"/>
      <c r="N431" s="27"/>
      <c r="O431" s="27"/>
      <c r="P431" s="2"/>
    </row>
    <row r="432" spans="2:16" ht="15.75" customHeight="1" x14ac:dyDescent="0.3">
      <c r="B432" s="1"/>
      <c r="F432" s="98"/>
      <c r="G432" s="1"/>
      <c r="H432" s="27"/>
      <c r="I432" s="27"/>
      <c r="J432" s="27"/>
      <c r="K432" s="27"/>
      <c r="L432" s="27"/>
      <c r="M432" s="27"/>
      <c r="N432" s="27"/>
      <c r="O432" s="27"/>
      <c r="P432" s="2"/>
    </row>
    <row r="433" spans="2:16" ht="15.75" customHeight="1" x14ac:dyDescent="0.3">
      <c r="B433" s="1"/>
      <c r="F433" s="98"/>
      <c r="G433" s="1"/>
      <c r="H433" s="27"/>
      <c r="I433" s="27"/>
      <c r="J433" s="27"/>
      <c r="K433" s="27"/>
      <c r="L433" s="27"/>
      <c r="M433" s="27"/>
      <c r="N433" s="27"/>
      <c r="O433" s="27"/>
      <c r="P433" s="2"/>
    </row>
    <row r="434" spans="2:16" ht="15.75" customHeight="1" x14ac:dyDescent="0.3">
      <c r="B434" s="1"/>
      <c r="F434" s="98"/>
      <c r="G434" s="1"/>
      <c r="H434" s="27"/>
      <c r="I434" s="27"/>
      <c r="J434" s="27"/>
      <c r="K434" s="27"/>
      <c r="L434" s="27"/>
      <c r="M434" s="27"/>
      <c r="N434" s="27"/>
      <c r="O434" s="27"/>
      <c r="P434" s="2"/>
    </row>
    <row r="435" spans="2:16" ht="15.75" customHeight="1" x14ac:dyDescent="0.3">
      <c r="B435" s="1"/>
      <c r="F435" s="98"/>
      <c r="G435" s="1"/>
      <c r="H435" s="27"/>
      <c r="I435" s="27"/>
      <c r="J435" s="27"/>
      <c r="K435" s="27"/>
      <c r="L435" s="27"/>
      <c r="M435" s="27"/>
      <c r="N435" s="27"/>
      <c r="O435" s="27"/>
      <c r="P435" s="2"/>
    </row>
    <row r="436" spans="2:16" ht="15.75" customHeight="1" x14ac:dyDescent="0.3">
      <c r="B436" s="1"/>
      <c r="F436" s="98"/>
      <c r="G436" s="1"/>
      <c r="H436" s="27"/>
      <c r="I436" s="27"/>
      <c r="J436" s="27"/>
      <c r="K436" s="27"/>
      <c r="L436" s="27"/>
      <c r="M436" s="27"/>
      <c r="N436" s="27"/>
      <c r="O436" s="27"/>
      <c r="P436" s="2"/>
    </row>
    <row r="437" spans="2:16" ht="15.75" customHeight="1" x14ac:dyDescent="0.3">
      <c r="B437" s="1"/>
      <c r="F437" s="98"/>
      <c r="G437" s="1"/>
      <c r="H437" s="27"/>
      <c r="I437" s="27"/>
      <c r="J437" s="27"/>
      <c r="K437" s="27"/>
      <c r="L437" s="27"/>
      <c r="M437" s="27"/>
      <c r="N437" s="27"/>
      <c r="O437" s="27"/>
      <c r="P437" s="2"/>
    </row>
    <row r="438" spans="2:16" ht="15.75" customHeight="1" x14ac:dyDescent="0.3">
      <c r="B438" s="1"/>
      <c r="F438" s="98"/>
      <c r="G438" s="1"/>
      <c r="H438" s="27"/>
      <c r="I438" s="27"/>
      <c r="J438" s="27"/>
      <c r="K438" s="27"/>
      <c r="L438" s="27"/>
      <c r="M438" s="27"/>
      <c r="N438" s="27"/>
      <c r="O438" s="27"/>
      <c r="P438" s="2"/>
    </row>
    <row r="439" spans="2:16" ht="15.75" customHeight="1" x14ac:dyDescent="0.3">
      <c r="B439" s="1"/>
      <c r="F439" s="98"/>
      <c r="G439" s="1"/>
      <c r="H439" s="27"/>
      <c r="I439" s="27"/>
      <c r="J439" s="27"/>
      <c r="K439" s="27"/>
      <c r="L439" s="27"/>
      <c r="M439" s="27"/>
      <c r="N439" s="27"/>
      <c r="O439" s="27"/>
      <c r="P439" s="2"/>
    </row>
    <row r="440" spans="2:16" ht="15.75" customHeight="1" x14ac:dyDescent="0.3">
      <c r="B440" s="1"/>
      <c r="F440" s="98"/>
      <c r="G440" s="1"/>
      <c r="H440" s="27"/>
      <c r="I440" s="27"/>
      <c r="J440" s="27"/>
      <c r="K440" s="27"/>
      <c r="L440" s="27"/>
      <c r="M440" s="27"/>
      <c r="N440" s="27"/>
      <c r="O440" s="27"/>
      <c r="P440" s="2"/>
    </row>
    <row r="441" spans="2:16" ht="15.75" customHeight="1" x14ac:dyDescent="0.3">
      <c r="B441" s="1"/>
      <c r="F441" s="98"/>
      <c r="G441" s="1"/>
      <c r="H441" s="27"/>
      <c r="I441" s="27"/>
      <c r="J441" s="27"/>
      <c r="K441" s="27"/>
      <c r="L441" s="27"/>
      <c r="M441" s="27"/>
      <c r="N441" s="27"/>
      <c r="O441" s="27"/>
      <c r="P441" s="2"/>
    </row>
    <row r="442" spans="2:16" ht="15.75" customHeight="1" x14ac:dyDescent="0.3">
      <c r="B442" s="1"/>
      <c r="F442" s="98"/>
      <c r="G442" s="1"/>
      <c r="H442" s="27"/>
      <c r="I442" s="27"/>
      <c r="J442" s="27"/>
      <c r="K442" s="27"/>
      <c r="L442" s="27"/>
      <c r="M442" s="27"/>
      <c r="N442" s="27"/>
      <c r="O442" s="27"/>
      <c r="P442" s="2"/>
    </row>
    <row r="443" spans="2:16" ht="15.75" customHeight="1" x14ac:dyDescent="0.3">
      <c r="B443" s="1"/>
      <c r="F443" s="98"/>
      <c r="G443" s="1"/>
      <c r="H443" s="27"/>
      <c r="I443" s="27"/>
      <c r="J443" s="27"/>
      <c r="K443" s="27"/>
      <c r="L443" s="27"/>
      <c r="M443" s="27"/>
      <c r="N443" s="27"/>
      <c r="O443" s="27"/>
      <c r="P443" s="2"/>
    </row>
    <row r="444" spans="2:16" ht="15.75" customHeight="1" x14ac:dyDescent="0.3">
      <c r="B444" s="1"/>
      <c r="F444" s="98"/>
      <c r="G444" s="1"/>
      <c r="H444" s="27"/>
      <c r="I444" s="27"/>
      <c r="J444" s="27"/>
      <c r="K444" s="27"/>
      <c r="L444" s="27"/>
      <c r="M444" s="27"/>
      <c r="N444" s="27"/>
      <c r="O444" s="27"/>
      <c r="P444" s="2"/>
    </row>
    <row r="445" spans="2:16" ht="15.75" customHeight="1" x14ac:dyDescent="0.3">
      <c r="B445" s="1"/>
      <c r="F445" s="98"/>
      <c r="G445" s="1"/>
      <c r="H445" s="27"/>
      <c r="I445" s="27"/>
      <c r="J445" s="27"/>
      <c r="K445" s="27"/>
      <c r="L445" s="27"/>
      <c r="M445" s="27"/>
      <c r="N445" s="27"/>
      <c r="O445" s="27"/>
      <c r="P445" s="2"/>
    </row>
    <row r="446" spans="2:16" ht="15.75" customHeight="1" x14ac:dyDescent="0.3">
      <c r="B446" s="1"/>
      <c r="F446" s="98"/>
      <c r="G446" s="1"/>
      <c r="H446" s="27"/>
      <c r="I446" s="27"/>
      <c r="J446" s="27"/>
      <c r="K446" s="27"/>
      <c r="L446" s="27"/>
      <c r="M446" s="27"/>
      <c r="N446" s="27"/>
      <c r="O446" s="27"/>
      <c r="P446" s="2"/>
    </row>
    <row r="447" spans="2:16" ht="15.75" customHeight="1" x14ac:dyDescent="0.3">
      <c r="B447" s="1"/>
      <c r="F447" s="98"/>
      <c r="G447" s="1"/>
      <c r="H447" s="27"/>
      <c r="I447" s="27"/>
      <c r="J447" s="27"/>
      <c r="K447" s="27"/>
      <c r="L447" s="27"/>
      <c r="M447" s="27"/>
      <c r="N447" s="27"/>
      <c r="O447" s="27"/>
      <c r="P447" s="2"/>
    </row>
    <row r="448" spans="2:16" ht="15.75" customHeight="1" x14ac:dyDescent="0.3">
      <c r="B448" s="1"/>
      <c r="F448" s="98"/>
      <c r="G448" s="1"/>
      <c r="H448" s="27"/>
      <c r="I448" s="27"/>
      <c r="J448" s="27"/>
      <c r="K448" s="27"/>
      <c r="L448" s="27"/>
      <c r="M448" s="27"/>
      <c r="N448" s="27"/>
      <c r="O448" s="27"/>
      <c r="P448" s="2"/>
    </row>
    <row r="449" spans="2:16" ht="15.75" customHeight="1" x14ac:dyDescent="0.3">
      <c r="B449" s="1"/>
      <c r="F449" s="98"/>
      <c r="G449" s="1"/>
      <c r="H449" s="27"/>
      <c r="I449" s="27"/>
      <c r="J449" s="27"/>
      <c r="K449" s="27"/>
      <c r="L449" s="27"/>
      <c r="M449" s="27"/>
      <c r="N449" s="27"/>
      <c r="O449" s="27"/>
      <c r="P449" s="2"/>
    </row>
    <row r="450" spans="2:16" ht="15.75" customHeight="1" x14ac:dyDescent="0.3">
      <c r="B450" s="1"/>
      <c r="F450" s="98"/>
      <c r="G450" s="1"/>
      <c r="H450" s="27"/>
      <c r="I450" s="27"/>
      <c r="J450" s="27"/>
      <c r="K450" s="27"/>
      <c r="L450" s="27"/>
      <c r="M450" s="27"/>
      <c r="N450" s="27"/>
      <c r="O450" s="27"/>
      <c r="P450" s="2"/>
    </row>
    <row r="451" spans="2:16" ht="15.75" customHeight="1" x14ac:dyDescent="0.3">
      <c r="B451" s="1"/>
      <c r="F451" s="98"/>
      <c r="G451" s="1"/>
      <c r="H451" s="27"/>
      <c r="I451" s="27"/>
      <c r="J451" s="27"/>
      <c r="K451" s="27"/>
      <c r="L451" s="27"/>
      <c r="M451" s="27"/>
      <c r="N451" s="27"/>
      <c r="O451" s="27"/>
      <c r="P451" s="2"/>
    </row>
    <row r="452" spans="2:16" ht="15.75" customHeight="1" x14ac:dyDescent="0.3">
      <c r="B452" s="1"/>
      <c r="F452" s="98"/>
      <c r="G452" s="1"/>
      <c r="H452" s="27"/>
      <c r="I452" s="27"/>
      <c r="J452" s="27"/>
      <c r="K452" s="27"/>
      <c r="L452" s="27"/>
      <c r="M452" s="27"/>
      <c r="N452" s="27"/>
      <c r="O452" s="27"/>
      <c r="P452" s="2"/>
    </row>
    <row r="453" spans="2:16" ht="15.75" customHeight="1" x14ac:dyDescent="0.3">
      <c r="B453" s="1"/>
      <c r="F453" s="98"/>
      <c r="G453" s="1"/>
      <c r="H453" s="27"/>
      <c r="I453" s="27"/>
      <c r="J453" s="27"/>
      <c r="K453" s="27"/>
      <c r="L453" s="27"/>
      <c r="M453" s="27"/>
      <c r="N453" s="27"/>
      <c r="O453" s="27"/>
      <c r="P453" s="2"/>
    </row>
    <row r="454" spans="2:16" ht="15.75" customHeight="1" x14ac:dyDescent="0.3">
      <c r="B454" s="1"/>
      <c r="F454" s="98"/>
      <c r="G454" s="1"/>
      <c r="H454" s="27"/>
      <c r="I454" s="27"/>
      <c r="J454" s="27"/>
      <c r="K454" s="27"/>
      <c r="L454" s="27"/>
      <c r="M454" s="27"/>
      <c r="N454" s="27"/>
      <c r="O454" s="27"/>
      <c r="P454" s="2"/>
    </row>
    <row r="455" spans="2:16" ht="15.75" customHeight="1" x14ac:dyDescent="0.3">
      <c r="B455" s="1"/>
      <c r="F455" s="98"/>
      <c r="G455" s="1"/>
      <c r="H455" s="27"/>
      <c r="I455" s="27"/>
      <c r="J455" s="27"/>
      <c r="K455" s="27"/>
      <c r="L455" s="27"/>
      <c r="M455" s="27"/>
      <c r="N455" s="27"/>
      <c r="O455" s="27"/>
      <c r="P455" s="2"/>
    </row>
    <row r="456" spans="2:16" ht="15.75" customHeight="1" x14ac:dyDescent="0.3">
      <c r="B456" s="1"/>
      <c r="F456" s="98"/>
      <c r="G456" s="1"/>
      <c r="H456" s="27"/>
      <c r="I456" s="27"/>
      <c r="J456" s="27"/>
      <c r="K456" s="27"/>
      <c r="L456" s="27"/>
      <c r="M456" s="27"/>
      <c r="N456" s="27"/>
      <c r="O456" s="27"/>
      <c r="P456" s="2"/>
    </row>
    <row r="457" spans="2:16" ht="15.75" customHeight="1" x14ac:dyDescent="0.3">
      <c r="B457" s="1"/>
      <c r="F457" s="98"/>
      <c r="G457" s="1"/>
      <c r="H457" s="27"/>
      <c r="I457" s="27"/>
      <c r="J457" s="27"/>
      <c r="K457" s="27"/>
      <c r="L457" s="27"/>
      <c r="M457" s="27"/>
      <c r="N457" s="27"/>
      <c r="O457" s="27"/>
      <c r="P457" s="2"/>
    </row>
    <row r="458" spans="2:16" ht="15.75" customHeight="1" x14ac:dyDescent="0.3">
      <c r="B458" s="1"/>
      <c r="F458" s="98"/>
      <c r="G458" s="1"/>
      <c r="H458" s="27"/>
      <c r="I458" s="27"/>
      <c r="J458" s="27"/>
      <c r="K458" s="27"/>
      <c r="L458" s="27"/>
      <c r="M458" s="27"/>
      <c r="N458" s="27"/>
      <c r="O458" s="27"/>
      <c r="P458" s="2"/>
    </row>
    <row r="459" spans="2:16" ht="15.75" customHeight="1" x14ac:dyDescent="0.3">
      <c r="B459" s="1"/>
      <c r="F459" s="98"/>
      <c r="G459" s="1"/>
      <c r="H459" s="27"/>
      <c r="I459" s="27"/>
      <c r="J459" s="27"/>
      <c r="K459" s="27"/>
      <c r="L459" s="27"/>
      <c r="M459" s="27"/>
      <c r="N459" s="27"/>
      <c r="O459" s="27"/>
      <c r="P459" s="2"/>
    </row>
    <row r="460" spans="2:16" ht="15.75" customHeight="1" x14ac:dyDescent="0.3">
      <c r="B460" s="1"/>
      <c r="F460" s="98"/>
      <c r="G460" s="1"/>
      <c r="H460" s="27"/>
      <c r="I460" s="27"/>
      <c r="J460" s="27"/>
      <c r="K460" s="27"/>
      <c r="L460" s="27"/>
      <c r="M460" s="27"/>
      <c r="N460" s="27"/>
      <c r="O460" s="27"/>
      <c r="P460" s="2"/>
    </row>
    <row r="461" spans="2:16" ht="15.75" customHeight="1" x14ac:dyDescent="0.3">
      <c r="B461" s="1"/>
      <c r="F461" s="98"/>
      <c r="G461" s="1"/>
      <c r="H461" s="27"/>
      <c r="I461" s="27"/>
      <c r="J461" s="27"/>
      <c r="K461" s="27"/>
      <c r="L461" s="27"/>
      <c r="M461" s="27"/>
      <c r="N461" s="27"/>
      <c r="O461" s="27"/>
      <c r="P461" s="2"/>
    </row>
    <row r="462" spans="2:16" ht="15.75" customHeight="1" x14ac:dyDescent="0.3">
      <c r="B462" s="1"/>
      <c r="F462" s="98"/>
      <c r="G462" s="1"/>
      <c r="H462" s="27"/>
      <c r="I462" s="27"/>
      <c r="J462" s="27"/>
      <c r="K462" s="27"/>
      <c r="L462" s="27"/>
      <c r="M462" s="27"/>
      <c r="N462" s="27"/>
      <c r="O462" s="27"/>
      <c r="P462" s="2"/>
    </row>
    <row r="463" spans="2:16" ht="15.75" customHeight="1" x14ac:dyDescent="0.3">
      <c r="B463" s="1"/>
      <c r="F463" s="98"/>
      <c r="G463" s="1"/>
      <c r="H463" s="27"/>
      <c r="I463" s="27"/>
      <c r="J463" s="27"/>
      <c r="K463" s="27"/>
      <c r="L463" s="27"/>
      <c r="M463" s="27"/>
      <c r="N463" s="27"/>
      <c r="O463" s="27"/>
      <c r="P463" s="2"/>
    </row>
    <row r="464" spans="2:16" ht="15.75" customHeight="1" x14ac:dyDescent="0.3">
      <c r="B464" s="1"/>
      <c r="F464" s="98"/>
      <c r="G464" s="1"/>
      <c r="H464" s="27"/>
      <c r="I464" s="27"/>
      <c r="J464" s="27"/>
      <c r="K464" s="27"/>
      <c r="L464" s="27"/>
      <c r="M464" s="27"/>
      <c r="N464" s="27"/>
      <c r="O464" s="27"/>
      <c r="P464" s="2"/>
    </row>
    <row r="465" spans="2:16" ht="15.75" customHeight="1" x14ac:dyDescent="0.3">
      <c r="B465" s="1"/>
      <c r="F465" s="98"/>
      <c r="G465" s="1"/>
      <c r="H465" s="27"/>
      <c r="I465" s="27"/>
      <c r="J465" s="27"/>
      <c r="K465" s="27"/>
      <c r="L465" s="27"/>
      <c r="M465" s="27"/>
      <c r="N465" s="27"/>
      <c r="O465" s="27"/>
      <c r="P465" s="2"/>
    </row>
    <row r="466" spans="2:16" ht="15.75" customHeight="1" x14ac:dyDescent="0.3">
      <c r="B466" s="1"/>
      <c r="F466" s="98"/>
      <c r="G466" s="1"/>
      <c r="H466" s="27"/>
      <c r="I466" s="27"/>
      <c r="J466" s="27"/>
      <c r="K466" s="27"/>
      <c r="L466" s="27"/>
      <c r="M466" s="27"/>
      <c r="N466" s="27"/>
      <c r="O466" s="27"/>
      <c r="P466" s="2"/>
    </row>
    <row r="467" spans="2:16" ht="15.75" customHeight="1" x14ac:dyDescent="0.3">
      <c r="B467" s="1"/>
      <c r="F467" s="98"/>
      <c r="G467" s="1"/>
      <c r="H467" s="27"/>
      <c r="I467" s="27"/>
      <c r="J467" s="27"/>
      <c r="K467" s="27"/>
      <c r="L467" s="27"/>
      <c r="M467" s="27"/>
      <c r="N467" s="27"/>
      <c r="O467" s="27"/>
      <c r="P467" s="2"/>
    </row>
    <row r="468" spans="2:16" ht="15.75" customHeight="1" x14ac:dyDescent="0.3">
      <c r="B468" s="1"/>
      <c r="F468" s="98"/>
      <c r="G468" s="1"/>
      <c r="H468" s="27"/>
      <c r="I468" s="27"/>
      <c r="J468" s="27"/>
      <c r="K468" s="27"/>
      <c r="L468" s="27"/>
      <c r="M468" s="27"/>
      <c r="N468" s="27"/>
      <c r="O468" s="27"/>
      <c r="P468" s="2"/>
    </row>
    <row r="469" spans="2:16" ht="15.75" customHeight="1" x14ac:dyDescent="0.3">
      <c r="B469" s="1"/>
      <c r="F469" s="98"/>
      <c r="G469" s="1"/>
      <c r="H469" s="27"/>
      <c r="I469" s="27"/>
      <c r="J469" s="27"/>
      <c r="K469" s="27"/>
      <c r="L469" s="27"/>
      <c r="M469" s="27"/>
      <c r="N469" s="27"/>
      <c r="O469" s="27"/>
      <c r="P469" s="2"/>
    </row>
    <row r="470" spans="2:16" ht="15.75" customHeight="1" x14ac:dyDescent="0.3">
      <c r="B470" s="1"/>
      <c r="F470" s="98"/>
      <c r="G470" s="1"/>
      <c r="H470" s="27"/>
      <c r="I470" s="27"/>
      <c r="J470" s="27"/>
      <c r="K470" s="27"/>
      <c r="L470" s="27"/>
      <c r="M470" s="27"/>
      <c r="N470" s="27"/>
      <c r="O470" s="27"/>
      <c r="P470" s="2"/>
    </row>
    <row r="471" spans="2:16" ht="15.75" customHeight="1" x14ac:dyDescent="0.3">
      <c r="B471" s="1"/>
      <c r="F471" s="98"/>
      <c r="G471" s="1"/>
      <c r="H471" s="27"/>
      <c r="I471" s="27"/>
      <c r="J471" s="27"/>
      <c r="K471" s="27"/>
      <c r="L471" s="27"/>
      <c r="M471" s="27"/>
      <c r="N471" s="27"/>
      <c r="O471" s="27"/>
      <c r="P471" s="2"/>
    </row>
    <row r="472" spans="2:16" ht="15.75" customHeight="1" x14ac:dyDescent="0.3">
      <c r="B472" s="1"/>
      <c r="F472" s="98"/>
      <c r="G472" s="1"/>
      <c r="H472" s="27"/>
      <c r="I472" s="27"/>
      <c r="J472" s="27"/>
      <c r="K472" s="27"/>
      <c r="L472" s="27"/>
      <c r="M472" s="27"/>
      <c r="N472" s="27"/>
      <c r="O472" s="27"/>
      <c r="P472" s="2"/>
    </row>
    <row r="473" spans="2:16" ht="15.75" customHeight="1" x14ac:dyDescent="0.3">
      <c r="B473" s="1"/>
      <c r="F473" s="98"/>
      <c r="G473" s="1"/>
      <c r="H473" s="27"/>
      <c r="I473" s="27"/>
      <c r="J473" s="27"/>
      <c r="K473" s="27"/>
      <c r="L473" s="27"/>
      <c r="M473" s="27"/>
      <c r="N473" s="27"/>
      <c r="O473" s="27"/>
      <c r="P473" s="2"/>
    </row>
    <row r="474" spans="2:16" ht="15.75" customHeight="1" x14ac:dyDescent="0.3">
      <c r="B474" s="1"/>
      <c r="F474" s="98"/>
      <c r="G474" s="1"/>
      <c r="H474" s="27"/>
      <c r="I474" s="27"/>
      <c r="J474" s="27"/>
      <c r="K474" s="27"/>
      <c r="L474" s="27"/>
      <c r="M474" s="27"/>
      <c r="N474" s="27"/>
      <c r="O474" s="27"/>
      <c r="P474" s="2"/>
    </row>
    <row r="475" spans="2:16" ht="15.75" customHeight="1" x14ac:dyDescent="0.3">
      <c r="B475" s="1"/>
      <c r="F475" s="98"/>
      <c r="G475" s="1"/>
      <c r="H475" s="27"/>
      <c r="I475" s="27"/>
      <c r="J475" s="27"/>
      <c r="K475" s="27"/>
      <c r="L475" s="27"/>
      <c r="M475" s="27"/>
      <c r="N475" s="27"/>
      <c r="O475" s="27"/>
      <c r="P475" s="2"/>
    </row>
    <row r="476" spans="2:16" ht="15.75" customHeight="1" x14ac:dyDescent="0.3">
      <c r="B476" s="1"/>
      <c r="F476" s="98"/>
      <c r="G476" s="1"/>
      <c r="H476" s="27"/>
      <c r="I476" s="27"/>
      <c r="J476" s="27"/>
      <c r="K476" s="27"/>
      <c r="L476" s="27"/>
      <c r="M476" s="27"/>
      <c r="N476" s="27"/>
      <c r="O476" s="27"/>
      <c r="P476" s="2"/>
    </row>
    <row r="477" spans="2:16" ht="15.75" customHeight="1" x14ac:dyDescent="0.3">
      <c r="B477" s="1"/>
      <c r="F477" s="98"/>
      <c r="G477" s="1"/>
      <c r="H477" s="27"/>
      <c r="I477" s="27"/>
      <c r="J477" s="27"/>
      <c r="K477" s="27"/>
      <c r="L477" s="27"/>
      <c r="M477" s="27"/>
      <c r="N477" s="27"/>
      <c r="O477" s="27"/>
      <c r="P477" s="2"/>
    </row>
    <row r="478" spans="2:16" ht="15.75" customHeight="1" x14ac:dyDescent="0.3">
      <c r="B478" s="1"/>
      <c r="F478" s="98"/>
      <c r="G478" s="1"/>
      <c r="H478" s="27"/>
      <c r="I478" s="27"/>
      <c r="J478" s="27"/>
      <c r="K478" s="27"/>
      <c r="L478" s="27"/>
      <c r="M478" s="27"/>
      <c r="N478" s="27"/>
      <c r="O478" s="27"/>
      <c r="P478" s="2"/>
    </row>
    <row r="479" spans="2:16" ht="15.75" customHeight="1" x14ac:dyDescent="0.3">
      <c r="B479" s="1"/>
      <c r="F479" s="98"/>
      <c r="G479" s="1"/>
      <c r="H479" s="27"/>
      <c r="I479" s="27"/>
      <c r="J479" s="27"/>
      <c r="K479" s="27"/>
      <c r="L479" s="27"/>
      <c r="M479" s="27"/>
      <c r="N479" s="27"/>
      <c r="O479" s="27"/>
      <c r="P479" s="2"/>
    </row>
    <row r="480" spans="2:16" ht="15.75" customHeight="1" x14ac:dyDescent="0.3">
      <c r="B480" s="1"/>
      <c r="F480" s="98"/>
      <c r="G480" s="1"/>
      <c r="H480" s="27"/>
      <c r="I480" s="27"/>
      <c r="J480" s="27"/>
      <c r="K480" s="27"/>
      <c r="L480" s="27"/>
      <c r="M480" s="27"/>
      <c r="N480" s="27"/>
      <c r="O480" s="27"/>
      <c r="P480" s="2"/>
    </row>
    <row r="481" spans="2:16" ht="15.75" customHeight="1" x14ac:dyDescent="0.3">
      <c r="B481" s="1"/>
      <c r="F481" s="98"/>
      <c r="G481" s="1"/>
      <c r="H481" s="27"/>
      <c r="I481" s="27"/>
      <c r="J481" s="27"/>
      <c r="K481" s="27"/>
      <c r="L481" s="27"/>
      <c r="M481" s="27"/>
      <c r="N481" s="27"/>
      <c r="O481" s="27"/>
      <c r="P481" s="2"/>
    </row>
    <row r="482" spans="2:16" ht="15.75" customHeight="1" x14ac:dyDescent="0.3">
      <c r="B482" s="1"/>
      <c r="F482" s="98"/>
      <c r="G482" s="1"/>
      <c r="H482" s="27"/>
      <c r="I482" s="27"/>
      <c r="J482" s="27"/>
      <c r="K482" s="27"/>
      <c r="L482" s="27"/>
      <c r="M482" s="27"/>
      <c r="N482" s="27"/>
      <c r="O482" s="27"/>
      <c r="P482" s="2"/>
    </row>
    <row r="483" spans="2:16" ht="15.75" customHeight="1" x14ac:dyDescent="0.3">
      <c r="B483" s="1"/>
      <c r="F483" s="98"/>
      <c r="G483" s="1"/>
      <c r="H483" s="27"/>
      <c r="I483" s="27"/>
      <c r="J483" s="27"/>
      <c r="K483" s="27"/>
      <c r="L483" s="27"/>
      <c r="M483" s="27"/>
      <c r="N483" s="27"/>
      <c r="O483" s="27"/>
      <c r="P483" s="2"/>
    </row>
    <row r="484" spans="2:16" ht="15.75" customHeight="1" x14ac:dyDescent="0.3">
      <c r="B484" s="1"/>
      <c r="F484" s="98"/>
      <c r="G484" s="1"/>
      <c r="H484" s="27"/>
      <c r="I484" s="27"/>
      <c r="J484" s="27"/>
      <c r="K484" s="27"/>
      <c r="L484" s="27"/>
      <c r="M484" s="27"/>
      <c r="N484" s="27"/>
      <c r="O484" s="27"/>
      <c r="P484" s="2"/>
    </row>
    <row r="485" spans="2:16" ht="15.75" customHeight="1" x14ac:dyDescent="0.3">
      <c r="B485" s="1"/>
      <c r="F485" s="98"/>
      <c r="G485" s="1"/>
      <c r="H485" s="27"/>
      <c r="I485" s="27"/>
      <c r="J485" s="27"/>
      <c r="K485" s="27"/>
      <c r="L485" s="27"/>
      <c r="M485" s="27"/>
      <c r="N485" s="27"/>
      <c r="O485" s="27"/>
      <c r="P485" s="2"/>
    </row>
    <row r="486" spans="2:16" ht="15.75" customHeight="1" x14ac:dyDescent="0.3">
      <c r="B486" s="1"/>
      <c r="F486" s="98"/>
      <c r="G486" s="1"/>
      <c r="H486" s="27"/>
      <c r="I486" s="27"/>
      <c r="J486" s="27"/>
      <c r="K486" s="27"/>
      <c r="L486" s="27"/>
      <c r="M486" s="27"/>
      <c r="N486" s="27"/>
      <c r="O486" s="27"/>
      <c r="P486" s="2"/>
    </row>
    <row r="487" spans="2:16" ht="15.75" customHeight="1" x14ac:dyDescent="0.3">
      <c r="B487" s="1"/>
      <c r="F487" s="98"/>
      <c r="G487" s="1"/>
      <c r="H487" s="27"/>
      <c r="I487" s="27"/>
      <c r="J487" s="27"/>
      <c r="K487" s="27"/>
      <c r="L487" s="27"/>
      <c r="M487" s="27"/>
      <c r="N487" s="27"/>
      <c r="O487" s="27"/>
      <c r="P487" s="2"/>
    </row>
    <row r="488" spans="2:16" ht="15.75" customHeight="1" x14ac:dyDescent="0.3">
      <c r="B488" s="1"/>
      <c r="F488" s="98"/>
      <c r="G488" s="1"/>
      <c r="H488" s="27"/>
      <c r="I488" s="27"/>
      <c r="J488" s="27"/>
      <c r="K488" s="27"/>
      <c r="L488" s="27"/>
      <c r="M488" s="27"/>
      <c r="N488" s="27"/>
      <c r="O488" s="27"/>
      <c r="P488" s="2"/>
    </row>
    <row r="489" spans="2:16" ht="15.75" customHeight="1" x14ac:dyDescent="0.3">
      <c r="B489" s="1"/>
      <c r="F489" s="98"/>
      <c r="G489" s="1"/>
      <c r="H489" s="27"/>
      <c r="I489" s="27"/>
      <c r="J489" s="27"/>
      <c r="K489" s="27"/>
      <c r="L489" s="27"/>
      <c r="M489" s="27"/>
      <c r="N489" s="27"/>
      <c r="O489" s="27"/>
      <c r="P489" s="2"/>
    </row>
    <row r="490" spans="2:16" ht="15.75" customHeight="1" x14ac:dyDescent="0.3">
      <c r="B490" s="1"/>
      <c r="F490" s="98"/>
      <c r="G490" s="1"/>
      <c r="H490" s="27"/>
      <c r="I490" s="27"/>
      <c r="J490" s="27"/>
      <c r="K490" s="27"/>
      <c r="L490" s="27"/>
      <c r="M490" s="27"/>
      <c r="N490" s="27"/>
      <c r="O490" s="27"/>
      <c r="P490" s="2"/>
    </row>
    <row r="491" spans="2:16" ht="15.75" customHeight="1" x14ac:dyDescent="0.3">
      <c r="B491" s="1"/>
      <c r="F491" s="98"/>
      <c r="G491" s="1"/>
      <c r="H491" s="27"/>
      <c r="I491" s="27"/>
      <c r="J491" s="27"/>
      <c r="K491" s="27"/>
      <c r="L491" s="27"/>
      <c r="M491" s="27"/>
      <c r="N491" s="27"/>
      <c r="O491" s="27"/>
      <c r="P491" s="2"/>
    </row>
    <row r="492" spans="2:16" ht="15.75" customHeight="1" x14ac:dyDescent="0.3">
      <c r="B492" s="1"/>
      <c r="F492" s="98"/>
      <c r="G492" s="1"/>
      <c r="H492" s="27"/>
      <c r="I492" s="27"/>
      <c r="J492" s="27"/>
      <c r="K492" s="27"/>
      <c r="L492" s="27"/>
      <c r="M492" s="27"/>
      <c r="N492" s="27"/>
      <c r="O492" s="27"/>
      <c r="P492" s="2"/>
    </row>
    <row r="493" spans="2:16" ht="15.75" customHeight="1" x14ac:dyDescent="0.3">
      <c r="B493" s="1"/>
      <c r="F493" s="98"/>
      <c r="G493" s="1"/>
      <c r="H493" s="27"/>
      <c r="I493" s="27"/>
      <c r="J493" s="27"/>
      <c r="K493" s="27"/>
      <c r="L493" s="27"/>
      <c r="M493" s="27"/>
      <c r="N493" s="27"/>
      <c r="O493" s="27"/>
      <c r="P493" s="2"/>
    </row>
    <row r="494" spans="2:16" ht="15.75" customHeight="1" x14ac:dyDescent="0.3">
      <c r="B494" s="1"/>
      <c r="F494" s="98"/>
      <c r="G494" s="1"/>
      <c r="H494" s="27"/>
      <c r="I494" s="27"/>
      <c r="J494" s="27"/>
      <c r="K494" s="27"/>
      <c r="L494" s="27"/>
      <c r="M494" s="27"/>
      <c r="N494" s="27"/>
      <c r="O494" s="27"/>
      <c r="P494" s="2"/>
    </row>
    <row r="495" spans="2:16" ht="15.75" customHeight="1" x14ac:dyDescent="0.3">
      <c r="B495" s="1"/>
      <c r="F495" s="98"/>
      <c r="G495" s="1"/>
      <c r="H495" s="27"/>
      <c r="I495" s="27"/>
      <c r="J495" s="27"/>
      <c r="K495" s="27"/>
      <c r="L495" s="27"/>
      <c r="M495" s="27"/>
      <c r="N495" s="27"/>
      <c r="O495" s="27"/>
      <c r="P495" s="2"/>
    </row>
    <row r="496" spans="2:16" ht="15.75" customHeight="1" x14ac:dyDescent="0.3">
      <c r="B496" s="1"/>
      <c r="F496" s="98"/>
      <c r="G496" s="1"/>
      <c r="H496" s="27"/>
      <c r="I496" s="27"/>
      <c r="J496" s="27"/>
      <c r="K496" s="27"/>
      <c r="L496" s="27"/>
      <c r="M496" s="27"/>
      <c r="N496" s="27"/>
      <c r="O496" s="27"/>
      <c r="P496" s="2"/>
    </row>
    <row r="497" spans="2:16" ht="15.75" customHeight="1" x14ac:dyDescent="0.3">
      <c r="B497" s="1"/>
      <c r="F497" s="98"/>
      <c r="G497" s="1"/>
      <c r="H497" s="27"/>
      <c r="I497" s="27"/>
      <c r="J497" s="27"/>
      <c r="K497" s="27"/>
      <c r="L497" s="27"/>
      <c r="M497" s="27"/>
      <c r="N497" s="27"/>
      <c r="O497" s="27"/>
      <c r="P497" s="2"/>
    </row>
    <row r="498" spans="2:16" ht="15.75" customHeight="1" x14ac:dyDescent="0.3">
      <c r="B498" s="1"/>
      <c r="F498" s="98"/>
      <c r="G498" s="1"/>
      <c r="H498" s="27"/>
      <c r="I498" s="27"/>
      <c r="J498" s="27"/>
      <c r="K498" s="27"/>
      <c r="L498" s="27"/>
      <c r="M498" s="27"/>
      <c r="N498" s="27"/>
      <c r="O498" s="27"/>
      <c r="P498" s="2"/>
    </row>
    <row r="499" spans="2:16" ht="15.75" customHeight="1" x14ac:dyDescent="0.3">
      <c r="B499" s="1"/>
      <c r="F499" s="98"/>
      <c r="G499" s="1"/>
      <c r="H499" s="27"/>
      <c r="I499" s="27"/>
      <c r="J499" s="27"/>
      <c r="K499" s="27"/>
      <c r="L499" s="27"/>
      <c r="M499" s="27"/>
      <c r="N499" s="27"/>
      <c r="O499" s="27"/>
      <c r="P499" s="2"/>
    </row>
    <row r="500" spans="2:16" ht="15.75" customHeight="1" x14ac:dyDescent="0.3">
      <c r="B500" s="1"/>
      <c r="F500" s="98"/>
      <c r="G500" s="1"/>
      <c r="H500" s="27"/>
      <c r="I500" s="27"/>
      <c r="J500" s="27"/>
      <c r="K500" s="27"/>
      <c r="L500" s="27"/>
      <c r="M500" s="27"/>
      <c r="N500" s="27"/>
      <c r="O500" s="27"/>
      <c r="P500" s="2"/>
    </row>
    <row r="501" spans="2:16" ht="15.75" customHeight="1" x14ac:dyDescent="0.3">
      <c r="B501" s="1"/>
      <c r="F501" s="98"/>
      <c r="G501" s="1"/>
      <c r="H501" s="27"/>
      <c r="I501" s="27"/>
      <c r="J501" s="27"/>
      <c r="K501" s="27"/>
      <c r="L501" s="27"/>
      <c r="M501" s="27"/>
      <c r="N501" s="27"/>
      <c r="O501" s="27"/>
      <c r="P501" s="2"/>
    </row>
    <row r="502" spans="2:16" ht="15.75" customHeight="1" x14ac:dyDescent="0.3">
      <c r="B502" s="1"/>
      <c r="F502" s="98"/>
      <c r="G502" s="1"/>
      <c r="H502" s="27"/>
      <c r="I502" s="27"/>
      <c r="J502" s="27"/>
      <c r="K502" s="27"/>
      <c r="L502" s="27"/>
      <c r="M502" s="27"/>
      <c r="N502" s="27"/>
      <c r="O502" s="27"/>
      <c r="P502" s="2"/>
    </row>
    <row r="503" spans="2:16" ht="15.75" customHeight="1" x14ac:dyDescent="0.3">
      <c r="B503" s="1"/>
      <c r="F503" s="98"/>
      <c r="G503" s="1"/>
      <c r="H503" s="27"/>
      <c r="I503" s="27"/>
      <c r="J503" s="27"/>
      <c r="K503" s="27"/>
      <c r="L503" s="27"/>
      <c r="M503" s="27"/>
      <c r="N503" s="27"/>
      <c r="O503" s="27"/>
      <c r="P503" s="2"/>
    </row>
    <row r="504" spans="2:16" ht="15.75" customHeight="1" x14ac:dyDescent="0.3">
      <c r="B504" s="1"/>
      <c r="F504" s="98"/>
      <c r="G504" s="1"/>
      <c r="H504" s="27"/>
      <c r="I504" s="27"/>
      <c r="J504" s="27"/>
      <c r="K504" s="27"/>
      <c r="L504" s="27"/>
      <c r="M504" s="27"/>
      <c r="N504" s="27"/>
      <c r="O504" s="27"/>
      <c r="P504" s="2"/>
    </row>
    <row r="505" spans="2:16" ht="15.75" customHeight="1" x14ac:dyDescent="0.3">
      <c r="B505" s="1"/>
      <c r="F505" s="98"/>
      <c r="G505" s="1"/>
      <c r="H505" s="27"/>
      <c r="I505" s="27"/>
      <c r="J505" s="27"/>
      <c r="K505" s="27"/>
      <c r="L505" s="27"/>
      <c r="M505" s="27"/>
      <c r="N505" s="27"/>
      <c r="O505" s="27"/>
      <c r="P505" s="2"/>
    </row>
    <row r="506" spans="2:16" ht="15.75" customHeight="1" x14ac:dyDescent="0.3">
      <c r="B506" s="1"/>
      <c r="F506" s="98"/>
      <c r="G506" s="1"/>
      <c r="H506" s="27"/>
      <c r="I506" s="27"/>
      <c r="J506" s="27"/>
      <c r="K506" s="27"/>
      <c r="L506" s="27"/>
      <c r="M506" s="27"/>
      <c r="N506" s="27"/>
      <c r="O506" s="27"/>
      <c r="P506" s="2"/>
    </row>
    <row r="507" spans="2:16" ht="15.75" customHeight="1" x14ac:dyDescent="0.3">
      <c r="B507" s="1"/>
      <c r="F507" s="98"/>
      <c r="G507" s="1"/>
      <c r="H507" s="27"/>
      <c r="I507" s="27"/>
      <c r="J507" s="27"/>
      <c r="K507" s="27"/>
      <c r="L507" s="27"/>
      <c r="M507" s="27"/>
      <c r="N507" s="27"/>
      <c r="O507" s="27"/>
      <c r="P507" s="2"/>
    </row>
    <row r="508" spans="2:16" ht="15.75" customHeight="1" x14ac:dyDescent="0.3">
      <c r="B508" s="1"/>
      <c r="F508" s="98"/>
      <c r="G508" s="1"/>
      <c r="H508" s="27"/>
      <c r="I508" s="27"/>
      <c r="J508" s="27"/>
      <c r="K508" s="27"/>
      <c r="L508" s="27"/>
      <c r="M508" s="27"/>
      <c r="N508" s="27"/>
      <c r="O508" s="27"/>
      <c r="P508" s="2"/>
    </row>
    <row r="509" spans="2:16" ht="15.75" customHeight="1" x14ac:dyDescent="0.3">
      <c r="B509" s="1"/>
      <c r="F509" s="98"/>
      <c r="G509" s="1"/>
      <c r="H509" s="27"/>
      <c r="I509" s="27"/>
      <c r="J509" s="27"/>
      <c r="K509" s="27"/>
      <c r="L509" s="27"/>
      <c r="M509" s="27"/>
      <c r="N509" s="27"/>
      <c r="O509" s="27"/>
      <c r="P509" s="2"/>
    </row>
    <row r="510" spans="2:16" ht="15.75" customHeight="1" x14ac:dyDescent="0.3">
      <c r="B510" s="1"/>
      <c r="F510" s="98"/>
      <c r="G510" s="1"/>
      <c r="H510" s="27"/>
      <c r="I510" s="27"/>
      <c r="J510" s="27"/>
      <c r="K510" s="27"/>
      <c r="L510" s="27"/>
      <c r="M510" s="27"/>
      <c r="N510" s="27"/>
      <c r="O510" s="27"/>
      <c r="P510" s="2"/>
    </row>
    <row r="511" spans="2:16" ht="15.75" customHeight="1" x14ac:dyDescent="0.3">
      <c r="B511" s="1"/>
      <c r="F511" s="98"/>
      <c r="G511" s="1"/>
      <c r="H511" s="27"/>
      <c r="I511" s="27"/>
      <c r="J511" s="27"/>
      <c r="K511" s="27"/>
      <c r="L511" s="27"/>
      <c r="M511" s="27"/>
      <c r="N511" s="27"/>
      <c r="O511" s="27"/>
      <c r="P511" s="2"/>
    </row>
    <row r="512" spans="2:16" ht="15.75" customHeight="1" x14ac:dyDescent="0.3">
      <c r="B512" s="1"/>
      <c r="F512" s="98"/>
      <c r="G512" s="1"/>
      <c r="H512" s="27"/>
      <c r="I512" s="27"/>
      <c r="J512" s="27"/>
      <c r="K512" s="27"/>
      <c r="L512" s="27"/>
      <c r="M512" s="27"/>
      <c r="N512" s="27"/>
      <c r="O512" s="27"/>
      <c r="P512" s="2"/>
    </row>
    <row r="513" spans="2:16" ht="15.75" customHeight="1" x14ac:dyDescent="0.3">
      <c r="B513" s="1"/>
      <c r="F513" s="98"/>
      <c r="G513" s="1"/>
      <c r="H513" s="27"/>
      <c r="I513" s="27"/>
      <c r="J513" s="27"/>
      <c r="K513" s="27"/>
      <c r="L513" s="27"/>
      <c r="M513" s="27"/>
      <c r="N513" s="27"/>
      <c r="O513" s="27"/>
      <c r="P513" s="2"/>
    </row>
    <row r="514" spans="2:16" ht="15.75" customHeight="1" x14ac:dyDescent="0.3">
      <c r="B514" s="1"/>
      <c r="F514" s="98"/>
      <c r="G514" s="1"/>
      <c r="H514" s="27"/>
      <c r="I514" s="27"/>
      <c r="J514" s="27"/>
      <c r="K514" s="27"/>
      <c r="L514" s="27"/>
      <c r="M514" s="27"/>
      <c r="N514" s="27"/>
      <c r="O514" s="27"/>
      <c r="P514" s="2"/>
    </row>
    <row r="515" spans="2:16" ht="15.75" customHeight="1" x14ac:dyDescent="0.3">
      <c r="B515" s="1"/>
      <c r="F515" s="98"/>
      <c r="G515" s="1"/>
      <c r="H515" s="27"/>
      <c r="I515" s="27"/>
      <c r="J515" s="27"/>
      <c r="K515" s="27"/>
      <c r="L515" s="27"/>
      <c r="M515" s="27"/>
      <c r="N515" s="27"/>
      <c r="O515" s="27"/>
      <c r="P515" s="2"/>
    </row>
    <row r="516" spans="2:16" ht="15.75" customHeight="1" x14ac:dyDescent="0.3">
      <c r="B516" s="1"/>
      <c r="F516" s="98"/>
      <c r="G516" s="1"/>
      <c r="H516" s="27"/>
      <c r="I516" s="27"/>
      <c r="J516" s="27"/>
      <c r="K516" s="27"/>
      <c r="L516" s="27"/>
      <c r="M516" s="27"/>
      <c r="N516" s="27"/>
      <c r="O516" s="27"/>
      <c r="P516" s="2"/>
    </row>
    <row r="517" spans="2:16" ht="15.75" customHeight="1" x14ac:dyDescent="0.3">
      <c r="B517" s="1"/>
      <c r="F517" s="98"/>
      <c r="G517" s="1"/>
      <c r="H517" s="27"/>
      <c r="I517" s="27"/>
      <c r="J517" s="27"/>
      <c r="K517" s="27"/>
      <c r="L517" s="27"/>
      <c r="M517" s="27"/>
      <c r="N517" s="27"/>
      <c r="O517" s="27"/>
      <c r="P517" s="2"/>
    </row>
    <row r="518" spans="2:16" ht="15.75" customHeight="1" x14ac:dyDescent="0.3">
      <c r="B518" s="1"/>
      <c r="F518" s="98"/>
      <c r="G518" s="1"/>
      <c r="H518" s="27"/>
      <c r="I518" s="27"/>
      <c r="J518" s="27"/>
      <c r="K518" s="27"/>
      <c r="L518" s="27"/>
      <c r="M518" s="27"/>
      <c r="N518" s="27"/>
      <c r="O518" s="27"/>
      <c r="P518" s="2"/>
    </row>
    <row r="519" spans="2:16" ht="15.75" customHeight="1" x14ac:dyDescent="0.3">
      <c r="B519" s="1"/>
      <c r="F519" s="98"/>
      <c r="G519" s="1"/>
      <c r="H519" s="27"/>
      <c r="I519" s="27"/>
      <c r="J519" s="27"/>
      <c r="K519" s="27"/>
      <c r="L519" s="27"/>
      <c r="M519" s="27"/>
      <c r="N519" s="27"/>
      <c r="O519" s="27"/>
      <c r="P519" s="2"/>
    </row>
    <row r="520" spans="2:16" ht="15.75" customHeight="1" x14ac:dyDescent="0.3">
      <c r="B520" s="1"/>
      <c r="F520" s="98"/>
      <c r="G520" s="1"/>
      <c r="H520" s="27"/>
      <c r="I520" s="27"/>
      <c r="J520" s="27"/>
      <c r="K520" s="27"/>
      <c r="L520" s="27"/>
      <c r="M520" s="27"/>
      <c r="N520" s="27"/>
      <c r="O520" s="27"/>
      <c r="P520" s="2"/>
    </row>
    <row r="521" spans="2:16" ht="15.75" customHeight="1" x14ac:dyDescent="0.3">
      <c r="B521" s="1"/>
      <c r="F521" s="98"/>
      <c r="G521" s="1"/>
      <c r="H521" s="27"/>
      <c r="I521" s="27"/>
      <c r="J521" s="27"/>
      <c r="K521" s="27"/>
      <c r="L521" s="27"/>
      <c r="M521" s="27"/>
      <c r="N521" s="27"/>
      <c r="O521" s="27"/>
      <c r="P521" s="2"/>
    </row>
    <row r="522" spans="2:16" ht="15.75" customHeight="1" x14ac:dyDescent="0.3">
      <c r="B522" s="1"/>
      <c r="F522" s="98"/>
      <c r="G522" s="1"/>
      <c r="H522" s="27"/>
      <c r="I522" s="27"/>
      <c r="J522" s="27"/>
      <c r="K522" s="27"/>
      <c r="L522" s="27"/>
      <c r="M522" s="27"/>
      <c r="N522" s="27"/>
      <c r="O522" s="27"/>
      <c r="P522" s="2"/>
    </row>
    <row r="523" spans="2:16" ht="15.75" customHeight="1" x14ac:dyDescent="0.3">
      <c r="B523" s="1"/>
      <c r="F523" s="98"/>
      <c r="G523" s="1"/>
      <c r="H523" s="27"/>
      <c r="I523" s="27"/>
      <c r="J523" s="27"/>
      <c r="K523" s="27"/>
      <c r="L523" s="27"/>
      <c r="M523" s="27"/>
      <c r="N523" s="27"/>
      <c r="O523" s="27"/>
      <c r="P523" s="2"/>
    </row>
    <row r="524" spans="2:16" ht="15.75" customHeight="1" x14ac:dyDescent="0.3">
      <c r="B524" s="1"/>
      <c r="F524" s="98"/>
      <c r="G524" s="1"/>
      <c r="H524" s="27"/>
      <c r="I524" s="27"/>
      <c r="J524" s="27"/>
      <c r="K524" s="27"/>
      <c r="L524" s="27"/>
      <c r="M524" s="27"/>
      <c r="N524" s="27"/>
      <c r="O524" s="27"/>
      <c r="P524" s="2"/>
    </row>
    <row r="525" spans="2:16" ht="15.75" customHeight="1" x14ac:dyDescent="0.3">
      <c r="B525" s="1"/>
      <c r="F525" s="98"/>
      <c r="G525" s="1"/>
      <c r="H525" s="27"/>
      <c r="I525" s="27"/>
      <c r="J525" s="27"/>
      <c r="K525" s="27"/>
      <c r="L525" s="27"/>
      <c r="M525" s="27"/>
      <c r="N525" s="27"/>
      <c r="O525" s="27"/>
      <c r="P525" s="2"/>
    </row>
    <row r="526" spans="2:16" ht="15.75" customHeight="1" x14ac:dyDescent="0.3">
      <c r="B526" s="1"/>
      <c r="F526" s="98"/>
      <c r="G526" s="1"/>
      <c r="H526" s="27"/>
      <c r="I526" s="27"/>
      <c r="J526" s="27"/>
      <c r="K526" s="27"/>
      <c r="L526" s="27"/>
      <c r="M526" s="27"/>
      <c r="N526" s="27"/>
      <c r="O526" s="27"/>
      <c r="P526" s="2"/>
    </row>
    <row r="527" spans="2:16" ht="15.75" customHeight="1" x14ac:dyDescent="0.3">
      <c r="B527" s="1"/>
      <c r="F527" s="98"/>
      <c r="G527" s="1"/>
      <c r="H527" s="27"/>
      <c r="I527" s="27"/>
      <c r="J527" s="27"/>
      <c r="K527" s="27"/>
      <c r="L527" s="27"/>
      <c r="M527" s="27"/>
      <c r="N527" s="27"/>
      <c r="O527" s="27"/>
      <c r="P527" s="2"/>
    </row>
    <row r="528" spans="2:16" ht="15.75" customHeight="1" x14ac:dyDescent="0.3">
      <c r="B528" s="1"/>
      <c r="F528" s="98"/>
      <c r="G528" s="1"/>
      <c r="H528" s="27"/>
      <c r="I528" s="27"/>
      <c r="J528" s="27"/>
      <c r="K528" s="27"/>
      <c r="L528" s="27"/>
      <c r="M528" s="27"/>
      <c r="N528" s="27"/>
      <c r="O528" s="27"/>
      <c r="P528" s="2"/>
    </row>
    <row r="529" spans="2:16" ht="15.75" customHeight="1" x14ac:dyDescent="0.3">
      <c r="B529" s="1"/>
      <c r="F529" s="98"/>
      <c r="G529" s="1"/>
      <c r="H529" s="27"/>
      <c r="I529" s="27"/>
      <c r="J529" s="27"/>
      <c r="K529" s="27"/>
      <c r="L529" s="27"/>
      <c r="M529" s="27"/>
      <c r="N529" s="27"/>
      <c r="O529" s="27"/>
      <c r="P529" s="2"/>
    </row>
    <row r="530" spans="2:16" ht="15.75" customHeight="1" x14ac:dyDescent="0.3">
      <c r="B530" s="1"/>
      <c r="F530" s="98"/>
      <c r="G530" s="1"/>
      <c r="H530" s="27"/>
      <c r="I530" s="27"/>
      <c r="J530" s="27"/>
      <c r="K530" s="27"/>
      <c r="L530" s="27"/>
      <c r="M530" s="27"/>
      <c r="N530" s="27"/>
      <c r="O530" s="27"/>
      <c r="P530" s="2"/>
    </row>
    <row r="531" spans="2:16" ht="15.75" customHeight="1" x14ac:dyDescent="0.3">
      <c r="B531" s="1"/>
      <c r="F531" s="98"/>
      <c r="G531" s="1"/>
      <c r="H531" s="27"/>
      <c r="I531" s="27"/>
      <c r="J531" s="27"/>
      <c r="K531" s="27"/>
      <c r="L531" s="27"/>
      <c r="M531" s="27"/>
      <c r="N531" s="27"/>
      <c r="O531" s="27"/>
      <c r="P531" s="2"/>
    </row>
    <row r="532" spans="2:16" ht="15.75" customHeight="1" x14ac:dyDescent="0.3">
      <c r="B532" s="1"/>
      <c r="F532" s="98"/>
      <c r="G532" s="1"/>
      <c r="H532" s="27"/>
      <c r="I532" s="27"/>
      <c r="J532" s="27"/>
      <c r="K532" s="27"/>
      <c r="L532" s="27"/>
      <c r="M532" s="27"/>
      <c r="N532" s="27"/>
      <c r="O532" s="27"/>
      <c r="P532" s="2"/>
    </row>
    <row r="533" spans="2:16" ht="15.75" customHeight="1" x14ac:dyDescent="0.3">
      <c r="B533" s="1"/>
      <c r="F533" s="98"/>
      <c r="G533" s="1"/>
      <c r="H533" s="27"/>
      <c r="I533" s="27"/>
      <c r="J533" s="27"/>
      <c r="K533" s="27"/>
      <c r="L533" s="27"/>
      <c r="M533" s="27"/>
      <c r="N533" s="27"/>
      <c r="O533" s="27"/>
      <c r="P533" s="2"/>
    </row>
    <row r="534" spans="2:16" ht="15.75" customHeight="1" x14ac:dyDescent="0.3">
      <c r="B534" s="1"/>
      <c r="F534" s="98"/>
      <c r="G534" s="1"/>
      <c r="H534" s="27"/>
      <c r="I534" s="27"/>
      <c r="J534" s="27"/>
      <c r="K534" s="27"/>
      <c r="L534" s="27"/>
      <c r="M534" s="27"/>
      <c r="N534" s="27"/>
      <c r="O534" s="27"/>
      <c r="P534" s="2"/>
    </row>
    <row r="535" spans="2:16" ht="15.75" customHeight="1" x14ac:dyDescent="0.3">
      <c r="B535" s="1"/>
      <c r="F535" s="98"/>
      <c r="G535" s="1"/>
      <c r="H535" s="27"/>
      <c r="I535" s="27"/>
      <c r="J535" s="27"/>
      <c r="K535" s="27"/>
      <c r="L535" s="27"/>
      <c r="M535" s="27"/>
      <c r="N535" s="27"/>
      <c r="O535" s="27"/>
      <c r="P535" s="2"/>
    </row>
    <row r="536" spans="2:16" ht="15.75" customHeight="1" x14ac:dyDescent="0.3">
      <c r="B536" s="1"/>
      <c r="F536" s="98"/>
      <c r="G536" s="1"/>
      <c r="H536" s="27"/>
      <c r="I536" s="27"/>
      <c r="J536" s="27"/>
      <c r="K536" s="27"/>
      <c r="L536" s="27"/>
      <c r="M536" s="27"/>
      <c r="N536" s="27"/>
      <c r="O536" s="27"/>
      <c r="P536" s="2"/>
    </row>
    <row r="537" spans="2:16" ht="15.75" customHeight="1" x14ac:dyDescent="0.3">
      <c r="B537" s="1"/>
      <c r="F537" s="98"/>
      <c r="G537" s="1"/>
      <c r="H537" s="27"/>
      <c r="I537" s="27"/>
      <c r="J537" s="27"/>
      <c r="K537" s="27"/>
      <c r="L537" s="27"/>
      <c r="M537" s="27"/>
      <c r="N537" s="27"/>
      <c r="O537" s="27"/>
      <c r="P537" s="2"/>
    </row>
    <row r="538" spans="2:16" ht="15.75" customHeight="1" x14ac:dyDescent="0.3">
      <c r="B538" s="1"/>
      <c r="F538" s="98"/>
      <c r="G538" s="1"/>
      <c r="H538" s="27"/>
      <c r="I538" s="27"/>
      <c r="J538" s="27"/>
      <c r="K538" s="27"/>
      <c r="L538" s="27"/>
      <c r="M538" s="27"/>
      <c r="N538" s="27"/>
      <c r="O538" s="27"/>
      <c r="P538" s="2"/>
    </row>
    <row r="539" spans="2:16" ht="15.75" customHeight="1" x14ac:dyDescent="0.3">
      <c r="B539" s="1"/>
      <c r="F539" s="98"/>
      <c r="G539" s="1"/>
      <c r="H539" s="27"/>
      <c r="I539" s="27"/>
      <c r="J539" s="27"/>
      <c r="K539" s="27"/>
      <c r="L539" s="27"/>
      <c r="M539" s="27"/>
      <c r="N539" s="27"/>
      <c r="O539" s="27"/>
      <c r="P539" s="2"/>
    </row>
    <row r="540" spans="2:16" ht="15.75" customHeight="1" x14ac:dyDescent="0.3">
      <c r="B540" s="1"/>
      <c r="F540" s="98"/>
      <c r="G540" s="1"/>
      <c r="H540" s="27"/>
      <c r="I540" s="27"/>
      <c r="J540" s="27"/>
      <c r="K540" s="27"/>
      <c r="L540" s="27"/>
      <c r="M540" s="27"/>
      <c r="N540" s="27"/>
      <c r="O540" s="27"/>
      <c r="P540" s="2"/>
    </row>
    <row r="541" spans="2:16" ht="15.75" customHeight="1" x14ac:dyDescent="0.3">
      <c r="B541" s="1"/>
      <c r="F541" s="98"/>
      <c r="G541" s="1"/>
      <c r="H541" s="27"/>
      <c r="I541" s="27"/>
      <c r="J541" s="27"/>
      <c r="K541" s="27"/>
      <c r="L541" s="27"/>
      <c r="M541" s="27"/>
      <c r="N541" s="27"/>
      <c r="O541" s="27"/>
      <c r="P541" s="2"/>
    </row>
    <row r="542" spans="2:16" ht="15.75" customHeight="1" x14ac:dyDescent="0.3">
      <c r="B542" s="1"/>
      <c r="F542" s="98"/>
      <c r="G542" s="1"/>
      <c r="H542" s="27"/>
      <c r="I542" s="27"/>
      <c r="J542" s="27"/>
      <c r="K542" s="27"/>
      <c r="L542" s="27"/>
      <c r="M542" s="27"/>
      <c r="N542" s="27"/>
      <c r="O542" s="27"/>
      <c r="P542" s="2"/>
    </row>
    <row r="543" spans="2:16" ht="15.75" customHeight="1" x14ac:dyDescent="0.3">
      <c r="B543" s="1"/>
      <c r="F543" s="98"/>
      <c r="G543" s="1"/>
      <c r="H543" s="27"/>
      <c r="I543" s="27"/>
      <c r="J543" s="27"/>
      <c r="K543" s="27"/>
      <c r="L543" s="27"/>
      <c r="M543" s="27"/>
      <c r="N543" s="27"/>
      <c r="O543" s="27"/>
      <c r="P543" s="2"/>
    </row>
    <row r="544" spans="2:16" ht="15.75" customHeight="1" x14ac:dyDescent="0.3">
      <c r="B544" s="1"/>
      <c r="F544" s="98"/>
      <c r="G544" s="1"/>
      <c r="H544" s="27"/>
      <c r="I544" s="27"/>
      <c r="J544" s="27"/>
      <c r="K544" s="27"/>
      <c r="L544" s="27"/>
      <c r="M544" s="27"/>
      <c r="N544" s="27"/>
      <c r="O544" s="27"/>
      <c r="P544" s="2"/>
    </row>
    <row r="545" spans="2:16" ht="15.75" customHeight="1" x14ac:dyDescent="0.3">
      <c r="B545" s="1"/>
      <c r="F545" s="98"/>
      <c r="G545" s="1"/>
      <c r="H545" s="27"/>
      <c r="I545" s="27"/>
      <c r="J545" s="27"/>
      <c r="K545" s="27"/>
      <c r="L545" s="27"/>
      <c r="M545" s="27"/>
      <c r="N545" s="27"/>
      <c r="O545" s="27"/>
      <c r="P545" s="2"/>
    </row>
    <row r="546" spans="2:16" ht="15.75" customHeight="1" x14ac:dyDescent="0.3">
      <c r="B546" s="1"/>
      <c r="F546" s="98"/>
      <c r="G546" s="1"/>
      <c r="H546" s="27"/>
      <c r="I546" s="27"/>
      <c r="J546" s="27"/>
      <c r="K546" s="27"/>
      <c r="L546" s="27"/>
      <c r="M546" s="27"/>
      <c r="N546" s="27"/>
      <c r="O546" s="27"/>
      <c r="P546" s="2"/>
    </row>
    <row r="547" spans="2:16" ht="15.75" customHeight="1" x14ac:dyDescent="0.3">
      <c r="B547" s="1"/>
      <c r="F547" s="98"/>
      <c r="G547" s="1"/>
      <c r="H547" s="27"/>
      <c r="I547" s="27"/>
      <c r="J547" s="27"/>
      <c r="K547" s="27"/>
      <c r="L547" s="27"/>
      <c r="M547" s="27"/>
      <c r="N547" s="27"/>
      <c r="O547" s="27"/>
      <c r="P547" s="2"/>
    </row>
    <row r="548" spans="2:16" ht="15.75" customHeight="1" x14ac:dyDescent="0.3">
      <c r="B548" s="1"/>
      <c r="F548" s="98"/>
      <c r="G548" s="1"/>
      <c r="H548" s="27"/>
      <c r="I548" s="27"/>
      <c r="J548" s="27"/>
      <c r="K548" s="27"/>
      <c r="L548" s="27"/>
      <c r="M548" s="27"/>
      <c r="N548" s="27"/>
      <c r="O548" s="27"/>
      <c r="P548" s="2"/>
    </row>
    <row r="549" spans="2:16" ht="15.75" customHeight="1" x14ac:dyDescent="0.3">
      <c r="B549" s="1"/>
      <c r="F549" s="98"/>
      <c r="G549" s="1"/>
      <c r="H549" s="27"/>
      <c r="I549" s="27"/>
      <c r="J549" s="27"/>
      <c r="K549" s="27"/>
      <c r="L549" s="27"/>
      <c r="M549" s="27"/>
      <c r="N549" s="27"/>
      <c r="O549" s="27"/>
      <c r="P549" s="2"/>
    </row>
    <row r="550" spans="2:16" ht="15.75" customHeight="1" x14ac:dyDescent="0.3">
      <c r="B550" s="1"/>
      <c r="F550" s="98"/>
      <c r="G550" s="1"/>
      <c r="H550" s="27"/>
      <c r="I550" s="27"/>
      <c r="J550" s="27"/>
      <c r="K550" s="27"/>
      <c r="L550" s="27"/>
      <c r="M550" s="27"/>
      <c r="N550" s="27"/>
      <c r="O550" s="27"/>
      <c r="P550" s="2"/>
    </row>
    <row r="551" spans="2:16" ht="15.75" customHeight="1" x14ac:dyDescent="0.3">
      <c r="B551" s="1"/>
      <c r="F551" s="98"/>
      <c r="G551" s="1"/>
      <c r="H551" s="27"/>
      <c r="I551" s="27"/>
      <c r="J551" s="27"/>
      <c r="K551" s="27"/>
      <c r="L551" s="27"/>
      <c r="M551" s="27"/>
      <c r="N551" s="27"/>
      <c r="O551" s="27"/>
      <c r="P551" s="2"/>
    </row>
    <row r="552" spans="2:16" ht="15.75" customHeight="1" x14ac:dyDescent="0.3">
      <c r="B552" s="1"/>
      <c r="F552" s="98"/>
      <c r="G552" s="1"/>
      <c r="H552" s="27"/>
      <c r="I552" s="27"/>
      <c r="J552" s="27"/>
      <c r="K552" s="27"/>
      <c r="L552" s="27"/>
      <c r="M552" s="27"/>
      <c r="N552" s="27"/>
      <c r="O552" s="27"/>
      <c r="P552" s="2"/>
    </row>
    <row r="553" spans="2:16" ht="15.75" customHeight="1" x14ac:dyDescent="0.3">
      <c r="B553" s="1"/>
      <c r="F553" s="98"/>
      <c r="G553" s="1"/>
      <c r="H553" s="27"/>
      <c r="I553" s="27"/>
      <c r="J553" s="27"/>
      <c r="K553" s="27"/>
      <c r="L553" s="27"/>
      <c r="M553" s="27"/>
      <c r="N553" s="27"/>
      <c r="O553" s="27"/>
      <c r="P553" s="2"/>
    </row>
    <row r="554" spans="2:16" ht="15.75" customHeight="1" x14ac:dyDescent="0.3">
      <c r="B554" s="1"/>
      <c r="F554" s="98"/>
      <c r="G554" s="1"/>
      <c r="H554" s="27"/>
      <c r="I554" s="27"/>
      <c r="J554" s="27"/>
      <c r="K554" s="27"/>
      <c r="L554" s="27"/>
      <c r="M554" s="27"/>
      <c r="N554" s="27"/>
      <c r="O554" s="27"/>
      <c r="P554" s="2"/>
    </row>
    <row r="555" spans="2:16" ht="15.75" customHeight="1" x14ac:dyDescent="0.3">
      <c r="B555" s="1"/>
      <c r="F555" s="98"/>
      <c r="G555" s="1"/>
      <c r="H555" s="27"/>
      <c r="I555" s="27"/>
      <c r="J555" s="27"/>
      <c r="K555" s="27"/>
      <c r="L555" s="27"/>
      <c r="M555" s="27"/>
      <c r="N555" s="27"/>
      <c r="O555" s="27"/>
      <c r="P555" s="2"/>
    </row>
    <row r="556" spans="2:16" ht="15.75" customHeight="1" x14ac:dyDescent="0.3">
      <c r="B556" s="1"/>
      <c r="F556" s="98"/>
      <c r="G556" s="1"/>
      <c r="H556" s="27"/>
      <c r="I556" s="27"/>
      <c r="J556" s="27"/>
      <c r="K556" s="27"/>
      <c r="L556" s="27"/>
      <c r="M556" s="27"/>
      <c r="N556" s="27"/>
      <c r="O556" s="27"/>
      <c r="P556" s="2"/>
    </row>
    <row r="557" spans="2:16" ht="15.75" customHeight="1" x14ac:dyDescent="0.3">
      <c r="B557" s="1"/>
      <c r="F557" s="98"/>
      <c r="G557" s="1"/>
      <c r="H557" s="27"/>
      <c r="I557" s="27"/>
      <c r="J557" s="27"/>
      <c r="K557" s="27"/>
      <c r="L557" s="27"/>
      <c r="M557" s="27"/>
      <c r="N557" s="27"/>
      <c r="O557" s="27"/>
      <c r="P557" s="2"/>
    </row>
    <row r="558" spans="2:16" ht="15.75" customHeight="1" x14ac:dyDescent="0.3">
      <c r="B558" s="1"/>
      <c r="F558" s="98"/>
      <c r="G558" s="1"/>
      <c r="H558" s="27"/>
      <c r="I558" s="27"/>
      <c r="J558" s="27"/>
      <c r="K558" s="27"/>
      <c r="L558" s="27"/>
      <c r="M558" s="27"/>
      <c r="N558" s="27"/>
      <c r="O558" s="27"/>
      <c r="P558" s="2"/>
    </row>
    <row r="559" spans="2:16" ht="15.75" customHeight="1" x14ac:dyDescent="0.3">
      <c r="B559" s="1"/>
      <c r="F559" s="98"/>
      <c r="G559" s="1"/>
      <c r="H559" s="27"/>
      <c r="I559" s="27"/>
      <c r="J559" s="27"/>
      <c r="K559" s="27"/>
      <c r="L559" s="27"/>
      <c r="M559" s="27"/>
      <c r="N559" s="27"/>
      <c r="O559" s="27"/>
      <c r="P559" s="2"/>
    </row>
    <row r="560" spans="2:16" ht="15.75" customHeight="1" x14ac:dyDescent="0.3">
      <c r="B560" s="1"/>
      <c r="F560" s="98"/>
      <c r="G560" s="1"/>
      <c r="H560" s="27"/>
      <c r="I560" s="27"/>
      <c r="J560" s="27"/>
      <c r="K560" s="27"/>
      <c r="L560" s="27"/>
      <c r="M560" s="27"/>
      <c r="N560" s="27"/>
      <c r="O560" s="27"/>
      <c r="P560" s="2"/>
    </row>
    <row r="561" spans="2:16" ht="15.75" customHeight="1" x14ac:dyDescent="0.3">
      <c r="B561" s="1"/>
      <c r="F561" s="98"/>
      <c r="G561" s="1"/>
      <c r="H561" s="27"/>
      <c r="I561" s="27"/>
      <c r="J561" s="27"/>
      <c r="K561" s="27"/>
      <c r="L561" s="27"/>
      <c r="M561" s="27"/>
      <c r="N561" s="27"/>
      <c r="O561" s="27"/>
      <c r="P561" s="2"/>
    </row>
    <row r="562" spans="2:16" ht="15.75" customHeight="1" x14ac:dyDescent="0.3">
      <c r="B562" s="1"/>
      <c r="F562" s="98"/>
      <c r="G562" s="1"/>
      <c r="H562" s="27"/>
      <c r="I562" s="27"/>
      <c r="J562" s="27"/>
      <c r="K562" s="27"/>
      <c r="L562" s="27"/>
      <c r="M562" s="27"/>
      <c r="N562" s="27"/>
      <c r="O562" s="27"/>
      <c r="P562" s="2"/>
    </row>
    <row r="563" spans="2:16" ht="15.75" customHeight="1" x14ac:dyDescent="0.3">
      <c r="B563" s="1"/>
      <c r="F563" s="98"/>
      <c r="G563" s="1"/>
      <c r="H563" s="27"/>
      <c r="I563" s="27"/>
      <c r="J563" s="27"/>
      <c r="K563" s="27"/>
      <c r="L563" s="27"/>
      <c r="M563" s="27"/>
      <c r="N563" s="27"/>
      <c r="O563" s="27"/>
      <c r="P563" s="2"/>
    </row>
    <row r="564" spans="2:16" ht="15.75" customHeight="1" x14ac:dyDescent="0.3">
      <c r="B564" s="1"/>
      <c r="F564" s="98"/>
      <c r="G564" s="1"/>
      <c r="H564" s="27"/>
      <c r="I564" s="27"/>
      <c r="J564" s="27"/>
      <c r="K564" s="27"/>
      <c r="L564" s="27"/>
      <c r="M564" s="27"/>
      <c r="N564" s="27"/>
      <c r="O564" s="27"/>
      <c r="P564" s="2"/>
    </row>
    <row r="565" spans="2:16" ht="15.75" customHeight="1" x14ac:dyDescent="0.3">
      <c r="B565" s="1"/>
      <c r="F565" s="98"/>
      <c r="G565" s="1"/>
      <c r="H565" s="27"/>
      <c r="I565" s="27"/>
      <c r="J565" s="27"/>
      <c r="K565" s="27"/>
      <c r="L565" s="27"/>
      <c r="M565" s="27"/>
      <c r="N565" s="27"/>
      <c r="O565" s="27"/>
      <c r="P565" s="2"/>
    </row>
    <row r="566" spans="2:16" ht="15.75" customHeight="1" x14ac:dyDescent="0.3">
      <c r="B566" s="1"/>
      <c r="F566" s="98"/>
      <c r="G566" s="1"/>
      <c r="H566" s="27"/>
      <c r="I566" s="27"/>
      <c r="J566" s="27"/>
      <c r="K566" s="27"/>
      <c r="L566" s="27"/>
      <c r="M566" s="27"/>
      <c r="N566" s="27"/>
      <c r="O566" s="27"/>
      <c r="P566" s="2"/>
    </row>
    <row r="567" spans="2:16" ht="15.75" customHeight="1" x14ac:dyDescent="0.3">
      <c r="B567" s="1"/>
      <c r="F567" s="98"/>
      <c r="G567" s="1"/>
      <c r="H567" s="27"/>
      <c r="I567" s="27"/>
      <c r="J567" s="27"/>
      <c r="K567" s="27"/>
      <c r="L567" s="27"/>
      <c r="M567" s="27"/>
      <c r="N567" s="27"/>
      <c r="O567" s="27"/>
      <c r="P567" s="2"/>
    </row>
    <row r="568" spans="2:16" ht="15.75" customHeight="1" x14ac:dyDescent="0.3">
      <c r="B568" s="1"/>
      <c r="F568" s="98"/>
      <c r="G568" s="1"/>
      <c r="H568" s="27"/>
      <c r="I568" s="27"/>
      <c r="J568" s="27"/>
      <c r="K568" s="27"/>
      <c r="L568" s="27"/>
      <c r="M568" s="27"/>
      <c r="N568" s="27"/>
      <c r="O568" s="27"/>
      <c r="P568" s="2"/>
    </row>
    <row r="569" spans="2:16" ht="15.75" customHeight="1" x14ac:dyDescent="0.3">
      <c r="B569" s="1"/>
      <c r="F569" s="98"/>
      <c r="G569" s="1"/>
      <c r="H569" s="27"/>
      <c r="I569" s="27"/>
      <c r="J569" s="27"/>
      <c r="K569" s="27"/>
      <c r="L569" s="27"/>
      <c r="M569" s="27"/>
      <c r="N569" s="27"/>
      <c r="O569" s="27"/>
      <c r="P569" s="2"/>
    </row>
    <row r="570" spans="2:16" ht="15.75" customHeight="1" x14ac:dyDescent="0.3">
      <c r="B570" s="1"/>
      <c r="F570" s="98"/>
      <c r="G570" s="1"/>
      <c r="H570" s="27"/>
      <c r="I570" s="27"/>
      <c r="J570" s="27"/>
      <c r="K570" s="27"/>
      <c r="L570" s="27"/>
      <c r="M570" s="27"/>
      <c r="N570" s="27"/>
      <c r="O570" s="27"/>
      <c r="P570" s="2"/>
    </row>
    <row r="571" spans="2:16" ht="15.75" customHeight="1" x14ac:dyDescent="0.3">
      <c r="B571" s="1"/>
      <c r="F571" s="98"/>
      <c r="G571" s="1"/>
      <c r="H571" s="27"/>
      <c r="I571" s="27"/>
      <c r="J571" s="27"/>
      <c r="K571" s="27"/>
      <c r="L571" s="27"/>
      <c r="M571" s="27"/>
      <c r="N571" s="27"/>
      <c r="O571" s="27"/>
      <c r="P571" s="2"/>
    </row>
    <row r="572" spans="2:16" ht="15.75" customHeight="1" x14ac:dyDescent="0.3">
      <c r="B572" s="1"/>
      <c r="F572" s="98"/>
      <c r="G572" s="1"/>
      <c r="H572" s="27"/>
      <c r="I572" s="27"/>
      <c r="J572" s="27"/>
      <c r="K572" s="27"/>
      <c r="L572" s="27"/>
      <c r="M572" s="27"/>
      <c r="N572" s="27"/>
      <c r="O572" s="27"/>
      <c r="P572" s="2"/>
    </row>
    <row r="573" spans="2:16" ht="15.75" customHeight="1" x14ac:dyDescent="0.3">
      <c r="B573" s="1"/>
      <c r="F573" s="98"/>
      <c r="G573" s="1"/>
      <c r="H573" s="27"/>
      <c r="I573" s="27"/>
      <c r="J573" s="27"/>
      <c r="K573" s="27"/>
      <c r="L573" s="27"/>
      <c r="M573" s="27"/>
      <c r="N573" s="27"/>
      <c r="O573" s="27"/>
      <c r="P573" s="2"/>
    </row>
    <row r="574" spans="2:16" ht="15.75" customHeight="1" x14ac:dyDescent="0.3">
      <c r="B574" s="1"/>
      <c r="F574" s="98"/>
      <c r="G574" s="1"/>
      <c r="H574" s="27"/>
      <c r="I574" s="27"/>
      <c r="J574" s="27"/>
      <c r="K574" s="27"/>
      <c r="L574" s="27"/>
      <c r="M574" s="27"/>
      <c r="N574" s="27"/>
      <c r="O574" s="27"/>
      <c r="P574" s="2"/>
    </row>
    <row r="575" spans="2:16" ht="15.75" customHeight="1" x14ac:dyDescent="0.3">
      <c r="B575" s="1"/>
      <c r="F575" s="98"/>
      <c r="G575" s="1"/>
      <c r="H575" s="27"/>
      <c r="I575" s="27"/>
      <c r="J575" s="27"/>
      <c r="K575" s="27"/>
      <c r="L575" s="27"/>
      <c r="M575" s="27"/>
      <c r="N575" s="27"/>
      <c r="O575" s="27"/>
      <c r="P575" s="2"/>
    </row>
    <row r="576" spans="2:16" ht="15.75" customHeight="1" x14ac:dyDescent="0.3">
      <c r="B576" s="1"/>
      <c r="F576" s="98"/>
      <c r="G576" s="1"/>
      <c r="H576" s="27"/>
      <c r="I576" s="27"/>
      <c r="J576" s="27"/>
      <c r="K576" s="27"/>
      <c r="L576" s="27"/>
      <c r="M576" s="27"/>
      <c r="N576" s="27"/>
      <c r="O576" s="27"/>
      <c r="P576" s="2"/>
    </row>
    <row r="577" spans="2:16" ht="15.75" customHeight="1" x14ac:dyDescent="0.3">
      <c r="B577" s="1"/>
      <c r="F577" s="98"/>
      <c r="G577" s="1"/>
      <c r="H577" s="27"/>
      <c r="I577" s="27"/>
      <c r="J577" s="27"/>
      <c r="K577" s="27"/>
      <c r="L577" s="27"/>
      <c r="M577" s="27"/>
      <c r="N577" s="27"/>
      <c r="O577" s="27"/>
      <c r="P577" s="2"/>
    </row>
    <row r="578" spans="2:16" ht="15.75" customHeight="1" x14ac:dyDescent="0.3">
      <c r="B578" s="1"/>
      <c r="F578" s="98"/>
      <c r="G578" s="1"/>
      <c r="H578" s="27"/>
      <c r="I578" s="27"/>
      <c r="J578" s="27"/>
      <c r="K578" s="27"/>
      <c r="L578" s="27"/>
      <c r="M578" s="27"/>
      <c r="N578" s="27"/>
      <c r="O578" s="27"/>
      <c r="P578" s="2"/>
    </row>
    <row r="579" spans="2:16" ht="15.75" customHeight="1" x14ac:dyDescent="0.3">
      <c r="B579" s="1"/>
      <c r="F579" s="98"/>
      <c r="G579" s="1"/>
      <c r="H579" s="27"/>
      <c r="I579" s="27"/>
      <c r="J579" s="27"/>
      <c r="K579" s="27"/>
      <c r="L579" s="27"/>
      <c r="M579" s="27"/>
      <c r="N579" s="27"/>
      <c r="O579" s="27"/>
      <c r="P579" s="2"/>
    </row>
    <row r="580" spans="2:16" ht="15.75" customHeight="1" x14ac:dyDescent="0.3">
      <c r="B580" s="1"/>
      <c r="F580" s="98"/>
      <c r="G580" s="1"/>
      <c r="H580" s="27"/>
      <c r="I580" s="27"/>
      <c r="J580" s="27"/>
      <c r="K580" s="27"/>
      <c r="L580" s="27"/>
      <c r="M580" s="27"/>
      <c r="N580" s="27"/>
      <c r="O580" s="27"/>
      <c r="P580" s="2"/>
    </row>
    <row r="581" spans="2:16" ht="15.75" customHeight="1" x14ac:dyDescent="0.3">
      <c r="B581" s="1"/>
      <c r="F581" s="98"/>
      <c r="G581" s="1"/>
      <c r="H581" s="27"/>
      <c r="I581" s="27"/>
      <c r="J581" s="27"/>
      <c r="K581" s="27"/>
      <c r="L581" s="27"/>
      <c r="M581" s="27"/>
      <c r="N581" s="27"/>
      <c r="O581" s="27"/>
      <c r="P581" s="2"/>
    </row>
    <row r="582" spans="2:16" ht="15.75" customHeight="1" x14ac:dyDescent="0.3">
      <c r="B582" s="1"/>
      <c r="F582" s="98"/>
      <c r="G582" s="1"/>
      <c r="H582" s="27"/>
      <c r="I582" s="27"/>
      <c r="J582" s="27"/>
      <c r="K582" s="27"/>
      <c r="L582" s="27"/>
      <c r="M582" s="27"/>
      <c r="N582" s="27"/>
      <c r="O582" s="27"/>
      <c r="P582" s="2"/>
    </row>
    <row r="583" spans="2:16" ht="15.75" customHeight="1" x14ac:dyDescent="0.3">
      <c r="B583" s="1"/>
      <c r="F583" s="98"/>
      <c r="G583" s="1"/>
      <c r="H583" s="27"/>
      <c r="I583" s="27"/>
      <c r="J583" s="27"/>
      <c r="K583" s="27"/>
      <c r="L583" s="27"/>
      <c r="M583" s="27"/>
      <c r="N583" s="27"/>
      <c r="O583" s="27"/>
      <c r="P583" s="2"/>
    </row>
    <row r="584" spans="2:16" ht="15.75" customHeight="1" x14ac:dyDescent="0.3">
      <c r="B584" s="1"/>
      <c r="F584" s="98"/>
      <c r="G584" s="1"/>
      <c r="H584" s="27"/>
      <c r="I584" s="27"/>
      <c r="J584" s="27"/>
      <c r="K584" s="27"/>
      <c r="L584" s="27"/>
      <c r="M584" s="27"/>
      <c r="N584" s="27"/>
      <c r="O584" s="27"/>
      <c r="P584" s="2"/>
    </row>
    <row r="585" spans="2:16" ht="15.75" customHeight="1" x14ac:dyDescent="0.3">
      <c r="B585" s="1"/>
      <c r="F585" s="98"/>
      <c r="G585" s="1"/>
      <c r="H585" s="27"/>
      <c r="I585" s="27"/>
      <c r="J585" s="27"/>
      <c r="K585" s="27"/>
      <c r="L585" s="27"/>
      <c r="M585" s="27"/>
      <c r="N585" s="27"/>
      <c r="O585" s="27"/>
      <c r="P585" s="2"/>
    </row>
    <row r="586" spans="2:16" ht="15.75" customHeight="1" x14ac:dyDescent="0.3">
      <c r="B586" s="1"/>
      <c r="F586" s="98"/>
      <c r="G586" s="1"/>
      <c r="H586" s="27"/>
      <c r="I586" s="27"/>
      <c r="J586" s="27"/>
      <c r="K586" s="27"/>
      <c r="L586" s="27"/>
      <c r="M586" s="27"/>
      <c r="N586" s="27"/>
      <c r="O586" s="27"/>
      <c r="P586" s="2"/>
    </row>
    <row r="587" spans="2:16" ht="15.75" customHeight="1" x14ac:dyDescent="0.3">
      <c r="B587" s="1"/>
      <c r="F587" s="98"/>
      <c r="G587" s="1"/>
      <c r="H587" s="27"/>
      <c r="I587" s="27"/>
      <c r="J587" s="27"/>
      <c r="K587" s="27"/>
      <c r="L587" s="27"/>
      <c r="M587" s="27"/>
      <c r="N587" s="27"/>
      <c r="O587" s="27"/>
      <c r="P587" s="2"/>
    </row>
    <row r="588" spans="2:16" ht="15.75" customHeight="1" x14ac:dyDescent="0.3">
      <c r="B588" s="1"/>
      <c r="F588" s="98"/>
      <c r="G588" s="1"/>
      <c r="H588" s="27"/>
      <c r="I588" s="27"/>
      <c r="J588" s="27"/>
      <c r="K588" s="27"/>
      <c r="L588" s="27"/>
      <c r="M588" s="27"/>
      <c r="N588" s="27"/>
      <c r="O588" s="27"/>
      <c r="P588" s="2"/>
    </row>
    <row r="589" spans="2:16" ht="15.75" customHeight="1" x14ac:dyDescent="0.3">
      <c r="B589" s="1"/>
      <c r="F589" s="98"/>
      <c r="G589" s="1"/>
      <c r="H589" s="27"/>
      <c r="I589" s="27"/>
      <c r="J589" s="27"/>
      <c r="K589" s="27"/>
      <c r="L589" s="27"/>
      <c r="M589" s="27"/>
      <c r="N589" s="27"/>
      <c r="O589" s="27"/>
      <c r="P589" s="2"/>
    </row>
    <row r="590" spans="2:16" ht="15.75" customHeight="1" x14ac:dyDescent="0.3">
      <c r="B590" s="1"/>
      <c r="F590" s="98"/>
      <c r="G590" s="1"/>
      <c r="H590" s="27"/>
      <c r="I590" s="27"/>
      <c r="J590" s="27"/>
      <c r="K590" s="27"/>
      <c r="L590" s="27"/>
      <c r="M590" s="27"/>
      <c r="N590" s="27"/>
      <c r="O590" s="27"/>
      <c r="P590" s="2"/>
    </row>
    <row r="591" spans="2:16" ht="15.75" customHeight="1" x14ac:dyDescent="0.3">
      <c r="B591" s="1"/>
      <c r="F591" s="98"/>
      <c r="G591" s="1"/>
      <c r="H591" s="27"/>
      <c r="I591" s="27"/>
      <c r="J591" s="27"/>
      <c r="K591" s="27"/>
      <c r="L591" s="27"/>
      <c r="M591" s="27"/>
      <c r="N591" s="27"/>
      <c r="O591" s="27"/>
      <c r="P591" s="2"/>
    </row>
    <row r="592" spans="2:16" ht="15.75" customHeight="1" x14ac:dyDescent="0.3">
      <c r="B592" s="1"/>
      <c r="F592" s="98"/>
      <c r="G592" s="1"/>
      <c r="H592" s="27"/>
      <c r="I592" s="27"/>
      <c r="J592" s="27"/>
      <c r="K592" s="27"/>
      <c r="L592" s="27"/>
      <c r="M592" s="27"/>
      <c r="N592" s="27"/>
      <c r="O592" s="27"/>
      <c r="P592" s="2"/>
    </row>
    <row r="593" spans="2:16" ht="15.75" customHeight="1" x14ac:dyDescent="0.3">
      <c r="B593" s="1"/>
      <c r="F593" s="98"/>
      <c r="G593" s="1"/>
      <c r="H593" s="27"/>
      <c r="I593" s="27"/>
      <c r="J593" s="27"/>
      <c r="K593" s="27"/>
      <c r="L593" s="27"/>
      <c r="M593" s="27"/>
      <c r="N593" s="27"/>
      <c r="O593" s="27"/>
      <c r="P593" s="2"/>
    </row>
    <row r="594" spans="2:16" ht="15.75" customHeight="1" x14ac:dyDescent="0.3">
      <c r="B594" s="1"/>
      <c r="F594" s="98"/>
      <c r="G594" s="1"/>
      <c r="H594" s="27"/>
      <c r="I594" s="27"/>
      <c r="J594" s="27"/>
      <c r="K594" s="27"/>
      <c r="L594" s="27"/>
      <c r="M594" s="27"/>
      <c r="N594" s="27"/>
      <c r="O594" s="27"/>
      <c r="P594" s="2"/>
    </row>
    <row r="595" spans="2:16" ht="15.75" customHeight="1" x14ac:dyDescent="0.3">
      <c r="B595" s="1"/>
      <c r="F595" s="98"/>
      <c r="G595" s="1"/>
      <c r="H595" s="27"/>
      <c r="I595" s="27"/>
      <c r="J595" s="27"/>
      <c r="K595" s="27"/>
      <c r="L595" s="27"/>
      <c r="M595" s="27"/>
      <c r="N595" s="27"/>
      <c r="O595" s="27"/>
      <c r="P595" s="2"/>
    </row>
    <row r="596" spans="2:16" ht="15.75" customHeight="1" x14ac:dyDescent="0.3">
      <c r="B596" s="1"/>
      <c r="F596" s="98"/>
      <c r="G596" s="1"/>
      <c r="H596" s="27"/>
      <c r="I596" s="27"/>
      <c r="J596" s="27"/>
      <c r="K596" s="27"/>
      <c r="L596" s="27"/>
      <c r="M596" s="27"/>
      <c r="N596" s="27"/>
      <c r="O596" s="27"/>
      <c r="P596" s="2"/>
    </row>
    <row r="597" spans="2:16" ht="15.75" customHeight="1" x14ac:dyDescent="0.3">
      <c r="B597" s="1"/>
      <c r="F597" s="98"/>
      <c r="G597" s="1"/>
      <c r="H597" s="27"/>
      <c r="I597" s="27"/>
      <c r="J597" s="27"/>
      <c r="K597" s="27"/>
      <c r="L597" s="27"/>
      <c r="M597" s="27"/>
      <c r="N597" s="27"/>
      <c r="O597" s="27"/>
      <c r="P597" s="2"/>
    </row>
    <row r="598" spans="2:16" ht="15.75" customHeight="1" x14ac:dyDescent="0.3">
      <c r="B598" s="1"/>
      <c r="F598" s="98"/>
      <c r="G598" s="1"/>
      <c r="H598" s="27"/>
      <c r="I598" s="27"/>
      <c r="J598" s="27"/>
      <c r="K598" s="27"/>
      <c r="L598" s="27"/>
      <c r="M598" s="27"/>
      <c r="N598" s="27"/>
      <c r="O598" s="27"/>
      <c r="P598" s="2"/>
    </row>
    <row r="599" spans="2:16" ht="15.75" customHeight="1" x14ac:dyDescent="0.3">
      <c r="B599" s="1"/>
      <c r="F599" s="98"/>
      <c r="G599" s="1"/>
      <c r="H599" s="27"/>
      <c r="I599" s="27"/>
      <c r="J599" s="27"/>
      <c r="K599" s="27"/>
      <c r="L599" s="27"/>
      <c r="M599" s="27"/>
      <c r="N599" s="27"/>
      <c r="O599" s="27"/>
      <c r="P599" s="2"/>
    </row>
    <row r="600" spans="2:16" ht="15.75" customHeight="1" x14ac:dyDescent="0.3">
      <c r="B600" s="1"/>
      <c r="F600" s="98"/>
      <c r="G600" s="1"/>
      <c r="H600" s="27"/>
      <c r="I600" s="27"/>
      <c r="J600" s="27"/>
      <c r="K600" s="27"/>
      <c r="L600" s="27"/>
      <c r="M600" s="27"/>
      <c r="N600" s="27"/>
      <c r="O600" s="27"/>
      <c r="P600" s="2"/>
    </row>
    <row r="601" spans="2:16" ht="15.75" customHeight="1" x14ac:dyDescent="0.3">
      <c r="B601" s="1"/>
      <c r="F601" s="98"/>
      <c r="G601" s="1"/>
      <c r="H601" s="27"/>
      <c r="I601" s="27"/>
      <c r="J601" s="27"/>
      <c r="K601" s="27"/>
      <c r="L601" s="27"/>
      <c r="M601" s="27"/>
      <c r="N601" s="27"/>
      <c r="O601" s="27"/>
      <c r="P601" s="2"/>
    </row>
    <row r="602" spans="2:16" ht="15.75" customHeight="1" x14ac:dyDescent="0.3">
      <c r="B602" s="1"/>
      <c r="F602" s="98"/>
      <c r="G602" s="1"/>
      <c r="H602" s="27"/>
      <c r="I602" s="27"/>
      <c r="J602" s="27"/>
      <c r="K602" s="27"/>
      <c r="L602" s="27"/>
      <c r="M602" s="27"/>
      <c r="N602" s="27"/>
      <c r="O602" s="27"/>
      <c r="P602" s="2"/>
    </row>
    <row r="603" spans="2:16" ht="15.75" customHeight="1" x14ac:dyDescent="0.3">
      <c r="B603" s="1"/>
      <c r="F603" s="98"/>
      <c r="G603" s="1"/>
      <c r="H603" s="27"/>
      <c r="I603" s="27"/>
      <c r="J603" s="27"/>
      <c r="K603" s="27"/>
      <c r="L603" s="27"/>
      <c r="M603" s="27"/>
      <c r="N603" s="27"/>
      <c r="O603" s="27"/>
      <c r="P603" s="2"/>
    </row>
    <row r="604" spans="2:16" ht="15.75" customHeight="1" x14ac:dyDescent="0.3">
      <c r="B604" s="1"/>
      <c r="F604" s="98"/>
      <c r="G604" s="1"/>
      <c r="H604" s="27"/>
      <c r="I604" s="27"/>
      <c r="J604" s="27"/>
      <c r="K604" s="27"/>
      <c r="L604" s="27"/>
      <c r="M604" s="27"/>
      <c r="N604" s="27"/>
      <c r="O604" s="27"/>
      <c r="P604" s="2"/>
    </row>
    <row r="605" spans="2:16" ht="15.75" customHeight="1" x14ac:dyDescent="0.3">
      <c r="B605" s="1"/>
      <c r="F605" s="98"/>
      <c r="G605" s="1"/>
      <c r="H605" s="27"/>
      <c r="I605" s="27"/>
      <c r="J605" s="27"/>
      <c r="K605" s="27"/>
      <c r="L605" s="27"/>
      <c r="M605" s="27"/>
      <c r="N605" s="27"/>
      <c r="O605" s="27"/>
      <c r="P605" s="2"/>
    </row>
    <row r="606" spans="2:16" ht="15.75" customHeight="1" x14ac:dyDescent="0.3">
      <c r="B606" s="1"/>
      <c r="F606" s="98"/>
      <c r="G606" s="1"/>
      <c r="H606" s="27"/>
      <c r="I606" s="27"/>
      <c r="J606" s="27"/>
      <c r="K606" s="27"/>
      <c r="L606" s="27"/>
      <c r="M606" s="27"/>
      <c r="N606" s="27"/>
      <c r="O606" s="27"/>
      <c r="P606" s="2"/>
    </row>
    <row r="607" spans="2:16" ht="15.75" customHeight="1" x14ac:dyDescent="0.3">
      <c r="B607" s="1"/>
      <c r="F607" s="98"/>
      <c r="G607" s="1"/>
      <c r="H607" s="27"/>
      <c r="I607" s="27"/>
      <c r="J607" s="27"/>
      <c r="K607" s="27"/>
      <c r="L607" s="27"/>
      <c r="M607" s="27"/>
      <c r="N607" s="27"/>
      <c r="O607" s="27"/>
      <c r="P607" s="2"/>
    </row>
    <row r="608" spans="2:16" ht="15.75" customHeight="1" x14ac:dyDescent="0.3">
      <c r="B608" s="1"/>
      <c r="F608" s="98"/>
      <c r="G608" s="1"/>
      <c r="H608" s="27"/>
      <c r="I608" s="27"/>
      <c r="J608" s="27"/>
      <c r="K608" s="27"/>
      <c r="L608" s="27"/>
      <c r="M608" s="27"/>
      <c r="N608" s="27"/>
      <c r="O608" s="27"/>
      <c r="P608" s="2"/>
    </row>
    <row r="609" spans="2:16" ht="15.75" customHeight="1" x14ac:dyDescent="0.3">
      <c r="B609" s="1"/>
      <c r="F609" s="98"/>
      <c r="G609" s="1"/>
      <c r="H609" s="27"/>
      <c r="I609" s="27"/>
      <c r="J609" s="27"/>
      <c r="K609" s="27"/>
      <c r="L609" s="27"/>
      <c r="M609" s="27"/>
      <c r="N609" s="27"/>
      <c r="O609" s="27"/>
      <c r="P609" s="2"/>
    </row>
    <row r="610" spans="2:16" ht="15.75" customHeight="1" x14ac:dyDescent="0.3">
      <c r="B610" s="1"/>
      <c r="F610" s="98"/>
      <c r="G610" s="1"/>
      <c r="H610" s="27"/>
      <c r="I610" s="27"/>
      <c r="J610" s="27"/>
      <c r="K610" s="27"/>
      <c r="L610" s="27"/>
      <c r="M610" s="27"/>
      <c r="N610" s="27"/>
      <c r="O610" s="27"/>
      <c r="P610" s="2"/>
    </row>
    <row r="611" spans="2:16" ht="15.75" customHeight="1" x14ac:dyDescent="0.3">
      <c r="B611" s="1"/>
      <c r="F611" s="98"/>
      <c r="G611" s="1"/>
      <c r="H611" s="27"/>
      <c r="I611" s="27"/>
      <c r="J611" s="27"/>
      <c r="K611" s="27"/>
      <c r="L611" s="27"/>
      <c r="M611" s="27"/>
      <c r="N611" s="27"/>
      <c r="O611" s="27"/>
      <c r="P611" s="2"/>
    </row>
    <row r="612" spans="2:16" ht="15.75" customHeight="1" x14ac:dyDescent="0.3">
      <c r="B612" s="1"/>
      <c r="F612" s="98"/>
      <c r="G612" s="1"/>
      <c r="H612" s="27"/>
      <c r="I612" s="27"/>
      <c r="J612" s="27"/>
      <c r="K612" s="27"/>
      <c r="L612" s="27"/>
      <c r="M612" s="27"/>
      <c r="N612" s="27"/>
      <c r="O612" s="27"/>
      <c r="P612" s="2"/>
    </row>
    <row r="613" spans="2:16" ht="15.75" customHeight="1" x14ac:dyDescent="0.3">
      <c r="B613" s="1"/>
      <c r="F613" s="98"/>
      <c r="G613" s="1"/>
      <c r="H613" s="27"/>
      <c r="I613" s="27"/>
      <c r="J613" s="27"/>
      <c r="K613" s="27"/>
      <c r="L613" s="27"/>
      <c r="M613" s="27"/>
      <c r="N613" s="27"/>
      <c r="O613" s="27"/>
      <c r="P613" s="2"/>
    </row>
    <row r="614" spans="2:16" ht="15.75" customHeight="1" x14ac:dyDescent="0.3">
      <c r="B614" s="1"/>
      <c r="F614" s="98"/>
      <c r="G614" s="1"/>
      <c r="H614" s="27"/>
      <c r="I614" s="27"/>
      <c r="J614" s="27"/>
      <c r="K614" s="27"/>
      <c r="L614" s="27"/>
      <c r="M614" s="27"/>
      <c r="N614" s="27"/>
      <c r="O614" s="27"/>
      <c r="P614" s="2"/>
    </row>
    <row r="615" spans="2:16" ht="15.75" customHeight="1" x14ac:dyDescent="0.3">
      <c r="B615" s="1"/>
      <c r="F615" s="98"/>
      <c r="G615" s="1"/>
      <c r="H615" s="27"/>
      <c r="I615" s="27"/>
      <c r="J615" s="27"/>
      <c r="K615" s="27"/>
      <c r="L615" s="27"/>
      <c r="M615" s="27"/>
      <c r="N615" s="27"/>
      <c r="O615" s="27"/>
      <c r="P615" s="2"/>
    </row>
    <row r="616" spans="2:16" ht="15.75" customHeight="1" x14ac:dyDescent="0.3">
      <c r="B616" s="1"/>
      <c r="F616" s="98"/>
      <c r="G616" s="1"/>
      <c r="H616" s="27"/>
      <c r="I616" s="27"/>
      <c r="J616" s="27"/>
      <c r="K616" s="27"/>
      <c r="L616" s="27"/>
      <c r="M616" s="27"/>
      <c r="N616" s="27"/>
      <c r="O616" s="27"/>
      <c r="P616" s="2"/>
    </row>
    <row r="617" spans="2:16" ht="15.75" customHeight="1" x14ac:dyDescent="0.3">
      <c r="B617" s="1"/>
      <c r="F617" s="98"/>
      <c r="G617" s="1"/>
      <c r="H617" s="27"/>
      <c r="I617" s="27"/>
      <c r="J617" s="27"/>
      <c r="K617" s="27"/>
      <c r="L617" s="27"/>
      <c r="M617" s="27"/>
      <c r="N617" s="27"/>
      <c r="O617" s="27"/>
      <c r="P617" s="2"/>
    </row>
    <row r="618" spans="2:16" ht="15.75" customHeight="1" x14ac:dyDescent="0.3">
      <c r="B618" s="1"/>
      <c r="F618" s="98"/>
      <c r="G618" s="1"/>
      <c r="H618" s="27"/>
      <c r="I618" s="27"/>
      <c r="J618" s="27"/>
      <c r="K618" s="27"/>
      <c r="L618" s="27"/>
      <c r="M618" s="27"/>
      <c r="N618" s="27"/>
      <c r="O618" s="27"/>
      <c r="P618" s="2"/>
    </row>
    <row r="619" spans="2:16" ht="15.75" customHeight="1" x14ac:dyDescent="0.3">
      <c r="B619" s="1"/>
      <c r="F619" s="98"/>
      <c r="G619" s="1"/>
      <c r="H619" s="27"/>
      <c r="I619" s="27"/>
      <c r="J619" s="27"/>
      <c r="K619" s="27"/>
      <c r="L619" s="27"/>
      <c r="M619" s="27"/>
      <c r="N619" s="27"/>
      <c r="O619" s="27"/>
      <c r="P619" s="2"/>
    </row>
    <row r="620" spans="2:16" ht="15.75" customHeight="1" x14ac:dyDescent="0.3">
      <c r="B620" s="1"/>
      <c r="F620" s="98"/>
      <c r="G620" s="1"/>
      <c r="H620" s="27"/>
      <c r="I620" s="27"/>
      <c r="J620" s="27"/>
      <c r="K620" s="27"/>
      <c r="L620" s="27"/>
      <c r="M620" s="27"/>
      <c r="N620" s="27"/>
      <c r="O620" s="27"/>
      <c r="P620" s="2"/>
    </row>
    <row r="621" spans="2:16" ht="15.75" customHeight="1" x14ac:dyDescent="0.3">
      <c r="B621" s="1"/>
      <c r="F621" s="98"/>
      <c r="G621" s="1"/>
      <c r="H621" s="27"/>
      <c r="I621" s="27"/>
      <c r="J621" s="27"/>
      <c r="K621" s="27"/>
      <c r="L621" s="27"/>
      <c r="M621" s="27"/>
      <c r="N621" s="27"/>
      <c r="O621" s="27"/>
      <c r="P621" s="2"/>
    </row>
    <row r="622" spans="2:16" ht="15.75" customHeight="1" x14ac:dyDescent="0.3">
      <c r="B622" s="1"/>
      <c r="F622" s="98"/>
      <c r="G622" s="1"/>
      <c r="H622" s="27"/>
      <c r="I622" s="27"/>
      <c r="J622" s="27"/>
      <c r="K622" s="27"/>
      <c r="L622" s="27"/>
      <c r="M622" s="27"/>
      <c r="N622" s="27"/>
      <c r="O622" s="27"/>
      <c r="P622" s="2"/>
    </row>
    <row r="623" spans="2:16" ht="15.75" customHeight="1" x14ac:dyDescent="0.3">
      <c r="B623" s="1"/>
      <c r="F623" s="98"/>
      <c r="G623" s="1"/>
      <c r="H623" s="27"/>
      <c r="I623" s="27"/>
      <c r="J623" s="27"/>
      <c r="K623" s="27"/>
      <c r="L623" s="27"/>
      <c r="M623" s="27"/>
      <c r="N623" s="27"/>
      <c r="O623" s="27"/>
      <c r="P623" s="2"/>
    </row>
    <row r="624" spans="2:16" ht="15.75" customHeight="1" x14ac:dyDescent="0.3">
      <c r="B624" s="1"/>
      <c r="F624" s="98"/>
      <c r="G624" s="1"/>
      <c r="H624" s="27"/>
      <c r="I624" s="27"/>
      <c r="J624" s="27"/>
      <c r="K624" s="27"/>
      <c r="L624" s="27"/>
      <c r="M624" s="27"/>
      <c r="N624" s="27"/>
      <c r="O624" s="27"/>
      <c r="P624" s="2"/>
    </row>
    <row r="625" spans="2:16" ht="15.75" customHeight="1" x14ac:dyDescent="0.3">
      <c r="B625" s="1"/>
      <c r="F625" s="98"/>
      <c r="G625" s="1"/>
      <c r="H625" s="27"/>
      <c r="I625" s="27"/>
      <c r="J625" s="27"/>
      <c r="K625" s="27"/>
      <c r="L625" s="27"/>
      <c r="M625" s="27"/>
      <c r="N625" s="27"/>
      <c r="O625" s="27"/>
      <c r="P625" s="2"/>
    </row>
    <row r="626" spans="2:16" ht="15.75" customHeight="1" x14ac:dyDescent="0.3">
      <c r="B626" s="1"/>
      <c r="F626" s="98"/>
      <c r="G626" s="1"/>
      <c r="H626" s="27"/>
      <c r="I626" s="27"/>
      <c r="J626" s="27"/>
      <c r="K626" s="27"/>
      <c r="L626" s="27"/>
      <c r="M626" s="27"/>
      <c r="N626" s="27"/>
      <c r="O626" s="27"/>
      <c r="P626" s="2"/>
    </row>
    <row r="627" spans="2:16" ht="15.75" customHeight="1" x14ac:dyDescent="0.3">
      <c r="B627" s="1"/>
      <c r="F627" s="98"/>
      <c r="G627" s="1"/>
      <c r="H627" s="27"/>
      <c r="I627" s="27"/>
      <c r="J627" s="27"/>
      <c r="K627" s="27"/>
      <c r="L627" s="27"/>
      <c r="M627" s="27"/>
      <c r="N627" s="27"/>
      <c r="O627" s="27"/>
      <c r="P627" s="2"/>
    </row>
    <row r="628" spans="2:16" ht="15.75" customHeight="1" x14ac:dyDescent="0.3">
      <c r="B628" s="1"/>
      <c r="F628" s="98"/>
      <c r="G628" s="1"/>
      <c r="H628" s="27"/>
      <c r="I628" s="27"/>
      <c r="J628" s="27"/>
      <c r="K628" s="27"/>
      <c r="L628" s="27"/>
      <c r="M628" s="27"/>
      <c r="N628" s="27"/>
      <c r="O628" s="27"/>
      <c r="P628" s="2"/>
    </row>
    <row r="629" spans="2:16" ht="15.75" customHeight="1" x14ac:dyDescent="0.3">
      <c r="B629" s="1"/>
      <c r="F629" s="98"/>
      <c r="G629" s="1"/>
      <c r="H629" s="27"/>
      <c r="I629" s="27"/>
      <c r="J629" s="27"/>
      <c r="K629" s="27"/>
      <c r="L629" s="27"/>
      <c r="M629" s="27"/>
      <c r="N629" s="27"/>
      <c r="O629" s="27"/>
      <c r="P629" s="2"/>
    </row>
    <row r="630" spans="2:16" ht="15.75" customHeight="1" x14ac:dyDescent="0.3">
      <c r="B630" s="1"/>
      <c r="F630" s="98"/>
      <c r="G630" s="1"/>
      <c r="H630" s="27"/>
      <c r="I630" s="27"/>
      <c r="J630" s="27"/>
      <c r="K630" s="27"/>
      <c r="L630" s="27"/>
      <c r="M630" s="27"/>
      <c r="N630" s="27"/>
      <c r="O630" s="27"/>
      <c r="P630" s="2"/>
    </row>
    <row r="631" spans="2:16" ht="15.75" customHeight="1" x14ac:dyDescent="0.3">
      <c r="B631" s="1"/>
      <c r="F631" s="98"/>
      <c r="G631" s="1"/>
      <c r="H631" s="27"/>
      <c r="I631" s="27"/>
      <c r="J631" s="27"/>
      <c r="K631" s="27"/>
      <c r="L631" s="27"/>
      <c r="M631" s="27"/>
      <c r="N631" s="27"/>
      <c r="O631" s="27"/>
      <c r="P631" s="2"/>
    </row>
    <row r="632" spans="2:16" ht="15.75" customHeight="1" x14ac:dyDescent="0.3">
      <c r="B632" s="1"/>
      <c r="F632" s="98"/>
      <c r="G632" s="1"/>
      <c r="H632" s="27"/>
      <c r="I632" s="27"/>
      <c r="J632" s="27"/>
      <c r="K632" s="27"/>
      <c r="L632" s="27"/>
      <c r="M632" s="27"/>
      <c r="N632" s="27"/>
      <c r="O632" s="27"/>
      <c r="P632" s="2"/>
    </row>
    <row r="633" spans="2:16" ht="15.75" customHeight="1" x14ac:dyDescent="0.3">
      <c r="B633" s="1"/>
      <c r="F633" s="98"/>
      <c r="G633" s="1"/>
      <c r="H633" s="27"/>
      <c r="I633" s="27"/>
      <c r="J633" s="27"/>
      <c r="K633" s="27"/>
      <c r="L633" s="27"/>
      <c r="M633" s="27"/>
      <c r="N633" s="27"/>
      <c r="O633" s="27"/>
      <c r="P633" s="2"/>
    </row>
    <row r="634" spans="2:16" ht="15.75" customHeight="1" x14ac:dyDescent="0.3">
      <c r="B634" s="1"/>
      <c r="F634" s="98"/>
      <c r="G634" s="1"/>
      <c r="H634" s="27"/>
      <c r="I634" s="27"/>
      <c r="J634" s="27"/>
      <c r="K634" s="27"/>
      <c r="L634" s="27"/>
      <c r="M634" s="27"/>
      <c r="N634" s="27"/>
      <c r="O634" s="27"/>
      <c r="P634" s="2"/>
    </row>
    <row r="635" spans="2:16" ht="15.75" customHeight="1" x14ac:dyDescent="0.3">
      <c r="B635" s="1"/>
      <c r="F635" s="98"/>
      <c r="G635" s="1"/>
      <c r="H635" s="27"/>
      <c r="I635" s="27"/>
      <c r="J635" s="27"/>
      <c r="K635" s="27"/>
      <c r="L635" s="27"/>
      <c r="M635" s="27"/>
      <c r="N635" s="27"/>
      <c r="O635" s="27"/>
      <c r="P635" s="2"/>
    </row>
    <row r="636" spans="2:16" ht="15.75" customHeight="1" x14ac:dyDescent="0.3">
      <c r="B636" s="1"/>
      <c r="F636" s="98"/>
      <c r="G636" s="1"/>
      <c r="H636" s="27"/>
      <c r="I636" s="27"/>
      <c r="J636" s="27"/>
      <c r="K636" s="27"/>
      <c r="L636" s="27"/>
      <c r="M636" s="27"/>
      <c r="N636" s="27"/>
      <c r="O636" s="27"/>
      <c r="P636" s="2"/>
    </row>
    <row r="637" spans="2:16" ht="15.75" customHeight="1" x14ac:dyDescent="0.3">
      <c r="B637" s="1"/>
      <c r="F637" s="98"/>
      <c r="G637" s="1"/>
      <c r="H637" s="27"/>
      <c r="I637" s="27"/>
      <c r="J637" s="27"/>
      <c r="K637" s="27"/>
      <c r="L637" s="27"/>
      <c r="M637" s="27"/>
      <c r="N637" s="27"/>
      <c r="O637" s="27"/>
      <c r="P637" s="2"/>
    </row>
    <row r="638" spans="2:16" ht="15.75" customHeight="1" x14ac:dyDescent="0.3">
      <c r="B638" s="1"/>
      <c r="F638" s="98"/>
      <c r="G638" s="1"/>
      <c r="H638" s="27"/>
      <c r="I638" s="27"/>
      <c r="J638" s="27"/>
      <c r="K638" s="27"/>
      <c r="L638" s="27"/>
      <c r="M638" s="27"/>
      <c r="N638" s="27"/>
      <c r="O638" s="27"/>
      <c r="P638" s="2"/>
    </row>
    <row r="639" spans="2:16" ht="15.75" customHeight="1" x14ac:dyDescent="0.3">
      <c r="B639" s="1"/>
      <c r="F639" s="98"/>
      <c r="G639" s="1"/>
      <c r="H639" s="27"/>
      <c r="I639" s="27"/>
      <c r="J639" s="27"/>
      <c r="K639" s="27"/>
      <c r="L639" s="27"/>
      <c r="M639" s="27"/>
      <c r="N639" s="27"/>
      <c r="O639" s="27"/>
      <c r="P639" s="2"/>
    </row>
    <row r="640" spans="2:16" ht="15.75" customHeight="1" x14ac:dyDescent="0.3">
      <c r="B640" s="1"/>
      <c r="F640" s="98"/>
      <c r="G640" s="1"/>
      <c r="H640" s="27"/>
      <c r="I640" s="27"/>
      <c r="J640" s="27"/>
      <c r="K640" s="27"/>
      <c r="L640" s="27"/>
      <c r="M640" s="27"/>
      <c r="N640" s="27"/>
      <c r="O640" s="27"/>
      <c r="P640" s="2"/>
    </row>
    <row r="641" spans="2:16" ht="15.75" customHeight="1" x14ac:dyDescent="0.3">
      <c r="B641" s="1"/>
      <c r="F641" s="98"/>
      <c r="G641" s="1"/>
      <c r="H641" s="27"/>
      <c r="I641" s="27"/>
      <c r="J641" s="27"/>
      <c r="K641" s="27"/>
      <c r="L641" s="27"/>
      <c r="M641" s="27"/>
      <c r="N641" s="27"/>
      <c r="O641" s="27"/>
      <c r="P641" s="2"/>
    </row>
    <row r="642" spans="2:16" ht="15.75" customHeight="1" x14ac:dyDescent="0.3">
      <c r="B642" s="1"/>
      <c r="F642" s="98"/>
      <c r="G642" s="1"/>
      <c r="H642" s="27"/>
      <c r="I642" s="27"/>
      <c r="J642" s="27"/>
      <c r="K642" s="27"/>
      <c r="L642" s="27"/>
      <c r="M642" s="27"/>
      <c r="N642" s="27"/>
      <c r="O642" s="27"/>
      <c r="P642" s="2"/>
    </row>
    <row r="643" spans="2:16" ht="15.75" customHeight="1" x14ac:dyDescent="0.3">
      <c r="B643" s="1"/>
      <c r="F643" s="98"/>
      <c r="G643" s="1"/>
      <c r="H643" s="27"/>
      <c r="I643" s="27"/>
      <c r="J643" s="27"/>
      <c r="K643" s="27"/>
      <c r="L643" s="27"/>
      <c r="M643" s="27"/>
      <c r="N643" s="27"/>
      <c r="O643" s="27"/>
      <c r="P643" s="2"/>
    </row>
    <row r="644" spans="2:16" ht="15.75" customHeight="1" x14ac:dyDescent="0.3">
      <c r="B644" s="1"/>
      <c r="F644" s="98"/>
      <c r="G644" s="1"/>
      <c r="H644" s="27"/>
      <c r="I644" s="27"/>
      <c r="J644" s="27"/>
      <c r="K644" s="27"/>
      <c r="L644" s="27"/>
      <c r="M644" s="27"/>
      <c r="N644" s="27"/>
      <c r="O644" s="27"/>
      <c r="P644" s="2"/>
    </row>
    <row r="645" spans="2:16" ht="15.75" customHeight="1" x14ac:dyDescent="0.3">
      <c r="B645" s="1"/>
      <c r="F645" s="98"/>
      <c r="G645" s="1"/>
      <c r="H645" s="27"/>
      <c r="I645" s="27"/>
      <c r="J645" s="27"/>
      <c r="K645" s="27"/>
      <c r="L645" s="27"/>
      <c r="M645" s="27"/>
      <c r="N645" s="27"/>
      <c r="O645" s="27"/>
      <c r="P645" s="2"/>
    </row>
    <row r="646" spans="2:16" ht="15.75" customHeight="1" x14ac:dyDescent="0.3">
      <c r="B646" s="1"/>
      <c r="F646" s="98"/>
      <c r="G646" s="1"/>
      <c r="H646" s="27"/>
      <c r="I646" s="27"/>
      <c r="J646" s="27"/>
      <c r="K646" s="27"/>
      <c r="L646" s="27"/>
      <c r="M646" s="27"/>
      <c r="N646" s="27"/>
      <c r="O646" s="27"/>
      <c r="P646" s="2"/>
    </row>
    <row r="647" spans="2:16" ht="15.75" customHeight="1" x14ac:dyDescent="0.3">
      <c r="B647" s="1"/>
      <c r="F647" s="98"/>
      <c r="G647" s="1"/>
      <c r="H647" s="27"/>
      <c r="I647" s="27"/>
      <c r="J647" s="27"/>
      <c r="K647" s="27"/>
      <c r="L647" s="27"/>
      <c r="M647" s="27"/>
      <c r="N647" s="27"/>
      <c r="O647" s="27"/>
      <c r="P647" s="2"/>
    </row>
    <row r="648" spans="2:16" ht="15.75" customHeight="1" x14ac:dyDescent="0.3">
      <c r="B648" s="1"/>
      <c r="F648" s="98"/>
      <c r="G648" s="1"/>
      <c r="H648" s="27"/>
      <c r="I648" s="27"/>
      <c r="J648" s="27"/>
      <c r="K648" s="27"/>
      <c r="L648" s="27"/>
      <c r="M648" s="27"/>
      <c r="N648" s="27"/>
      <c r="O648" s="27"/>
      <c r="P648" s="2"/>
    </row>
    <row r="649" spans="2:16" ht="15.75" customHeight="1" x14ac:dyDescent="0.3">
      <c r="B649" s="1"/>
      <c r="F649" s="98"/>
      <c r="G649" s="1"/>
      <c r="H649" s="27"/>
      <c r="I649" s="27"/>
      <c r="J649" s="27"/>
      <c r="K649" s="27"/>
      <c r="L649" s="27"/>
      <c r="M649" s="27"/>
      <c r="N649" s="27"/>
      <c r="O649" s="27"/>
      <c r="P649" s="2"/>
    </row>
    <row r="650" spans="2:16" ht="15.75" customHeight="1" x14ac:dyDescent="0.3">
      <c r="B650" s="1"/>
      <c r="F650" s="98"/>
      <c r="G650" s="1"/>
      <c r="H650" s="27"/>
      <c r="I650" s="27"/>
      <c r="J650" s="27"/>
      <c r="K650" s="27"/>
      <c r="L650" s="27"/>
      <c r="M650" s="27"/>
      <c r="N650" s="27"/>
      <c r="O650" s="27"/>
      <c r="P650" s="2"/>
    </row>
    <row r="651" spans="2:16" ht="15.75" customHeight="1" x14ac:dyDescent="0.3">
      <c r="B651" s="1"/>
      <c r="F651" s="98"/>
      <c r="G651" s="1"/>
      <c r="H651" s="27"/>
      <c r="I651" s="27"/>
      <c r="J651" s="27"/>
      <c r="K651" s="27"/>
      <c r="L651" s="27"/>
      <c r="M651" s="27"/>
      <c r="N651" s="27"/>
      <c r="O651" s="27"/>
      <c r="P651" s="2"/>
    </row>
    <row r="652" spans="2:16" ht="15.75" customHeight="1" x14ac:dyDescent="0.3">
      <c r="B652" s="1"/>
      <c r="F652" s="98"/>
      <c r="G652" s="1"/>
      <c r="H652" s="27"/>
      <c r="I652" s="27"/>
      <c r="J652" s="27"/>
      <c r="K652" s="27"/>
      <c r="L652" s="27"/>
      <c r="M652" s="27"/>
      <c r="N652" s="27"/>
      <c r="O652" s="27"/>
      <c r="P652" s="2"/>
    </row>
    <row r="653" spans="2:16" ht="15.75" customHeight="1" x14ac:dyDescent="0.3">
      <c r="B653" s="1"/>
      <c r="F653" s="98"/>
      <c r="G653" s="1"/>
      <c r="H653" s="27"/>
      <c r="I653" s="27"/>
      <c r="J653" s="27"/>
      <c r="K653" s="27"/>
      <c r="L653" s="27"/>
      <c r="M653" s="27"/>
      <c r="N653" s="27"/>
      <c r="O653" s="27"/>
      <c r="P653" s="2"/>
    </row>
    <row r="654" spans="2:16" ht="15.75" customHeight="1" x14ac:dyDescent="0.3">
      <c r="B654" s="1"/>
      <c r="F654" s="98"/>
      <c r="G654" s="1"/>
      <c r="H654" s="27"/>
      <c r="I654" s="27"/>
      <c r="J654" s="27"/>
      <c r="K654" s="27"/>
      <c r="L654" s="27"/>
      <c r="M654" s="27"/>
      <c r="N654" s="27"/>
      <c r="O654" s="27"/>
      <c r="P654" s="2"/>
    </row>
    <row r="655" spans="2:16" ht="15.75" customHeight="1" x14ac:dyDescent="0.3">
      <c r="B655" s="1"/>
      <c r="F655" s="98"/>
      <c r="G655" s="1"/>
      <c r="H655" s="27"/>
      <c r="I655" s="27"/>
      <c r="J655" s="27"/>
      <c r="K655" s="27"/>
      <c r="L655" s="27"/>
      <c r="M655" s="27"/>
      <c r="N655" s="27"/>
      <c r="O655" s="27"/>
      <c r="P655" s="2"/>
    </row>
    <row r="656" spans="2:16" ht="15.75" customHeight="1" x14ac:dyDescent="0.3">
      <c r="B656" s="1"/>
      <c r="F656" s="98"/>
      <c r="G656" s="1"/>
      <c r="H656" s="27"/>
      <c r="I656" s="27"/>
      <c r="J656" s="27"/>
      <c r="K656" s="27"/>
      <c r="L656" s="27"/>
      <c r="M656" s="27"/>
      <c r="N656" s="27"/>
      <c r="O656" s="27"/>
      <c r="P656" s="2"/>
    </row>
    <row r="657" spans="2:16" ht="15.75" customHeight="1" x14ac:dyDescent="0.3">
      <c r="B657" s="1"/>
      <c r="F657" s="98"/>
      <c r="G657" s="1"/>
      <c r="H657" s="27"/>
      <c r="I657" s="27"/>
      <c r="J657" s="27"/>
      <c r="K657" s="27"/>
      <c r="L657" s="27"/>
      <c r="M657" s="27"/>
      <c r="N657" s="27"/>
      <c r="O657" s="27"/>
      <c r="P657" s="2"/>
    </row>
    <row r="658" spans="2:16" ht="15.75" customHeight="1" x14ac:dyDescent="0.3">
      <c r="B658" s="1"/>
      <c r="F658" s="98"/>
      <c r="G658" s="1"/>
      <c r="H658" s="27"/>
      <c r="I658" s="27"/>
      <c r="J658" s="27"/>
      <c r="K658" s="27"/>
      <c r="L658" s="27"/>
      <c r="M658" s="27"/>
      <c r="N658" s="27"/>
      <c r="O658" s="27"/>
      <c r="P658" s="2"/>
    </row>
    <row r="659" spans="2:16" ht="15.75" customHeight="1" x14ac:dyDescent="0.3">
      <c r="B659" s="1"/>
      <c r="F659" s="98"/>
      <c r="G659" s="1"/>
      <c r="H659" s="27"/>
      <c r="I659" s="27"/>
      <c r="J659" s="27"/>
      <c r="K659" s="27"/>
      <c r="L659" s="27"/>
      <c r="M659" s="27"/>
      <c r="N659" s="27"/>
      <c r="O659" s="27"/>
      <c r="P659" s="2"/>
    </row>
    <row r="660" spans="2:16" ht="15.75" customHeight="1" x14ac:dyDescent="0.3">
      <c r="B660" s="1"/>
      <c r="F660" s="98"/>
      <c r="G660" s="1"/>
      <c r="H660" s="27"/>
      <c r="I660" s="27"/>
      <c r="J660" s="27"/>
      <c r="K660" s="27"/>
      <c r="L660" s="27"/>
      <c r="M660" s="27"/>
      <c r="N660" s="27"/>
      <c r="O660" s="27"/>
      <c r="P660" s="2"/>
    </row>
    <row r="661" spans="2:16" ht="15.75" customHeight="1" x14ac:dyDescent="0.3">
      <c r="B661" s="1"/>
      <c r="F661" s="98"/>
      <c r="G661" s="1"/>
      <c r="H661" s="27"/>
      <c r="I661" s="27"/>
      <c r="J661" s="27"/>
      <c r="K661" s="27"/>
      <c r="L661" s="27"/>
      <c r="M661" s="27"/>
      <c r="N661" s="27"/>
      <c r="O661" s="27"/>
      <c r="P661" s="2"/>
    </row>
    <row r="662" spans="2:16" ht="15.75" customHeight="1" x14ac:dyDescent="0.3">
      <c r="B662" s="1"/>
      <c r="F662" s="98"/>
      <c r="G662" s="1"/>
      <c r="H662" s="27"/>
      <c r="I662" s="27"/>
      <c r="J662" s="27"/>
      <c r="K662" s="27"/>
      <c r="L662" s="27"/>
      <c r="M662" s="27"/>
      <c r="N662" s="27"/>
      <c r="O662" s="27"/>
      <c r="P662" s="2"/>
    </row>
    <row r="663" spans="2:16" ht="15.75" customHeight="1" x14ac:dyDescent="0.3">
      <c r="B663" s="1"/>
      <c r="F663" s="98"/>
      <c r="G663" s="1"/>
      <c r="H663" s="27"/>
      <c r="I663" s="27"/>
      <c r="J663" s="27"/>
      <c r="K663" s="27"/>
      <c r="L663" s="27"/>
      <c r="M663" s="27"/>
      <c r="N663" s="27"/>
      <c r="O663" s="27"/>
      <c r="P663" s="2"/>
    </row>
    <row r="664" spans="2:16" ht="15.75" customHeight="1" x14ac:dyDescent="0.3">
      <c r="B664" s="1"/>
      <c r="F664" s="98"/>
      <c r="G664" s="1"/>
      <c r="H664" s="27"/>
      <c r="I664" s="27"/>
      <c r="J664" s="27"/>
      <c r="K664" s="27"/>
      <c r="L664" s="27"/>
      <c r="M664" s="27"/>
      <c r="N664" s="27"/>
      <c r="O664" s="27"/>
      <c r="P664" s="2"/>
    </row>
    <row r="665" spans="2:16" ht="15.75" customHeight="1" x14ac:dyDescent="0.3">
      <c r="B665" s="1"/>
      <c r="F665" s="98"/>
      <c r="G665" s="1"/>
      <c r="H665" s="27"/>
      <c r="I665" s="27"/>
      <c r="J665" s="27"/>
      <c r="K665" s="27"/>
      <c r="L665" s="27"/>
      <c r="M665" s="27"/>
      <c r="N665" s="27"/>
      <c r="O665" s="27"/>
      <c r="P665" s="2"/>
    </row>
    <row r="666" spans="2:16" ht="15.75" customHeight="1" x14ac:dyDescent="0.3">
      <c r="B666" s="1"/>
      <c r="F666" s="98"/>
      <c r="G666" s="1"/>
      <c r="H666" s="27"/>
      <c r="I666" s="27"/>
      <c r="J666" s="27"/>
      <c r="K666" s="27"/>
      <c r="L666" s="27"/>
      <c r="M666" s="27"/>
      <c r="N666" s="27"/>
      <c r="O666" s="27"/>
      <c r="P666" s="2"/>
    </row>
    <row r="667" spans="2:16" ht="15.75" customHeight="1" x14ac:dyDescent="0.3">
      <c r="B667" s="1"/>
      <c r="F667" s="98"/>
      <c r="G667" s="1"/>
      <c r="H667" s="27"/>
      <c r="I667" s="27"/>
      <c r="J667" s="27"/>
      <c r="K667" s="27"/>
      <c r="L667" s="27"/>
      <c r="M667" s="27"/>
      <c r="N667" s="27"/>
      <c r="O667" s="27"/>
      <c r="P667" s="2"/>
    </row>
    <row r="668" spans="2:16" ht="15.75" customHeight="1" x14ac:dyDescent="0.3">
      <c r="B668" s="1"/>
      <c r="F668" s="98"/>
      <c r="G668" s="1"/>
      <c r="H668" s="27"/>
      <c r="I668" s="27"/>
      <c r="J668" s="27"/>
      <c r="K668" s="27"/>
      <c r="L668" s="27"/>
      <c r="M668" s="27"/>
      <c r="N668" s="27"/>
      <c r="O668" s="27"/>
      <c r="P668" s="2"/>
    </row>
    <row r="669" spans="2:16" ht="15.75" customHeight="1" x14ac:dyDescent="0.3">
      <c r="B669" s="1"/>
      <c r="F669" s="98"/>
      <c r="G669" s="1"/>
      <c r="H669" s="27"/>
      <c r="I669" s="27"/>
      <c r="J669" s="27"/>
      <c r="K669" s="27"/>
      <c r="L669" s="27"/>
      <c r="M669" s="27"/>
      <c r="N669" s="27"/>
      <c r="O669" s="27"/>
      <c r="P669" s="2"/>
    </row>
    <row r="670" spans="2:16" ht="15.75" customHeight="1" x14ac:dyDescent="0.3">
      <c r="B670" s="1"/>
      <c r="F670" s="98"/>
      <c r="G670" s="1"/>
      <c r="H670" s="27"/>
      <c r="I670" s="27"/>
      <c r="J670" s="27"/>
      <c r="K670" s="27"/>
      <c r="L670" s="27"/>
      <c r="M670" s="27"/>
      <c r="N670" s="27"/>
      <c r="O670" s="27"/>
      <c r="P670" s="2"/>
    </row>
    <row r="671" spans="2:16" ht="15.75" customHeight="1" x14ac:dyDescent="0.3">
      <c r="B671" s="1"/>
      <c r="F671" s="98"/>
      <c r="G671" s="1"/>
      <c r="H671" s="27"/>
      <c r="I671" s="27"/>
      <c r="J671" s="27"/>
      <c r="K671" s="27"/>
      <c r="L671" s="27"/>
      <c r="M671" s="27"/>
      <c r="N671" s="27"/>
      <c r="O671" s="27"/>
      <c r="P671" s="2"/>
    </row>
    <row r="672" spans="2:16" ht="15.75" customHeight="1" x14ac:dyDescent="0.3">
      <c r="B672" s="1"/>
      <c r="F672" s="98"/>
      <c r="G672" s="1"/>
      <c r="H672" s="27"/>
      <c r="I672" s="27"/>
      <c r="J672" s="27"/>
      <c r="K672" s="27"/>
      <c r="L672" s="27"/>
      <c r="M672" s="27"/>
      <c r="N672" s="27"/>
      <c r="O672" s="27"/>
      <c r="P672" s="2"/>
    </row>
    <row r="673" spans="2:16" ht="15.75" customHeight="1" x14ac:dyDescent="0.3">
      <c r="B673" s="1"/>
      <c r="F673" s="98"/>
      <c r="G673" s="1"/>
      <c r="H673" s="27"/>
      <c r="I673" s="27"/>
      <c r="J673" s="27"/>
      <c r="K673" s="27"/>
      <c r="L673" s="27"/>
      <c r="M673" s="27"/>
      <c r="N673" s="27"/>
      <c r="O673" s="27"/>
      <c r="P673" s="2"/>
    </row>
    <row r="674" spans="2:16" ht="15.75" customHeight="1" x14ac:dyDescent="0.3">
      <c r="B674" s="1"/>
      <c r="F674" s="98"/>
      <c r="G674" s="1"/>
      <c r="H674" s="27"/>
      <c r="I674" s="27"/>
      <c r="J674" s="27"/>
      <c r="K674" s="27"/>
      <c r="L674" s="27"/>
      <c r="M674" s="27"/>
      <c r="N674" s="27"/>
      <c r="O674" s="27"/>
      <c r="P674" s="2"/>
    </row>
    <row r="675" spans="2:16" ht="15.75" customHeight="1" x14ac:dyDescent="0.3">
      <c r="B675" s="1"/>
      <c r="F675" s="98"/>
      <c r="G675" s="1"/>
      <c r="H675" s="27"/>
      <c r="I675" s="27"/>
      <c r="J675" s="27"/>
      <c r="K675" s="27"/>
      <c r="L675" s="27"/>
      <c r="M675" s="27"/>
      <c r="N675" s="27"/>
      <c r="O675" s="27"/>
      <c r="P675" s="2"/>
    </row>
    <row r="676" spans="2:16" ht="15.75" customHeight="1" x14ac:dyDescent="0.3">
      <c r="B676" s="1"/>
      <c r="F676" s="98"/>
      <c r="G676" s="1"/>
      <c r="H676" s="27"/>
      <c r="I676" s="27"/>
      <c r="J676" s="27"/>
      <c r="K676" s="27"/>
      <c r="L676" s="27"/>
      <c r="M676" s="27"/>
      <c r="N676" s="27"/>
      <c r="O676" s="27"/>
      <c r="P676" s="2"/>
    </row>
    <row r="677" spans="2:16" ht="15.75" customHeight="1" x14ac:dyDescent="0.3">
      <c r="B677" s="1"/>
      <c r="F677" s="98"/>
      <c r="G677" s="1"/>
      <c r="H677" s="27"/>
      <c r="I677" s="27"/>
      <c r="J677" s="27"/>
      <c r="K677" s="27"/>
      <c r="L677" s="27"/>
      <c r="M677" s="27"/>
      <c r="N677" s="27"/>
      <c r="O677" s="27"/>
      <c r="P677" s="2"/>
    </row>
    <row r="678" spans="2:16" ht="15.75" customHeight="1" x14ac:dyDescent="0.3">
      <c r="B678" s="1"/>
      <c r="F678" s="98"/>
      <c r="G678" s="1"/>
      <c r="H678" s="27"/>
      <c r="I678" s="27"/>
      <c r="J678" s="27"/>
      <c r="K678" s="27"/>
      <c r="L678" s="27"/>
      <c r="M678" s="27"/>
      <c r="N678" s="27"/>
      <c r="O678" s="27"/>
      <c r="P678" s="2"/>
    </row>
    <row r="679" spans="2:16" ht="15.75" customHeight="1" x14ac:dyDescent="0.3">
      <c r="B679" s="1"/>
      <c r="F679" s="98"/>
      <c r="G679" s="1"/>
      <c r="H679" s="27"/>
      <c r="I679" s="27"/>
      <c r="J679" s="27"/>
      <c r="K679" s="27"/>
      <c r="L679" s="27"/>
      <c r="M679" s="27"/>
      <c r="N679" s="27"/>
      <c r="O679" s="27"/>
      <c r="P679" s="2"/>
    </row>
    <row r="680" spans="2:16" ht="15.75" customHeight="1" x14ac:dyDescent="0.3">
      <c r="B680" s="1"/>
      <c r="F680" s="98"/>
      <c r="G680" s="1"/>
      <c r="H680" s="27"/>
      <c r="I680" s="27"/>
      <c r="J680" s="27"/>
      <c r="K680" s="27"/>
      <c r="L680" s="27"/>
      <c r="M680" s="27"/>
      <c r="N680" s="27"/>
      <c r="O680" s="27"/>
      <c r="P680" s="2"/>
    </row>
    <row r="681" spans="2:16" ht="15.75" customHeight="1" x14ac:dyDescent="0.3">
      <c r="B681" s="1"/>
      <c r="F681" s="98"/>
      <c r="G681" s="1"/>
      <c r="H681" s="27"/>
      <c r="I681" s="27"/>
      <c r="J681" s="27"/>
      <c r="K681" s="27"/>
      <c r="L681" s="27"/>
      <c r="M681" s="27"/>
      <c r="N681" s="27"/>
      <c r="O681" s="27"/>
      <c r="P681" s="2"/>
    </row>
    <row r="682" spans="2:16" ht="15.75" customHeight="1" x14ac:dyDescent="0.3">
      <c r="B682" s="1"/>
      <c r="F682" s="98"/>
      <c r="G682" s="1"/>
      <c r="H682" s="27"/>
      <c r="I682" s="27"/>
      <c r="J682" s="27"/>
      <c r="K682" s="27"/>
      <c r="L682" s="27"/>
      <c r="M682" s="27"/>
      <c r="N682" s="27"/>
      <c r="O682" s="27"/>
      <c r="P682" s="2"/>
    </row>
    <row r="683" spans="2:16" ht="15.75" customHeight="1" x14ac:dyDescent="0.3">
      <c r="B683" s="1"/>
      <c r="F683" s="98"/>
      <c r="G683" s="1"/>
      <c r="H683" s="27"/>
      <c r="I683" s="27"/>
      <c r="J683" s="27"/>
      <c r="K683" s="27"/>
      <c r="L683" s="27"/>
      <c r="M683" s="27"/>
      <c r="N683" s="27"/>
      <c r="O683" s="27"/>
      <c r="P683" s="2"/>
    </row>
    <row r="684" spans="2:16" ht="15.75" customHeight="1" x14ac:dyDescent="0.3">
      <c r="B684" s="1"/>
      <c r="F684" s="98"/>
      <c r="G684" s="1"/>
      <c r="H684" s="27"/>
      <c r="I684" s="27"/>
      <c r="J684" s="27"/>
      <c r="K684" s="27"/>
      <c r="L684" s="27"/>
      <c r="M684" s="27"/>
      <c r="N684" s="27"/>
      <c r="O684" s="27"/>
      <c r="P684" s="2"/>
    </row>
    <row r="685" spans="2:16" ht="15.75" customHeight="1" x14ac:dyDescent="0.3">
      <c r="B685" s="1"/>
      <c r="F685" s="98"/>
      <c r="G685" s="1"/>
      <c r="H685" s="27"/>
      <c r="I685" s="27"/>
      <c r="J685" s="27"/>
      <c r="K685" s="27"/>
      <c r="L685" s="27"/>
      <c r="M685" s="27"/>
      <c r="N685" s="27"/>
      <c r="O685" s="27"/>
      <c r="P685" s="2"/>
    </row>
    <row r="686" spans="2:16" ht="15.75" customHeight="1" x14ac:dyDescent="0.3">
      <c r="B686" s="1"/>
      <c r="F686" s="98"/>
      <c r="G686" s="1"/>
      <c r="H686" s="27"/>
      <c r="I686" s="27"/>
      <c r="J686" s="27"/>
      <c r="K686" s="27"/>
      <c r="L686" s="27"/>
      <c r="M686" s="27"/>
      <c r="N686" s="27"/>
      <c r="O686" s="27"/>
      <c r="P686" s="2"/>
    </row>
    <row r="687" spans="2:16" ht="15.75" customHeight="1" x14ac:dyDescent="0.3">
      <c r="B687" s="1"/>
      <c r="F687" s="98"/>
      <c r="G687" s="1"/>
      <c r="H687" s="27"/>
      <c r="I687" s="27"/>
      <c r="J687" s="27"/>
      <c r="K687" s="27"/>
      <c r="L687" s="27"/>
      <c r="M687" s="27"/>
      <c r="N687" s="27"/>
      <c r="O687" s="27"/>
      <c r="P687" s="2"/>
    </row>
    <row r="688" spans="2:16" ht="15.75" customHeight="1" x14ac:dyDescent="0.3">
      <c r="B688" s="1"/>
      <c r="F688" s="98"/>
      <c r="G688" s="1"/>
      <c r="H688" s="27"/>
      <c r="I688" s="27"/>
      <c r="J688" s="27"/>
      <c r="K688" s="27"/>
      <c r="L688" s="27"/>
      <c r="M688" s="27"/>
      <c r="N688" s="27"/>
      <c r="O688" s="27"/>
      <c r="P688" s="2"/>
    </row>
    <row r="689" spans="2:16" ht="15.75" customHeight="1" x14ac:dyDescent="0.3">
      <c r="B689" s="1"/>
      <c r="F689" s="98"/>
      <c r="G689" s="1"/>
      <c r="H689" s="27"/>
      <c r="I689" s="27"/>
      <c r="J689" s="27"/>
      <c r="K689" s="27"/>
      <c r="L689" s="27"/>
      <c r="M689" s="27"/>
      <c r="N689" s="27"/>
      <c r="O689" s="27"/>
      <c r="P689" s="2"/>
    </row>
    <row r="690" spans="2:16" ht="15.75" customHeight="1" x14ac:dyDescent="0.3">
      <c r="B690" s="1"/>
      <c r="F690" s="98"/>
      <c r="G690" s="1"/>
      <c r="H690" s="27"/>
      <c r="I690" s="27"/>
      <c r="J690" s="27"/>
      <c r="K690" s="27"/>
      <c r="L690" s="27"/>
      <c r="M690" s="27"/>
      <c r="N690" s="27"/>
      <c r="O690" s="27"/>
      <c r="P690" s="2"/>
    </row>
    <row r="691" spans="2:16" ht="15.75" customHeight="1" x14ac:dyDescent="0.3">
      <c r="B691" s="1"/>
      <c r="F691" s="98"/>
      <c r="G691" s="1"/>
      <c r="H691" s="27"/>
      <c r="I691" s="27"/>
      <c r="J691" s="27"/>
      <c r="K691" s="27"/>
      <c r="L691" s="27"/>
      <c r="M691" s="27"/>
      <c r="N691" s="27"/>
      <c r="O691" s="27"/>
      <c r="P691" s="2"/>
    </row>
    <row r="692" spans="2:16" ht="15.75" customHeight="1" x14ac:dyDescent="0.3">
      <c r="B692" s="1"/>
      <c r="F692" s="98"/>
      <c r="G692" s="1"/>
      <c r="H692" s="27"/>
      <c r="I692" s="27"/>
      <c r="J692" s="27"/>
      <c r="K692" s="27"/>
      <c r="L692" s="27"/>
      <c r="M692" s="27"/>
      <c r="N692" s="27"/>
      <c r="O692" s="27"/>
      <c r="P692" s="2"/>
    </row>
    <row r="693" spans="2:16" ht="15.75" customHeight="1" x14ac:dyDescent="0.3">
      <c r="B693" s="1"/>
      <c r="F693" s="98"/>
      <c r="G693" s="1"/>
      <c r="H693" s="27"/>
      <c r="I693" s="27"/>
      <c r="J693" s="27"/>
      <c r="K693" s="27"/>
      <c r="L693" s="27"/>
      <c r="M693" s="27"/>
      <c r="N693" s="27"/>
      <c r="O693" s="27"/>
      <c r="P693" s="2"/>
    </row>
    <row r="694" spans="2:16" ht="15.75" customHeight="1" x14ac:dyDescent="0.3">
      <c r="B694" s="1"/>
      <c r="F694" s="98"/>
      <c r="G694" s="1"/>
      <c r="H694" s="27"/>
      <c r="I694" s="27"/>
      <c r="J694" s="27"/>
      <c r="K694" s="27"/>
      <c r="L694" s="27"/>
      <c r="M694" s="27"/>
      <c r="N694" s="27"/>
      <c r="O694" s="27"/>
      <c r="P694" s="2"/>
    </row>
    <row r="695" spans="2:16" ht="15.75" customHeight="1" x14ac:dyDescent="0.3">
      <c r="B695" s="1"/>
      <c r="F695" s="98"/>
      <c r="G695" s="1"/>
      <c r="H695" s="27"/>
      <c r="I695" s="27"/>
      <c r="J695" s="27"/>
      <c r="K695" s="27"/>
      <c r="L695" s="27"/>
      <c r="M695" s="27"/>
      <c r="N695" s="27"/>
      <c r="O695" s="27"/>
      <c r="P695" s="2"/>
    </row>
    <row r="696" spans="2:16" ht="15.75" customHeight="1" x14ac:dyDescent="0.3">
      <c r="B696" s="1"/>
      <c r="F696" s="98"/>
      <c r="G696" s="1"/>
      <c r="H696" s="27"/>
      <c r="I696" s="27"/>
      <c r="J696" s="27"/>
      <c r="K696" s="27"/>
      <c r="L696" s="27"/>
      <c r="M696" s="27"/>
      <c r="N696" s="27"/>
      <c r="O696" s="27"/>
      <c r="P696" s="2"/>
    </row>
    <row r="697" spans="2:16" ht="15.75" customHeight="1" x14ac:dyDescent="0.3">
      <c r="B697" s="1"/>
      <c r="F697" s="98"/>
      <c r="G697" s="1"/>
      <c r="H697" s="27"/>
      <c r="I697" s="27"/>
      <c r="J697" s="27"/>
      <c r="K697" s="27"/>
      <c r="L697" s="27"/>
      <c r="M697" s="27"/>
      <c r="N697" s="27"/>
      <c r="O697" s="27"/>
      <c r="P697" s="2"/>
    </row>
    <row r="698" spans="2:16" ht="15.75" customHeight="1" x14ac:dyDescent="0.3">
      <c r="B698" s="1"/>
      <c r="F698" s="98"/>
      <c r="G698" s="1"/>
      <c r="H698" s="27"/>
      <c r="I698" s="27"/>
      <c r="J698" s="27"/>
      <c r="K698" s="27"/>
      <c r="L698" s="27"/>
      <c r="M698" s="27"/>
      <c r="N698" s="27"/>
      <c r="O698" s="27"/>
      <c r="P698" s="2"/>
    </row>
    <row r="699" spans="2:16" ht="15.75" customHeight="1" x14ac:dyDescent="0.3">
      <c r="B699" s="1"/>
      <c r="F699" s="98"/>
      <c r="G699" s="1"/>
      <c r="H699" s="27"/>
      <c r="I699" s="27"/>
      <c r="J699" s="27"/>
      <c r="K699" s="27"/>
      <c r="L699" s="27"/>
      <c r="M699" s="27"/>
      <c r="N699" s="27"/>
      <c r="O699" s="27"/>
      <c r="P699" s="2"/>
    </row>
    <row r="700" spans="2:16" ht="15.75" customHeight="1" x14ac:dyDescent="0.3">
      <c r="B700" s="1"/>
      <c r="F700" s="98"/>
      <c r="G700" s="1"/>
      <c r="H700" s="27"/>
      <c r="I700" s="27"/>
      <c r="J700" s="27"/>
      <c r="K700" s="27"/>
      <c r="L700" s="27"/>
      <c r="M700" s="27"/>
      <c r="N700" s="27"/>
      <c r="O700" s="27"/>
      <c r="P700" s="2"/>
    </row>
    <row r="701" spans="2:16" ht="15.75" customHeight="1" x14ac:dyDescent="0.3">
      <c r="B701" s="1"/>
      <c r="F701" s="98"/>
      <c r="G701" s="1"/>
      <c r="H701" s="27"/>
      <c r="I701" s="27"/>
      <c r="J701" s="27"/>
      <c r="K701" s="27"/>
      <c r="L701" s="27"/>
      <c r="M701" s="27"/>
      <c r="N701" s="27"/>
      <c r="O701" s="27"/>
      <c r="P701" s="2"/>
    </row>
    <row r="702" spans="2:16" ht="15.75" customHeight="1" x14ac:dyDescent="0.3">
      <c r="B702" s="1"/>
      <c r="F702" s="98"/>
      <c r="G702" s="1"/>
      <c r="H702" s="27"/>
      <c r="I702" s="27"/>
      <c r="J702" s="27"/>
      <c r="K702" s="27"/>
      <c r="L702" s="27"/>
      <c r="M702" s="27"/>
      <c r="N702" s="27"/>
      <c r="O702" s="27"/>
      <c r="P702" s="2"/>
    </row>
    <row r="703" spans="2:16" ht="15.75" customHeight="1" x14ac:dyDescent="0.3">
      <c r="B703" s="1"/>
      <c r="F703" s="98"/>
      <c r="G703" s="1"/>
      <c r="H703" s="27"/>
      <c r="I703" s="27"/>
      <c r="J703" s="27"/>
      <c r="K703" s="27"/>
      <c r="L703" s="27"/>
      <c r="M703" s="27"/>
      <c r="N703" s="27"/>
      <c r="O703" s="27"/>
      <c r="P703" s="2"/>
    </row>
    <row r="704" spans="2:16" ht="15.75" customHeight="1" x14ac:dyDescent="0.3">
      <c r="B704" s="1"/>
      <c r="F704" s="98"/>
      <c r="G704" s="1"/>
      <c r="H704" s="27"/>
      <c r="I704" s="27"/>
      <c r="J704" s="27"/>
      <c r="K704" s="27"/>
      <c r="L704" s="27"/>
      <c r="M704" s="27"/>
      <c r="N704" s="27"/>
      <c r="O704" s="27"/>
      <c r="P704" s="2"/>
    </row>
    <row r="705" spans="2:16" ht="15.75" customHeight="1" x14ac:dyDescent="0.3">
      <c r="B705" s="1"/>
      <c r="F705" s="98"/>
      <c r="G705" s="1"/>
      <c r="H705" s="27"/>
      <c r="I705" s="27"/>
      <c r="J705" s="27"/>
      <c r="K705" s="27"/>
      <c r="L705" s="27"/>
      <c r="M705" s="27"/>
      <c r="N705" s="27"/>
      <c r="O705" s="27"/>
      <c r="P705" s="2"/>
    </row>
    <row r="706" spans="2:16" ht="15.75" customHeight="1" x14ac:dyDescent="0.3">
      <c r="B706" s="1"/>
      <c r="F706" s="98"/>
      <c r="G706" s="1"/>
      <c r="H706" s="27"/>
      <c r="I706" s="27"/>
      <c r="J706" s="27"/>
      <c r="K706" s="27"/>
      <c r="L706" s="27"/>
      <c r="M706" s="27"/>
      <c r="N706" s="27"/>
      <c r="O706" s="27"/>
      <c r="P706" s="2"/>
    </row>
    <row r="707" spans="2:16" ht="15.75" customHeight="1" x14ac:dyDescent="0.3">
      <c r="B707" s="1"/>
      <c r="F707" s="98"/>
      <c r="G707" s="1"/>
      <c r="H707" s="27"/>
      <c r="I707" s="27"/>
      <c r="J707" s="27"/>
      <c r="K707" s="27"/>
      <c r="L707" s="27"/>
      <c r="M707" s="27"/>
      <c r="N707" s="27"/>
      <c r="O707" s="27"/>
      <c r="P707" s="2"/>
    </row>
    <row r="708" spans="2:16" ht="15.75" customHeight="1" x14ac:dyDescent="0.3">
      <c r="B708" s="1"/>
      <c r="F708" s="98"/>
      <c r="G708" s="1"/>
      <c r="H708" s="27"/>
      <c r="I708" s="27"/>
      <c r="J708" s="27"/>
      <c r="K708" s="27"/>
      <c r="L708" s="27"/>
      <c r="M708" s="27"/>
      <c r="N708" s="27"/>
      <c r="O708" s="27"/>
      <c r="P708" s="2"/>
    </row>
    <row r="709" spans="2:16" ht="15.75" customHeight="1" x14ac:dyDescent="0.3">
      <c r="B709" s="1"/>
      <c r="F709" s="98"/>
      <c r="G709" s="1"/>
      <c r="H709" s="27"/>
      <c r="I709" s="27"/>
      <c r="J709" s="27"/>
      <c r="K709" s="27"/>
      <c r="L709" s="27"/>
      <c r="M709" s="27"/>
      <c r="N709" s="27"/>
      <c r="O709" s="27"/>
      <c r="P709" s="2"/>
    </row>
    <row r="710" spans="2:16" ht="15.75" customHeight="1" x14ac:dyDescent="0.3">
      <c r="B710" s="1"/>
      <c r="F710" s="98"/>
      <c r="G710" s="1"/>
      <c r="H710" s="27"/>
      <c r="I710" s="27"/>
      <c r="J710" s="27"/>
      <c r="K710" s="27"/>
      <c r="L710" s="27"/>
      <c r="M710" s="27"/>
      <c r="N710" s="27"/>
      <c r="O710" s="27"/>
      <c r="P710" s="2"/>
    </row>
    <row r="711" spans="2:16" ht="15.75" customHeight="1" x14ac:dyDescent="0.3">
      <c r="B711" s="1"/>
      <c r="F711" s="98"/>
      <c r="G711" s="1"/>
      <c r="H711" s="27"/>
      <c r="I711" s="27"/>
      <c r="J711" s="27"/>
      <c r="K711" s="27"/>
      <c r="L711" s="27"/>
      <c r="M711" s="27"/>
      <c r="N711" s="27"/>
      <c r="O711" s="27"/>
      <c r="P711" s="2"/>
    </row>
    <row r="712" spans="2:16" ht="15.75" customHeight="1" x14ac:dyDescent="0.3">
      <c r="B712" s="1"/>
      <c r="F712" s="98"/>
      <c r="G712" s="1"/>
      <c r="H712" s="27"/>
      <c r="I712" s="27"/>
      <c r="J712" s="27"/>
      <c r="K712" s="27"/>
      <c r="L712" s="27"/>
      <c r="M712" s="27"/>
      <c r="N712" s="27"/>
      <c r="O712" s="27"/>
      <c r="P712" s="2"/>
    </row>
    <row r="713" spans="2:16" ht="15.75" customHeight="1" x14ac:dyDescent="0.3">
      <c r="B713" s="1"/>
      <c r="F713" s="98"/>
      <c r="G713" s="1"/>
      <c r="H713" s="27"/>
      <c r="I713" s="27"/>
      <c r="J713" s="27"/>
      <c r="K713" s="27"/>
      <c r="L713" s="27"/>
      <c r="M713" s="27"/>
      <c r="N713" s="27"/>
      <c r="O713" s="27"/>
      <c r="P713" s="2"/>
    </row>
    <row r="714" spans="2:16" ht="15.75" customHeight="1" x14ac:dyDescent="0.3">
      <c r="B714" s="1"/>
      <c r="F714" s="98"/>
      <c r="G714" s="1"/>
      <c r="H714" s="27"/>
      <c r="I714" s="27"/>
      <c r="J714" s="27"/>
      <c r="K714" s="27"/>
      <c r="L714" s="27"/>
      <c r="M714" s="27"/>
      <c r="N714" s="27"/>
      <c r="O714" s="27"/>
      <c r="P714" s="2"/>
    </row>
    <row r="715" spans="2:16" ht="15.75" customHeight="1" x14ac:dyDescent="0.3">
      <c r="B715" s="1"/>
      <c r="F715" s="98"/>
      <c r="G715" s="1"/>
      <c r="H715" s="27"/>
      <c r="I715" s="27"/>
      <c r="J715" s="27"/>
      <c r="K715" s="27"/>
      <c r="L715" s="27"/>
      <c r="M715" s="27"/>
      <c r="N715" s="27"/>
      <c r="O715" s="27"/>
      <c r="P715" s="2"/>
    </row>
    <row r="716" spans="2:16" ht="15.75" customHeight="1" x14ac:dyDescent="0.3">
      <c r="B716" s="1"/>
      <c r="F716" s="98"/>
      <c r="G716" s="1"/>
      <c r="H716" s="27"/>
      <c r="I716" s="27"/>
      <c r="J716" s="27"/>
      <c r="K716" s="27"/>
      <c r="L716" s="27"/>
      <c r="M716" s="27"/>
      <c r="N716" s="27"/>
      <c r="O716" s="27"/>
      <c r="P716" s="2"/>
    </row>
    <row r="717" spans="2:16" ht="15.75" customHeight="1" x14ac:dyDescent="0.3">
      <c r="B717" s="1"/>
      <c r="F717" s="98"/>
      <c r="G717" s="1"/>
      <c r="H717" s="27"/>
      <c r="I717" s="27"/>
      <c r="J717" s="27"/>
      <c r="K717" s="27"/>
      <c r="L717" s="27"/>
      <c r="M717" s="27"/>
      <c r="N717" s="27"/>
      <c r="O717" s="27"/>
      <c r="P717" s="2"/>
    </row>
    <row r="718" spans="2:16" ht="15.75" customHeight="1" x14ac:dyDescent="0.3">
      <c r="B718" s="1"/>
      <c r="F718" s="98"/>
      <c r="G718" s="1"/>
      <c r="H718" s="27"/>
      <c r="I718" s="27"/>
      <c r="J718" s="27"/>
      <c r="K718" s="27"/>
      <c r="L718" s="27"/>
      <c r="M718" s="27"/>
      <c r="N718" s="27"/>
      <c r="O718" s="27"/>
      <c r="P718" s="2"/>
    </row>
    <row r="719" spans="2:16" ht="15.75" customHeight="1" x14ac:dyDescent="0.3">
      <c r="B719" s="1"/>
      <c r="F719" s="98"/>
      <c r="G719" s="1"/>
      <c r="H719" s="27"/>
      <c r="I719" s="27"/>
      <c r="J719" s="27"/>
      <c r="K719" s="27"/>
      <c r="L719" s="27"/>
      <c r="M719" s="27"/>
      <c r="N719" s="27"/>
      <c r="O719" s="27"/>
      <c r="P719" s="2"/>
    </row>
    <row r="720" spans="2:16" ht="15.75" customHeight="1" x14ac:dyDescent="0.3">
      <c r="B720" s="1"/>
      <c r="F720" s="98"/>
      <c r="G720" s="1"/>
      <c r="H720" s="27"/>
      <c r="I720" s="27"/>
      <c r="J720" s="27"/>
      <c r="K720" s="27"/>
      <c r="L720" s="27"/>
      <c r="M720" s="27"/>
      <c r="N720" s="27"/>
      <c r="O720" s="27"/>
      <c r="P720" s="2"/>
    </row>
    <row r="721" spans="2:16" ht="15.75" customHeight="1" x14ac:dyDescent="0.3">
      <c r="B721" s="1"/>
      <c r="F721" s="98"/>
      <c r="G721" s="1"/>
      <c r="H721" s="27"/>
      <c r="I721" s="27"/>
      <c r="J721" s="27"/>
      <c r="K721" s="27"/>
      <c r="L721" s="27"/>
      <c r="M721" s="27"/>
      <c r="N721" s="27"/>
      <c r="O721" s="27"/>
      <c r="P721" s="2"/>
    </row>
    <row r="722" spans="2:16" ht="15.75" customHeight="1" x14ac:dyDescent="0.3">
      <c r="B722" s="1"/>
      <c r="F722" s="98"/>
      <c r="G722" s="1"/>
      <c r="H722" s="27"/>
      <c r="I722" s="27"/>
      <c r="J722" s="27"/>
      <c r="K722" s="27"/>
      <c r="L722" s="27"/>
      <c r="M722" s="27"/>
      <c r="N722" s="27"/>
      <c r="O722" s="27"/>
      <c r="P722" s="2"/>
    </row>
    <row r="723" spans="2:16" ht="15.75" customHeight="1" x14ac:dyDescent="0.3">
      <c r="B723" s="1"/>
      <c r="F723" s="98"/>
      <c r="G723" s="1"/>
      <c r="H723" s="27"/>
      <c r="I723" s="27"/>
      <c r="J723" s="27"/>
      <c r="K723" s="27"/>
      <c r="L723" s="27"/>
      <c r="M723" s="27"/>
      <c r="N723" s="27"/>
      <c r="O723" s="27"/>
      <c r="P723" s="2"/>
    </row>
    <row r="724" spans="2:16" ht="15.75" customHeight="1" x14ac:dyDescent="0.3">
      <c r="B724" s="1"/>
      <c r="F724" s="98"/>
      <c r="G724" s="1"/>
      <c r="H724" s="27"/>
      <c r="I724" s="27"/>
      <c r="J724" s="27"/>
      <c r="K724" s="27"/>
      <c r="L724" s="27"/>
      <c r="M724" s="27"/>
      <c r="N724" s="27"/>
      <c r="O724" s="27"/>
      <c r="P724" s="2"/>
    </row>
    <row r="725" spans="2:16" ht="15.75" customHeight="1" x14ac:dyDescent="0.3">
      <c r="B725" s="1"/>
      <c r="F725" s="98"/>
      <c r="G725" s="1"/>
      <c r="H725" s="27"/>
      <c r="I725" s="27"/>
      <c r="J725" s="27"/>
      <c r="K725" s="27"/>
      <c r="L725" s="27"/>
      <c r="M725" s="27"/>
      <c r="N725" s="27"/>
      <c r="O725" s="27"/>
      <c r="P725" s="2"/>
    </row>
    <row r="726" spans="2:16" ht="15.75" customHeight="1" x14ac:dyDescent="0.3">
      <c r="B726" s="1"/>
      <c r="F726" s="98"/>
      <c r="G726" s="1"/>
      <c r="H726" s="27"/>
      <c r="I726" s="27"/>
      <c r="J726" s="27"/>
      <c r="K726" s="27"/>
      <c r="L726" s="27"/>
      <c r="M726" s="27"/>
      <c r="N726" s="27"/>
      <c r="O726" s="27"/>
      <c r="P726" s="2"/>
    </row>
    <row r="727" spans="2:16" ht="15.75" customHeight="1" x14ac:dyDescent="0.3">
      <c r="B727" s="1"/>
      <c r="F727" s="98"/>
      <c r="G727" s="1"/>
      <c r="H727" s="27"/>
      <c r="I727" s="27"/>
      <c r="J727" s="27"/>
      <c r="K727" s="27"/>
      <c r="L727" s="27"/>
      <c r="M727" s="27"/>
      <c r="N727" s="27"/>
      <c r="O727" s="27"/>
      <c r="P727" s="2"/>
    </row>
    <row r="728" spans="2:16" ht="15.75" customHeight="1" x14ac:dyDescent="0.3">
      <c r="B728" s="1"/>
      <c r="F728" s="98"/>
      <c r="G728" s="1"/>
      <c r="H728" s="27"/>
      <c r="I728" s="27"/>
      <c r="J728" s="27"/>
      <c r="K728" s="27"/>
      <c r="L728" s="27"/>
      <c r="M728" s="27"/>
      <c r="N728" s="27"/>
      <c r="O728" s="27"/>
      <c r="P728" s="2"/>
    </row>
    <row r="729" spans="2:16" ht="15.75" customHeight="1" x14ac:dyDescent="0.3">
      <c r="B729" s="1"/>
      <c r="F729" s="98"/>
      <c r="G729" s="1"/>
      <c r="H729" s="27"/>
      <c r="I729" s="27"/>
      <c r="J729" s="27"/>
      <c r="K729" s="27"/>
      <c r="L729" s="27"/>
      <c r="M729" s="27"/>
      <c r="N729" s="27"/>
      <c r="O729" s="27"/>
      <c r="P729" s="2"/>
    </row>
    <row r="730" spans="2:16" ht="15.75" customHeight="1" x14ac:dyDescent="0.3">
      <c r="B730" s="1"/>
      <c r="F730" s="98"/>
      <c r="G730" s="1"/>
      <c r="H730" s="27"/>
      <c r="I730" s="27"/>
      <c r="J730" s="27"/>
      <c r="K730" s="27"/>
      <c r="L730" s="27"/>
      <c r="M730" s="27"/>
      <c r="N730" s="27"/>
      <c r="O730" s="27"/>
      <c r="P730" s="2"/>
    </row>
    <row r="731" spans="2:16" ht="15.75" customHeight="1" x14ac:dyDescent="0.3">
      <c r="B731" s="1"/>
      <c r="F731" s="98"/>
      <c r="G731" s="1"/>
      <c r="H731" s="27"/>
      <c r="I731" s="27"/>
      <c r="J731" s="27"/>
      <c r="K731" s="27"/>
      <c r="L731" s="27"/>
      <c r="M731" s="27"/>
      <c r="N731" s="27"/>
      <c r="O731" s="27"/>
      <c r="P731" s="2"/>
    </row>
    <row r="732" spans="2:16" ht="15.75" customHeight="1" x14ac:dyDescent="0.3">
      <c r="B732" s="1"/>
      <c r="F732" s="98"/>
      <c r="G732" s="1"/>
      <c r="H732" s="27"/>
      <c r="I732" s="27"/>
      <c r="J732" s="27"/>
      <c r="K732" s="27"/>
      <c r="L732" s="27"/>
      <c r="M732" s="27"/>
      <c r="N732" s="27"/>
      <c r="O732" s="27"/>
      <c r="P732" s="2"/>
    </row>
    <row r="733" spans="2:16" ht="15.75" customHeight="1" x14ac:dyDescent="0.3">
      <c r="B733" s="1"/>
      <c r="F733" s="98"/>
      <c r="G733" s="1"/>
      <c r="H733" s="27"/>
      <c r="I733" s="27"/>
      <c r="J733" s="27"/>
      <c r="K733" s="27"/>
      <c r="L733" s="27"/>
      <c r="M733" s="27"/>
      <c r="N733" s="27"/>
      <c r="O733" s="27"/>
      <c r="P733" s="2"/>
    </row>
    <row r="734" spans="2:16" ht="15.75" customHeight="1" x14ac:dyDescent="0.3">
      <c r="B734" s="1"/>
      <c r="F734" s="98"/>
      <c r="G734" s="1"/>
      <c r="H734" s="27"/>
      <c r="I734" s="27"/>
      <c r="J734" s="27"/>
      <c r="K734" s="27"/>
      <c r="L734" s="27"/>
      <c r="M734" s="27"/>
      <c r="N734" s="27"/>
      <c r="O734" s="27"/>
      <c r="P734" s="2"/>
    </row>
    <row r="735" spans="2:16" ht="15.75" customHeight="1" x14ac:dyDescent="0.3">
      <c r="B735" s="1"/>
      <c r="F735" s="98"/>
      <c r="G735" s="1"/>
      <c r="H735" s="27"/>
      <c r="I735" s="27"/>
      <c r="J735" s="27"/>
      <c r="K735" s="27"/>
      <c r="L735" s="27"/>
      <c r="M735" s="27"/>
      <c r="N735" s="27"/>
      <c r="O735" s="27"/>
      <c r="P735" s="2"/>
    </row>
    <row r="736" spans="2:16" ht="15.75" customHeight="1" x14ac:dyDescent="0.3">
      <c r="B736" s="1"/>
      <c r="F736" s="98"/>
      <c r="G736" s="1"/>
      <c r="H736" s="27"/>
      <c r="I736" s="27"/>
      <c r="J736" s="27"/>
      <c r="K736" s="27"/>
      <c r="L736" s="27"/>
      <c r="M736" s="27"/>
      <c r="N736" s="27"/>
      <c r="O736" s="27"/>
      <c r="P736" s="2"/>
    </row>
    <row r="737" spans="2:16" ht="15.75" customHeight="1" x14ac:dyDescent="0.3">
      <c r="B737" s="1"/>
      <c r="F737" s="98"/>
      <c r="G737" s="1"/>
      <c r="H737" s="27"/>
      <c r="I737" s="27"/>
      <c r="J737" s="27"/>
      <c r="K737" s="27"/>
      <c r="L737" s="27"/>
      <c r="M737" s="27"/>
      <c r="N737" s="27"/>
      <c r="O737" s="27"/>
      <c r="P737" s="2"/>
    </row>
    <row r="738" spans="2:16" ht="15.75" customHeight="1" x14ac:dyDescent="0.3">
      <c r="B738" s="1"/>
      <c r="F738" s="98"/>
      <c r="G738" s="1"/>
      <c r="H738" s="27"/>
      <c r="I738" s="27"/>
      <c r="J738" s="27"/>
      <c r="K738" s="27"/>
      <c r="L738" s="27"/>
      <c r="M738" s="27"/>
      <c r="N738" s="27"/>
      <c r="O738" s="27"/>
      <c r="P738" s="2"/>
    </row>
    <row r="739" spans="2:16" ht="15.75" customHeight="1" x14ac:dyDescent="0.3">
      <c r="B739" s="1"/>
      <c r="F739" s="98"/>
      <c r="G739" s="1"/>
      <c r="H739" s="27"/>
      <c r="I739" s="27"/>
      <c r="J739" s="27"/>
      <c r="K739" s="27"/>
      <c r="L739" s="27"/>
      <c r="M739" s="27"/>
      <c r="N739" s="27"/>
      <c r="O739" s="27"/>
      <c r="P739" s="2"/>
    </row>
    <row r="740" spans="2:16" ht="15.75" customHeight="1" x14ac:dyDescent="0.3">
      <c r="B740" s="1"/>
      <c r="F740" s="98"/>
      <c r="G740" s="1"/>
      <c r="H740" s="27"/>
      <c r="I740" s="27"/>
      <c r="J740" s="27"/>
      <c r="K740" s="27"/>
      <c r="L740" s="27"/>
      <c r="M740" s="27"/>
      <c r="N740" s="27"/>
      <c r="O740" s="27"/>
      <c r="P740" s="2"/>
    </row>
    <row r="741" spans="2:16" ht="15.75" customHeight="1" x14ac:dyDescent="0.3">
      <c r="B741" s="1"/>
      <c r="F741" s="98"/>
      <c r="G741" s="1"/>
      <c r="H741" s="27"/>
      <c r="I741" s="27"/>
      <c r="J741" s="27"/>
      <c r="K741" s="27"/>
      <c r="L741" s="27"/>
      <c r="M741" s="27"/>
      <c r="N741" s="27"/>
      <c r="O741" s="27"/>
      <c r="P741" s="2"/>
    </row>
    <row r="742" spans="2:16" ht="15.75" customHeight="1" x14ac:dyDescent="0.3">
      <c r="B742" s="1"/>
      <c r="F742" s="98"/>
      <c r="G742" s="1"/>
      <c r="H742" s="27"/>
      <c r="I742" s="27"/>
      <c r="J742" s="27"/>
      <c r="K742" s="27"/>
      <c r="L742" s="27"/>
      <c r="M742" s="27"/>
      <c r="N742" s="27"/>
      <c r="O742" s="27"/>
      <c r="P742" s="2"/>
    </row>
    <row r="743" spans="2:16" ht="15.75" customHeight="1" x14ac:dyDescent="0.3">
      <c r="B743" s="1"/>
      <c r="F743" s="98"/>
      <c r="G743" s="1"/>
      <c r="H743" s="27"/>
      <c r="I743" s="27"/>
      <c r="J743" s="27"/>
      <c r="K743" s="27"/>
      <c r="L743" s="27"/>
      <c r="M743" s="27"/>
      <c r="N743" s="27"/>
      <c r="O743" s="27"/>
      <c r="P743" s="2"/>
    </row>
    <row r="744" spans="2:16" ht="15.75" customHeight="1" x14ac:dyDescent="0.3">
      <c r="B744" s="1"/>
      <c r="F744" s="98"/>
      <c r="G744" s="1"/>
      <c r="H744" s="27"/>
      <c r="I744" s="27"/>
      <c r="J744" s="27"/>
      <c r="K744" s="27"/>
      <c r="L744" s="27"/>
      <c r="M744" s="27"/>
      <c r="N744" s="27"/>
      <c r="O744" s="27"/>
      <c r="P744" s="2"/>
    </row>
    <row r="745" spans="2:16" ht="15.75" customHeight="1" x14ac:dyDescent="0.3">
      <c r="B745" s="1"/>
      <c r="F745" s="98"/>
      <c r="G745" s="1"/>
      <c r="H745" s="27"/>
      <c r="I745" s="27"/>
      <c r="J745" s="27"/>
      <c r="K745" s="27"/>
      <c r="L745" s="27"/>
      <c r="M745" s="27"/>
      <c r="N745" s="27"/>
      <c r="O745" s="27"/>
      <c r="P745" s="2"/>
    </row>
    <row r="746" spans="2:16" ht="15.75" customHeight="1" x14ac:dyDescent="0.3">
      <c r="B746" s="1"/>
      <c r="F746" s="98"/>
      <c r="G746" s="1"/>
      <c r="H746" s="27"/>
      <c r="I746" s="27"/>
      <c r="J746" s="27"/>
      <c r="K746" s="27"/>
      <c r="L746" s="27"/>
      <c r="M746" s="27"/>
      <c r="N746" s="27"/>
      <c r="O746" s="27"/>
      <c r="P746" s="2"/>
    </row>
    <row r="747" spans="2:16" ht="15.75" customHeight="1" x14ac:dyDescent="0.3">
      <c r="B747" s="1"/>
      <c r="F747" s="98"/>
      <c r="G747" s="1"/>
      <c r="H747" s="27"/>
      <c r="I747" s="27"/>
      <c r="J747" s="27"/>
      <c r="K747" s="27"/>
      <c r="L747" s="27"/>
      <c r="M747" s="27"/>
      <c r="N747" s="27"/>
      <c r="O747" s="27"/>
      <c r="P747" s="2"/>
    </row>
    <row r="748" spans="2:16" ht="15.75" customHeight="1" x14ac:dyDescent="0.3">
      <c r="B748" s="1"/>
      <c r="F748" s="98"/>
      <c r="G748" s="1"/>
      <c r="H748" s="27"/>
      <c r="I748" s="27"/>
      <c r="J748" s="27"/>
      <c r="K748" s="27"/>
      <c r="L748" s="27"/>
      <c r="M748" s="27"/>
      <c r="N748" s="27"/>
      <c r="O748" s="27"/>
      <c r="P748" s="2"/>
    </row>
    <row r="749" spans="2:16" ht="15.75" customHeight="1" x14ac:dyDescent="0.3">
      <c r="B749" s="1"/>
      <c r="F749" s="98"/>
      <c r="G749" s="1"/>
      <c r="H749" s="27"/>
      <c r="I749" s="27"/>
      <c r="J749" s="27"/>
      <c r="K749" s="27"/>
      <c r="L749" s="27"/>
      <c r="M749" s="27"/>
      <c r="N749" s="27"/>
      <c r="O749" s="27"/>
      <c r="P749" s="2"/>
    </row>
    <row r="750" spans="2:16" ht="15.75" customHeight="1" x14ac:dyDescent="0.3">
      <c r="B750" s="1"/>
      <c r="F750" s="98"/>
      <c r="G750" s="1"/>
      <c r="H750" s="27"/>
      <c r="I750" s="27"/>
      <c r="J750" s="27"/>
      <c r="K750" s="27"/>
      <c r="L750" s="27"/>
      <c r="M750" s="27"/>
      <c r="N750" s="27"/>
      <c r="O750" s="27"/>
      <c r="P750" s="2"/>
    </row>
    <row r="751" spans="2:16" ht="15.75" customHeight="1" x14ac:dyDescent="0.3">
      <c r="B751" s="1"/>
      <c r="F751" s="98"/>
      <c r="G751" s="1"/>
      <c r="H751" s="27"/>
      <c r="I751" s="27"/>
      <c r="J751" s="27"/>
      <c r="K751" s="27"/>
      <c r="L751" s="27"/>
      <c r="M751" s="27"/>
      <c r="N751" s="27"/>
      <c r="O751" s="27"/>
      <c r="P751" s="2"/>
    </row>
    <row r="752" spans="2:16" ht="15.75" customHeight="1" x14ac:dyDescent="0.3">
      <c r="B752" s="1"/>
      <c r="F752" s="98"/>
      <c r="G752" s="1"/>
      <c r="H752" s="27"/>
      <c r="I752" s="27"/>
      <c r="J752" s="27"/>
      <c r="K752" s="27"/>
      <c r="L752" s="27"/>
      <c r="M752" s="27"/>
      <c r="N752" s="27"/>
      <c r="O752" s="27"/>
      <c r="P752" s="2"/>
    </row>
    <row r="753" spans="2:16" ht="15.75" customHeight="1" x14ac:dyDescent="0.3">
      <c r="B753" s="1"/>
      <c r="F753" s="98"/>
      <c r="G753" s="1"/>
      <c r="H753" s="27"/>
      <c r="I753" s="27"/>
      <c r="J753" s="27"/>
      <c r="K753" s="27"/>
      <c r="L753" s="27"/>
      <c r="M753" s="27"/>
      <c r="N753" s="27"/>
      <c r="O753" s="27"/>
      <c r="P753" s="2"/>
    </row>
    <row r="754" spans="2:16" ht="15.75" customHeight="1" x14ac:dyDescent="0.3">
      <c r="B754" s="1"/>
      <c r="F754" s="98"/>
      <c r="G754" s="1"/>
      <c r="H754" s="27"/>
      <c r="I754" s="27"/>
      <c r="J754" s="27"/>
      <c r="K754" s="27"/>
      <c r="L754" s="27"/>
      <c r="M754" s="27"/>
      <c r="N754" s="27"/>
      <c r="O754" s="27"/>
      <c r="P754" s="2"/>
    </row>
    <row r="755" spans="2:16" ht="15.75" customHeight="1" x14ac:dyDescent="0.3">
      <c r="B755" s="1"/>
      <c r="F755" s="98"/>
      <c r="G755" s="1"/>
      <c r="H755" s="27"/>
      <c r="I755" s="27"/>
      <c r="J755" s="27"/>
      <c r="K755" s="27"/>
      <c r="L755" s="27"/>
      <c r="M755" s="27"/>
      <c r="N755" s="27"/>
      <c r="O755" s="27"/>
      <c r="P755" s="2"/>
    </row>
    <row r="756" spans="2:16" ht="15.75" customHeight="1" x14ac:dyDescent="0.3">
      <c r="B756" s="1"/>
      <c r="F756" s="98"/>
      <c r="G756" s="1"/>
      <c r="H756" s="27"/>
      <c r="I756" s="27"/>
      <c r="J756" s="27"/>
      <c r="K756" s="27"/>
      <c r="L756" s="27"/>
      <c r="M756" s="27"/>
      <c r="N756" s="27"/>
      <c r="O756" s="27"/>
      <c r="P756" s="2"/>
    </row>
    <row r="757" spans="2:16" ht="15.75" customHeight="1" x14ac:dyDescent="0.3">
      <c r="B757" s="1"/>
      <c r="F757" s="98"/>
      <c r="G757" s="1"/>
      <c r="H757" s="27"/>
      <c r="I757" s="27"/>
      <c r="J757" s="27"/>
      <c r="K757" s="27"/>
      <c r="L757" s="27"/>
      <c r="M757" s="27"/>
      <c r="N757" s="27"/>
      <c r="O757" s="27"/>
      <c r="P757" s="2"/>
    </row>
    <row r="758" spans="2:16" ht="15.75" customHeight="1" x14ac:dyDescent="0.3">
      <c r="B758" s="1"/>
      <c r="F758" s="98"/>
      <c r="G758" s="1"/>
      <c r="H758" s="27"/>
      <c r="I758" s="27"/>
      <c r="J758" s="27"/>
      <c r="K758" s="27"/>
      <c r="L758" s="27"/>
      <c r="M758" s="27"/>
      <c r="N758" s="27"/>
      <c r="O758" s="27"/>
      <c r="P758" s="2"/>
    </row>
    <row r="759" spans="2:16" ht="15.75" customHeight="1" x14ac:dyDescent="0.3">
      <c r="B759" s="1"/>
      <c r="F759" s="98"/>
      <c r="G759" s="1"/>
      <c r="H759" s="27"/>
      <c r="I759" s="27"/>
      <c r="J759" s="27"/>
      <c r="K759" s="27"/>
      <c r="L759" s="27"/>
      <c r="M759" s="27"/>
      <c r="N759" s="27"/>
      <c r="O759" s="27"/>
      <c r="P759" s="2"/>
    </row>
    <row r="760" spans="2:16" ht="15.75" customHeight="1" x14ac:dyDescent="0.3">
      <c r="B760" s="1"/>
      <c r="F760" s="98"/>
      <c r="G760" s="1"/>
      <c r="H760" s="27"/>
      <c r="I760" s="27"/>
      <c r="J760" s="27"/>
      <c r="K760" s="27"/>
      <c r="L760" s="27"/>
      <c r="M760" s="27"/>
      <c r="N760" s="27"/>
      <c r="O760" s="27"/>
      <c r="P760" s="2"/>
    </row>
    <row r="761" spans="2:16" ht="15.75" customHeight="1" x14ac:dyDescent="0.3">
      <c r="B761" s="1"/>
      <c r="F761" s="98"/>
      <c r="G761" s="1"/>
      <c r="H761" s="27"/>
      <c r="I761" s="27"/>
      <c r="J761" s="27"/>
      <c r="K761" s="27"/>
      <c r="L761" s="27"/>
      <c r="M761" s="27"/>
      <c r="N761" s="27"/>
      <c r="O761" s="27"/>
      <c r="P761" s="2"/>
    </row>
    <row r="762" spans="2:16" ht="15.75" customHeight="1" x14ac:dyDescent="0.3">
      <c r="B762" s="1"/>
      <c r="F762" s="98"/>
      <c r="G762" s="1"/>
      <c r="H762" s="27"/>
      <c r="I762" s="27"/>
      <c r="J762" s="27"/>
      <c r="K762" s="27"/>
      <c r="L762" s="27"/>
      <c r="M762" s="27"/>
      <c r="N762" s="27"/>
      <c r="O762" s="27"/>
      <c r="P762" s="2"/>
    </row>
    <row r="763" spans="2:16" ht="15.75" customHeight="1" x14ac:dyDescent="0.3">
      <c r="B763" s="1"/>
      <c r="F763" s="98"/>
      <c r="G763" s="1"/>
      <c r="H763" s="27"/>
      <c r="I763" s="27"/>
      <c r="J763" s="27"/>
      <c r="K763" s="27"/>
      <c r="L763" s="27"/>
      <c r="M763" s="27"/>
      <c r="N763" s="27"/>
      <c r="O763" s="27"/>
      <c r="P763" s="2"/>
    </row>
    <row r="764" spans="2:16" ht="15.75" customHeight="1" x14ac:dyDescent="0.3">
      <c r="B764" s="1"/>
      <c r="F764" s="98"/>
      <c r="G764" s="1"/>
      <c r="H764" s="27"/>
      <c r="I764" s="27"/>
      <c r="J764" s="27"/>
      <c r="K764" s="27"/>
      <c r="L764" s="27"/>
      <c r="M764" s="27"/>
      <c r="N764" s="27"/>
      <c r="O764" s="27"/>
      <c r="P764" s="2"/>
    </row>
    <row r="765" spans="2:16" ht="15.75" customHeight="1" x14ac:dyDescent="0.3">
      <c r="B765" s="1"/>
      <c r="F765" s="98"/>
      <c r="G765" s="1"/>
      <c r="H765" s="27"/>
      <c r="I765" s="27"/>
      <c r="J765" s="27"/>
      <c r="K765" s="27"/>
      <c r="L765" s="27"/>
      <c r="M765" s="27"/>
      <c r="N765" s="27"/>
      <c r="O765" s="27"/>
      <c r="P765" s="2"/>
    </row>
    <row r="766" spans="2:16" ht="15.75" customHeight="1" x14ac:dyDescent="0.3">
      <c r="B766" s="1"/>
      <c r="F766" s="98"/>
      <c r="G766" s="1"/>
      <c r="H766" s="27"/>
      <c r="I766" s="27"/>
      <c r="J766" s="27"/>
      <c r="K766" s="27"/>
      <c r="L766" s="27"/>
      <c r="M766" s="27"/>
      <c r="N766" s="27"/>
      <c r="O766" s="27"/>
      <c r="P766" s="2"/>
    </row>
    <row r="767" spans="2:16" ht="15.75" customHeight="1" x14ac:dyDescent="0.3">
      <c r="B767" s="1"/>
      <c r="F767" s="98"/>
      <c r="G767" s="1"/>
      <c r="H767" s="27"/>
      <c r="I767" s="27"/>
      <c r="J767" s="27"/>
      <c r="K767" s="27"/>
      <c r="L767" s="27"/>
      <c r="M767" s="27"/>
      <c r="N767" s="27"/>
      <c r="O767" s="27"/>
      <c r="P767" s="2"/>
    </row>
    <row r="768" spans="2:16" ht="15.75" customHeight="1" x14ac:dyDescent="0.3">
      <c r="B768" s="1"/>
      <c r="F768" s="98"/>
      <c r="G768" s="1"/>
      <c r="H768" s="27"/>
      <c r="I768" s="27"/>
      <c r="J768" s="27"/>
      <c r="K768" s="27"/>
      <c r="L768" s="27"/>
      <c r="M768" s="27"/>
      <c r="N768" s="27"/>
      <c r="O768" s="27"/>
      <c r="P768" s="2"/>
    </row>
    <row r="769" spans="2:16" ht="15.75" customHeight="1" x14ac:dyDescent="0.3">
      <c r="B769" s="1"/>
      <c r="F769" s="98"/>
      <c r="G769" s="1"/>
      <c r="H769" s="27"/>
      <c r="I769" s="27"/>
      <c r="J769" s="27"/>
      <c r="K769" s="27"/>
      <c r="L769" s="27"/>
      <c r="M769" s="27"/>
      <c r="N769" s="27"/>
      <c r="O769" s="27"/>
      <c r="P769" s="2"/>
    </row>
    <row r="770" spans="2:16" ht="15.75" customHeight="1" x14ac:dyDescent="0.3">
      <c r="B770" s="1"/>
      <c r="F770" s="98"/>
      <c r="G770" s="1"/>
      <c r="H770" s="27"/>
      <c r="I770" s="27"/>
      <c r="J770" s="27"/>
      <c r="K770" s="27"/>
      <c r="L770" s="27"/>
      <c r="M770" s="27"/>
      <c r="N770" s="27"/>
      <c r="O770" s="27"/>
      <c r="P770" s="2"/>
    </row>
    <row r="771" spans="2:16" ht="15.75" customHeight="1" x14ac:dyDescent="0.3">
      <c r="B771" s="1"/>
      <c r="F771" s="98"/>
      <c r="G771" s="1"/>
      <c r="H771" s="27"/>
      <c r="I771" s="27"/>
      <c r="J771" s="27"/>
      <c r="K771" s="27"/>
      <c r="L771" s="27"/>
      <c r="M771" s="27"/>
      <c r="N771" s="27"/>
      <c r="O771" s="27"/>
      <c r="P771" s="2"/>
    </row>
    <row r="772" spans="2:16" ht="15.75" customHeight="1" x14ac:dyDescent="0.3">
      <c r="B772" s="1"/>
      <c r="F772" s="98"/>
      <c r="G772" s="1"/>
      <c r="H772" s="27"/>
      <c r="I772" s="27"/>
      <c r="J772" s="27"/>
      <c r="K772" s="27"/>
      <c r="L772" s="27"/>
      <c r="M772" s="27"/>
      <c r="N772" s="27"/>
      <c r="O772" s="27"/>
      <c r="P772" s="2"/>
    </row>
    <row r="773" spans="2:16" ht="15.75" customHeight="1" x14ac:dyDescent="0.3">
      <c r="B773" s="1"/>
      <c r="F773" s="98"/>
      <c r="G773" s="1"/>
      <c r="H773" s="27"/>
      <c r="I773" s="27"/>
      <c r="J773" s="27"/>
      <c r="K773" s="27"/>
      <c r="L773" s="27"/>
      <c r="M773" s="27"/>
      <c r="N773" s="27"/>
      <c r="O773" s="27"/>
      <c r="P773" s="2"/>
    </row>
    <row r="774" spans="2:16" ht="15.75" customHeight="1" x14ac:dyDescent="0.3">
      <c r="B774" s="1"/>
      <c r="F774" s="98"/>
      <c r="G774" s="1"/>
      <c r="H774" s="27"/>
      <c r="I774" s="27"/>
      <c r="J774" s="27"/>
      <c r="K774" s="27"/>
      <c r="L774" s="27"/>
      <c r="M774" s="27"/>
      <c r="N774" s="27"/>
      <c r="O774" s="27"/>
      <c r="P774" s="2"/>
    </row>
    <row r="775" spans="2:16" ht="15.75" customHeight="1" x14ac:dyDescent="0.3">
      <c r="B775" s="1"/>
      <c r="F775" s="98"/>
      <c r="G775" s="1"/>
      <c r="H775" s="27"/>
      <c r="I775" s="27"/>
      <c r="J775" s="27"/>
      <c r="K775" s="27"/>
      <c r="L775" s="27"/>
      <c r="M775" s="27"/>
      <c r="N775" s="27"/>
      <c r="O775" s="27"/>
      <c r="P775" s="2"/>
    </row>
    <row r="776" spans="2:16" ht="15.75" customHeight="1" x14ac:dyDescent="0.3">
      <c r="B776" s="1"/>
      <c r="F776" s="98"/>
      <c r="G776" s="1"/>
      <c r="H776" s="27"/>
      <c r="I776" s="27"/>
      <c r="J776" s="27"/>
      <c r="K776" s="27"/>
      <c r="L776" s="27"/>
      <c r="M776" s="27"/>
      <c r="N776" s="27"/>
      <c r="O776" s="27"/>
      <c r="P776" s="2"/>
    </row>
    <row r="777" spans="2:16" ht="15.75" customHeight="1" x14ac:dyDescent="0.3">
      <c r="B777" s="1"/>
      <c r="F777" s="98"/>
      <c r="G777" s="1"/>
      <c r="H777" s="27"/>
      <c r="I777" s="27"/>
      <c r="J777" s="27"/>
      <c r="K777" s="27"/>
      <c r="L777" s="27"/>
      <c r="M777" s="27"/>
      <c r="N777" s="27"/>
      <c r="O777" s="27"/>
      <c r="P777" s="2"/>
    </row>
    <row r="778" spans="2:16" ht="15.75" customHeight="1" x14ac:dyDescent="0.3">
      <c r="B778" s="1"/>
      <c r="F778" s="98"/>
      <c r="G778" s="1"/>
      <c r="H778" s="27"/>
      <c r="I778" s="27"/>
      <c r="J778" s="27"/>
      <c r="K778" s="27"/>
      <c r="L778" s="27"/>
      <c r="M778" s="27"/>
      <c r="N778" s="27"/>
      <c r="O778" s="27"/>
      <c r="P778" s="2"/>
    </row>
    <row r="779" spans="2:16" ht="15.75" customHeight="1" x14ac:dyDescent="0.3">
      <c r="B779" s="1"/>
      <c r="F779" s="98"/>
      <c r="G779" s="1"/>
      <c r="H779" s="27"/>
      <c r="I779" s="27"/>
      <c r="J779" s="27"/>
      <c r="K779" s="27"/>
      <c r="L779" s="27"/>
      <c r="M779" s="27"/>
      <c r="N779" s="27"/>
      <c r="O779" s="27"/>
      <c r="P779" s="2"/>
    </row>
    <row r="780" spans="2:16" ht="15.75" customHeight="1" x14ac:dyDescent="0.3">
      <c r="B780" s="1"/>
      <c r="F780" s="98"/>
      <c r="G780" s="1"/>
      <c r="H780" s="27"/>
      <c r="I780" s="27"/>
      <c r="J780" s="27"/>
      <c r="K780" s="27"/>
      <c r="L780" s="27"/>
      <c r="M780" s="27"/>
      <c r="N780" s="27"/>
      <c r="O780" s="27"/>
      <c r="P780" s="2"/>
    </row>
    <row r="781" spans="2:16" ht="15.75" customHeight="1" x14ac:dyDescent="0.3">
      <c r="B781" s="1"/>
      <c r="F781" s="98"/>
      <c r="G781" s="1"/>
      <c r="H781" s="27"/>
      <c r="I781" s="27"/>
      <c r="J781" s="27"/>
      <c r="K781" s="27"/>
      <c r="L781" s="27"/>
      <c r="M781" s="27"/>
      <c r="N781" s="27"/>
      <c r="O781" s="27"/>
      <c r="P781" s="2"/>
    </row>
    <row r="782" spans="2:16" ht="15.75" customHeight="1" x14ac:dyDescent="0.3">
      <c r="B782" s="1"/>
      <c r="F782" s="98"/>
      <c r="G782" s="1"/>
      <c r="H782" s="27"/>
      <c r="I782" s="27"/>
      <c r="J782" s="27"/>
      <c r="K782" s="27"/>
      <c r="L782" s="27"/>
      <c r="M782" s="27"/>
      <c r="N782" s="27"/>
      <c r="O782" s="27"/>
      <c r="P782" s="2"/>
    </row>
    <row r="783" spans="2:16" ht="15.75" customHeight="1" x14ac:dyDescent="0.3">
      <c r="B783" s="1"/>
      <c r="F783" s="98"/>
      <c r="G783" s="1"/>
      <c r="H783" s="27"/>
      <c r="I783" s="27"/>
      <c r="J783" s="27"/>
      <c r="K783" s="27"/>
      <c r="L783" s="27"/>
      <c r="M783" s="27"/>
      <c r="N783" s="27"/>
      <c r="O783" s="27"/>
      <c r="P783" s="2"/>
    </row>
    <row r="784" spans="2:16" ht="15.75" customHeight="1" x14ac:dyDescent="0.3">
      <c r="B784" s="1"/>
      <c r="F784" s="98"/>
      <c r="G784" s="1"/>
      <c r="H784" s="27"/>
      <c r="I784" s="27"/>
      <c r="J784" s="27"/>
      <c r="K784" s="27"/>
      <c r="L784" s="27"/>
      <c r="M784" s="27"/>
      <c r="N784" s="27"/>
      <c r="O784" s="27"/>
      <c r="P784" s="2"/>
    </row>
    <row r="785" spans="2:16" ht="15.75" customHeight="1" x14ac:dyDescent="0.3">
      <c r="B785" s="1"/>
      <c r="F785" s="98"/>
      <c r="G785" s="1"/>
      <c r="H785" s="27"/>
      <c r="I785" s="27"/>
      <c r="J785" s="27"/>
      <c r="K785" s="27"/>
      <c r="L785" s="27"/>
      <c r="M785" s="27"/>
      <c r="N785" s="27"/>
      <c r="O785" s="27"/>
      <c r="P785" s="2"/>
    </row>
    <row r="786" spans="2:16" ht="15.75" customHeight="1" x14ac:dyDescent="0.3">
      <c r="B786" s="1"/>
      <c r="F786" s="98"/>
      <c r="G786" s="1"/>
      <c r="H786" s="27"/>
      <c r="I786" s="27"/>
      <c r="J786" s="27"/>
      <c r="K786" s="27"/>
      <c r="L786" s="27"/>
      <c r="M786" s="27"/>
      <c r="N786" s="27"/>
      <c r="O786" s="27"/>
      <c r="P786" s="2"/>
    </row>
    <row r="787" spans="2:16" ht="15.75" customHeight="1" x14ac:dyDescent="0.3">
      <c r="B787" s="1"/>
      <c r="F787" s="98"/>
      <c r="G787" s="1"/>
      <c r="H787" s="27"/>
      <c r="I787" s="27"/>
      <c r="J787" s="27"/>
      <c r="K787" s="27"/>
      <c r="L787" s="27"/>
      <c r="M787" s="27"/>
      <c r="N787" s="27"/>
      <c r="O787" s="27"/>
      <c r="P787" s="2"/>
    </row>
    <row r="788" spans="2:16" ht="15.75" customHeight="1" x14ac:dyDescent="0.3">
      <c r="B788" s="1"/>
      <c r="F788" s="98"/>
      <c r="G788" s="1"/>
      <c r="H788" s="27"/>
      <c r="I788" s="27"/>
      <c r="J788" s="27"/>
      <c r="K788" s="27"/>
      <c r="L788" s="27"/>
      <c r="M788" s="27"/>
      <c r="N788" s="27"/>
      <c r="O788" s="27"/>
      <c r="P788" s="2"/>
    </row>
    <row r="789" spans="2:16" ht="15.75" customHeight="1" x14ac:dyDescent="0.3">
      <c r="B789" s="1"/>
      <c r="F789" s="98"/>
      <c r="G789" s="1"/>
      <c r="H789" s="27"/>
      <c r="I789" s="27"/>
      <c r="J789" s="27"/>
      <c r="K789" s="27"/>
      <c r="L789" s="27"/>
      <c r="M789" s="27"/>
      <c r="N789" s="27"/>
      <c r="O789" s="27"/>
      <c r="P789" s="2"/>
    </row>
    <row r="790" spans="2:16" ht="15.75" customHeight="1" x14ac:dyDescent="0.3">
      <c r="B790" s="1"/>
      <c r="F790" s="98"/>
      <c r="G790" s="1"/>
      <c r="H790" s="27"/>
      <c r="I790" s="27"/>
      <c r="J790" s="27"/>
      <c r="K790" s="27"/>
      <c r="L790" s="27"/>
      <c r="M790" s="27"/>
      <c r="N790" s="27"/>
      <c r="O790" s="27"/>
      <c r="P790" s="2"/>
    </row>
    <row r="791" spans="2:16" ht="15.75" customHeight="1" x14ac:dyDescent="0.3">
      <c r="B791" s="1"/>
      <c r="F791" s="98"/>
      <c r="G791" s="1"/>
      <c r="H791" s="27"/>
      <c r="I791" s="27"/>
      <c r="J791" s="27"/>
      <c r="K791" s="27"/>
      <c r="L791" s="27"/>
      <c r="M791" s="27"/>
      <c r="N791" s="27"/>
      <c r="O791" s="27"/>
      <c r="P791" s="2"/>
    </row>
    <row r="792" spans="2:16" ht="15.75" customHeight="1" x14ac:dyDescent="0.3">
      <c r="B792" s="1"/>
      <c r="F792" s="98"/>
      <c r="G792" s="1"/>
      <c r="H792" s="27"/>
      <c r="I792" s="27"/>
      <c r="J792" s="27"/>
      <c r="K792" s="27"/>
      <c r="L792" s="27"/>
      <c r="M792" s="27"/>
      <c r="N792" s="27"/>
      <c r="O792" s="27"/>
      <c r="P792" s="2"/>
    </row>
    <row r="793" spans="2:16" ht="15.75" customHeight="1" x14ac:dyDescent="0.3">
      <c r="B793" s="1"/>
      <c r="F793" s="98"/>
      <c r="G793" s="1"/>
      <c r="H793" s="27"/>
      <c r="I793" s="27"/>
      <c r="J793" s="27"/>
      <c r="K793" s="27"/>
      <c r="L793" s="27"/>
      <c r="M793" s="27"/>
      <c r="N793" s="27"/>
      <c r="O793" s="27"/>
      <c r="P793" s="2"/>
    </row>
    <row r="794" spans="2:16" ht="15.75" customHeight="1" x14ac:dyDescent="0.3">
      <c r="B794" s="1"/>
      <c r="F794" s="98"/>
      <c r="G794" s="1"/>
      <c r="H794" s="27"/>
      <c r="I794" s="27"/>
      <c r="J794" s="27"/>
      <c r="K794" s="27"/>
      <c r="L794" s="27"/>
      <c r="M794" s="27"/>
      <c r="N794" s="27"/>
      <c r="O794" s="27"/>
      <c r="P794" s="2"/>
    </row>
    <row r="795" spans="2:16" ht="15.75" customHeight="1" x14ac:dyDescent="0.3">
      <c r="B795" s="1"/>
      <c r="F795" s="98"/>
      <c r="G795" s="1"/>
      <c r="H795" s="27"/>
      <c r="I795" s="27"/>
      <c r="J795" s="27"/>
      <c r="K795" s="27"/>
      <c r="L795" s="27"/>
      <c r="M795" s="27"/>
      <c r="N795" s="27"/>
      <c r="O795" s="27"/>
      <c r="P795" s="2"/>
    </row>
    <row r="796" spans="2:16" ht="15.75" customHeight="1" x14ac:dyDescent="0.3">
      <c r="B796" s="1"/>
      <c r="F796" s="98"/>
      <c r="G796" s="1"/>
      <c r="H796" s="27"/>
      <c r="I796" s="27"/>
      <c r="J796" s="27"/>
      <c r="K796" s="27"/>
      <c r="L796" s="27"/>
      <c r="M796" s="27"/>
      <c r="N796" s="27"/>
      <c r="O796" s="27"/>
      <c r="P796" s="2"/>
    </row>
    <row r="797" spans="2:16" ht="15.75" customHeight="1" x14ac:dyDescent="0.3">
      <c r="B797" s="1"/>
      <c r="F797" s="98"/>
      <c r="G797" s="1"/>
      <c r="H797" s="27"/>
      <c r="I797" s="27"/>
      <c r="J797" s="27"/>
      <c r="K797" s="27"/>
      <c r="L797" s="27"/>
      <c r="M797" s="27"/>
      <c r="N797" s="27"/>
      <c r="O797" s="27"/>
      <c r="P797" s="2"/>
    </row>
    <row r="798" spans="2:16" ht="15.75" customHeight="1" x14ac:dyDescent="0.3">
      <c r="B798" s="1"/>
      <c r="F798" s="98"/>
      <c r="G798" s="1"/>
      <c r="H798" s="27"/>
      <c r="I798" s="27"/>
      <c r="J798" s="27"/>
      <c r="K798" s="27"/>
      <c r="L798" s="27"/>
      <c r="M798" s="27"/>
      <c r="N798" s="27"/>
      <c r="O798" s="27"/>
      <c r="P798" s="2"/>
    </row>
    <row r="799" spans="2:16" ht="15.75" customHeight="1" x14ac:dyDescent="0.3">
      <c r="B799" s="1"/>
      <c r="F799" s="98"/>
      <c r="G799" s="1"/>
      <c r="H799" s="27"/>
      <c r="I799" s="27"/>
      <c r="J799" s="27"/>
      <c r="K799" s="27"/>
      <c r="L799" s="27"/>
      <c r="M799" s="27"/>
      <c r="N799" s="27"/>
      <c r="O799" s="27"/>
      <c r="P799" s="2"/>
    </row>
    <row r="800" spans="2:16" ht="15.75" customHeight="1" x14ac:dyDescent="0.3">
      <c r="B800" s="1"/>
      <c r="F800" s="98"/>
      <c r="G800" s="1"/>
      <c r="H800" s="27"/>
      <c r="I800" s="27"/>
      <c r="J800" s="27"/>
      <c r="K800" s="27"/>
      <c r="L800" s="27"/>
      <c r="M800" s="27"/>
      <c r="N800" s="27"/>
      <c r="O800" s="27"/>
      <c r="P800" s="2"/>
    </row>
    <row r="801" spans="2:16" ht="15.75" customHeight="1" x14ac:dyDescent="0.3">
      <c r="B801" s="1"/>
      <c r="F801" s="98"/>
      <c r="G801" s="1"/>
      <c r="H801" s="27"/>
      <c r="I801" s="27"/>
      <c r="J801" s="27"/>
      <c r="K801" s="27"/>
      <c r="L801" s="27"/>
      <c r="M801" s="27"/>
      <c r="N801" s="27"/>
      <c r="O801" s="27"/>
      <c r="P801" s="2"/>
    </row>
    <row r="802" spans="2:16" ht="15.75" customHeight="1" x14ac:dyDescent="0.3">
      <c r="B802" s="1"/>
      <c r="F802" s="98"/>
      <c r="G802" s="1"/>
      <c r="H802" s="27"/>
      <c r="I802" s="27"/>
      <c r="J802" s="27"/>
      <c r="K802" s="27"/>
      <c r="L802" s="27"/>
      <c r="M802" s="27"/>
      <c r="N802" s="27"/>
      <c r="O802" s="27"/>
      <c r="P802" s="2"/>
    </row>
    <row r="803" spans="2:16" ht="15.75" customHeight="1" x14ac:dyDescent="0.3">
      <c r="B803" s="1"/>
      <c r="F803" s="98"/>
      <c r="G803" s="1"/>
      <c r="H803" s="27"/>
      <c r="I803" s="27"/>
      <c r="J803" s="27"/>
      <c r="K803" s="27"/>
      <c r="L803" s="27"/>
      <c r="M803" s="27"/>
      <c r="N803" s="27"/>
      <c r="O803" s="27"/>
      <c r="P803" s="2"/>
    </row>
    <row r="804" spans="2:16" ht="15.75" customHeight="1" x14ac:dyDescent="0.3">
      <c r="B804" s="1"/>
      <c r="F804" s="98"/>
      <c r="G804" s="1"/>
      <c r="H804" s="27"/>
      <c r="I804" s="27"/>
      <c r="J804" s="27"/>
      <c r="K804" s="27"/>
      <c r="L804" s="27"/>
      <c r="M804" s="27"/>
      <c r="N804" s="27"/>
      <c r="O804" s="27"/>
      <c r="P804" s="2"/>
    </row>
    <row r="805" spans="2:16" ht="15.75" customHeight="1" x14ac:dyDescent="0.3">
      <c r="B805" s="1"/>
      <c r="F805" s="98"/>
      <c r="G805" s="1"/>
      <c r="H805" s="27"/>
      <c r="I805" s="27"/>
      <c r="J805" s="27"/>
      <c r="K805" s="27"/>
      <c r="L805" s="27"/>
      <c r="M805" s="27"/>
      <c r="N805" s="27"/>
      <c r="O805" s="27"/>
      <c r="P805" s="2"/>
    </row>
    <row r="806" spans="2:16" ht="15.75" customHeight="1" x14ac:dyDescent="0.3">
      <c r="B806" s="1"/>
      <c r="F806" s="98"/>
      <c r="G806" s="1"/>
      <c r="H806" s="27"/>
      <c r="I806" s="27"/>
      <c r="J806" s="27"/>
      <c r="K806" s="27"/>
      <c r="L806" s="27"/>
      <c r="M806" s="27"/>
      <c r="N806" s="27"/>
      <c r="O806" s="27"/>
      <c r="P806" s="2"/>
    </row>
    <row r="807" spans="2:16" ht="15.75" customHeight="1" x14ac:dyDescent="0.3">
      <c r="B807" s="1"/>
      <c r="F807" s="98"/>
      <c r="G807" s="1"/>
      <c r="H807" s="27"/>
      <c r="I807" s="27"/>
      <c r="J807" s="27"/>
      <c r="K807" s="27"/>
      <c r="L807" s="27"/>
      <c r="M807" s="27"/>
      <c r="N807" s="27"/>
      <c r="O807" s="27"/>
      <c r="P807" s="2"/>
    </row>
    <row r="808" spans="2:16" ht="15.75" customHeight="1" x14ac:dyDescent="0.3">
      <c r="B808" s="1"/>
      <c r="F808" s="98"/>
      <c r="G808" s="1"/>
      <c r="H808" s="27"/>
      <c r="I808" s="27"/>
      <c r="J808" s="27"/>
      <c r="K808" s="27"/>
      <c r="L808" s="27"/>
      <c r="M808" s="27"/>
      <c r="N808" s="27"/>
      <c r="O808" s="27"/>
      <c r="P808" s="2"/>
    </row>
    <row r="809" spans="2:16" ht="15.75" customHeight="1" x14ac:dyDescent="0.3">
      <c r="B809" s="1"/>
      <c r="F809" s="98"/>
      <c r="G809" s="1"/>
      <c r="H809" s="27"/>
      <c r="I809" s="27"/>
      <c r="J809" s="27"/>
      <c r="K809" s="27"/>
      <c r="L809" s="27"/>
      <c r="M809" s="27"/>
      <c r="N809" s="27"/>
      <c r="O809" s="27"/>
      <c r="P809" s="2"/>
    </row>
    <row r="810" spans="2:16" ht="15.75" customHeight="1" x14ac:dyDescent="0.3">
      <c r="B810" s="1"/>
      <c r="F810" s="98"/>
      <c r="G810" s="1"/>
      <c r="H810" s="27"/>
      <c r="I810" s="27"/>
      <c r="J810" s="27"/>
      <c r="K810" s="27"/>
      <c r="L810" s="27"/>
      <c r="M810" s="27"/>
      <c r="N810" s="27"/>
      <c r="O810" s="27"/>
      <c r="P810" s="2"/>
    </row>
    <row r="811" spans="2:16" ht="15.75" customHeight="1" x14ac:dyDescent="0.3">
      <c r="B811" s="1"/>
      <c r="F811" s="98"/>
      <c r="G811" s="1"/>
      <c r="H811" s="27"/>
      <c r="I811" s="27"/>
      <c r="J811" s="27"/>
      <c r="K811" s="27"/>
      <c r="L811" s="27"/>
      <c r="M811" s="27"/>
      <c r="N811" s="27"/>
      <c r="O811" s="27"/>
      <c r="P811" s="2"/>
    </row>
    <row r="812" spans="2:16" ht="15.75" customHeight="1" x14ac:dyDescent="0.3">
      <c r="B812" s="1"/>
      <c r="F812" s="98"/>
      <c r="G812" s="1"/>
      <c r="H812" s="27"/>
      <c r="I812" s="27"/>
      <c r="J812" s="27"/>
      <c r="K812" s="27"/>
      <c r="L812" s="27"/>
      <c r="M812" s="27"/>
      <c r="N812" s="27"/>
      <c r="O812" s="27"/>
      <c r="P812" s="2"/>
    </row>
    <row r="813" spans="2:16" ht="15.75" customHeight="1" x14ac:dyDescent="0.3">
      <c r="B813" s="1"/>
      <c r="F813" s="98"/>
      <c r="G813" s="1"/>
      <c r="H813" s="27"/>
      <c r="I813" s="27"/>
      <c r="J813" s="27"/>
      <c r="K813" s="27"/>
      <c r="L813" s="27"/>
      <c r="M813" s="27"/>
      <c r="N813" s="27"/>
      <c r="O813" s="27"/>
      <c r="P813" s="2"/>
    </row>
    <row r="814" spans="2:16" ht="15.75" customHeight="1" x14ac:dyDescent="0.3">
      <c r="B814" s="1"/>
      <c r="F814" s="98"/>
      <c r="G814" s="1"/>
      <c r="H814" s="27"/>
      <c r="I814" s="27"/>
      <c r="J814" s="27"/>
      <c r="K814" s="27"/>
      <c r="L814" s="27"/>
      <c r="M814" s="27"/>
      <c r="N814" s="27"/>
      <c r="O814" s="27"/>
      <c r="P814" s="2"/>
    </row>
    <row r="815" spans="2:16" ht="15.75" customHeight="1" x14ac:dyDescent="0.3">
      <c r="B815" s="1"/>
      <c r="F815" s="98"/>
      <c r="G815" s="1"/>
      <c r="H815" s="27"/>
      <c r="I815" s="27"/>
      <c r="J815" s="27"/>
      <c r="K815" s="27"/>
      <c r="L815" s="27"/>
      <c r="M815" s="27"/>
      <c r="N815" s="27"/>
      <c r="O815" s="27"/>
      <c r="P815" s="2"/>
    </row>
    <row r="816" spans="2:16" ht="15.75" customHeight="1" x14ac:dyDescent="0.3">
      <c r="B816" s="1"/>
      <c r="F816" s="98"/>
      <c r="G816" s="1"/>
      <c r="H816" s="27"/>
      <c r="I816" s="27"/>
      <c r="J816" s="27"/>
      <c r="K816" s="27"/>
      <c r="L816" s="27"/>
      <c r="M816" s="27"/>
      <c r="N816" s="27"/>
      <c r="O816" s="27"/>
      <c r="P816" s="2"/>
    </row>
    <row r="817" spans="2:16" ht="15.75" customHeight="1" x14ac:dyDescent="0.3">
      <c r="B817" s="1"/>
      <c r="F817" s="98"/>
      <c r="G817" s="1"/>
      <c r="H817" s="27"/>
      <c r="I817" s="27"/>
      <c r="J817" s="27"/>
      <c r="K817" s="27"/>
      <c r="L817" s="27"/>
      <c r="M817" s="27"/>
      <c r="N817" s="27"/>
      <c r="O817" s="27"/>
      <c r="P817" s="2"/>
    </row>
    <row r="818" spans="2:16" ht="15.75" customHeight="1" x14ac:dyDescent="0.3">
      <c r="B818" s="1"/>
      <c r="F818" s="98"/>
      <c r="G818" s="1"/>
      <c r="H818" s="27"/>
      <c r="I818" s="27"/>
      <c r="J818" s="27"/>
      <c r="K818" s="27"/>
      <c r="L818" s="27"/>
      <c r="M818" s="27"/>
      <c r="N818" s="27"/>
      <c r="O818" s="27"/>
      <c r="P818" s="2"/>
    </row>
    <row r="819" spans="2:16" ht="15.75" customHeight="1" x14ac:dyDescent="0.3">
      <c r="B819" s="1"/>
      <c r="F819" s="98"/>
      <c r="G819" s="1"/>
      <c r="H819" s="27"/>
      <c r="I819" s="27"/>
      <c r="J819" s="27"/>
      <c r="K819" s="27"/>
      <c r="L819" s="27"/>
      <c r="M819" s="27"/>
      <c r="N819" s="27"/>
      <c r="O819" s="27"/>
      <c r="P819" s="2"/>
    </row>
    <row r="820" spans="2:16" ht="15.75" customHeight="1" x14ac:dyDescent="0.3">
      <c r="B820" s="1"/>
      <c r="F820" s="98"/>
      <c r="G820" s="1"/>
      <c r="H820" s="27"/>
      <c r="I820" s="27"/>
      <c r="J820" s="27"/>
      <c r="K820" s="27"/>
      <c r="L820" s="27"/>
      <c r="M820" s="27"/>
      <c r="N820" s="27"/>
      <c r="O820" s="27"/>
      <c r="P820" s="2"/>
    </row>
    <row r="821" spans="2:16" ht="15.75" customHeight="1" x14ac:dyDescent="0.3">
      <c r="B821" s="1"/>
      <c r="F821" s="98"/>
      <c r="G821" s="1"/>
      <c r="H821" s="27"/>
      <c r="I821" s="27"/>
      <c r="J821" s="27"/>
      <c r="K821" s="27"/>
      <c r="L821" s="27"/>
      <c r="M821" s="27"/>
      <c r="N821" s="27"/>
      <c r="O821" s="27"/>
      <c r="P821" s="2"/>
    </row>
    <row r="822" spans="2:16" ht="15.75" customHeight="1" x14ac:dyDescent="0.3">
      <c r="B822" s="1"/>
      <c r="F822" s="98"/>
      <c r="G822" s="1"/>
      <c r="H822" s="27"/>
      <c r="I822" s="27"/>
      <c r="J822" s="27"/>
      <c r="K822" s="27"/>
      <c r="L822" s="27"/>
      <c r="M822" s="27"/>
      <c r="N822" s="27"/>
      <c r="O822" s="27"/>
      <c r="P822" s="2"/>
    </row>
    <row r="823" spans="2:16" ht="15.75" customHeight="1" x14ac:dyDescent="0.3">
      <c r="B823" s="1"/>
      <c r="F823" s="98"/>
      <c r="G823" s="1"/>
      <c r="H823" s="27"/>
      <c r="I823" s="27"/>
      <c r="J823" s="27"/>
      <c r="K823" s="27"/>
      <c r="L823" s="27"/>
      <c r="M823" s="27"/>
      <c r="N823" s="27"/>
      <c r="O823" s="27"/>
      <c r="P823" s="2"/>
    </row>
    <row r="824" spans="2:16" ht="15.75" customHeight="1" x14ac:dyDescent="0.3">
      <c r="B824" s="1"/>
      <c r="F824" s="98"/>
      <c r="G824" s="1"/>
      <c r="H824" s="27"/>
      <c r="I824" s="27"/>
      <c r="J824" s="27"/>
      <c r="K824" s="27"/>
      <c r="L824" s="27"/>
      <c r="M824" s="27"/>
      <c r="N824" s="27"/>
      <c r="O824" s="27"/>
      <c r="P824" s="2"/>
    </row>
    <row r="825" spans="2:16" ht="15.75" customHeight="1" x14ac:dyDescent="0.3">
      <c r="B825" s="1"/>
      <c r="F825" s="98"/>
      <c r="G825" s="1"/>
      <c r="H825" s="27"/>
      <c r="I825" s="27"/>
      <c r="J825" s="27"/>
      <c r="K825" s="27"/>
      <c r="L825" s="27"/>
      <c r="M825" s="27"/>
      <c r="N825" s="27"/>
      <c r="O825" s="27"/>
      <c r="P825" s="2"/>
    </row>
    <row r="826" spans="2:16" ht="15.75" customHeight="1" x14ac:dyDescent="0.3">
      <c r="B826" s="1"/>
      <c r="F826" s="98"/>
      <c r="G826" s="1"/>
      <c r="H826" s="27"/>
      <c r="I826" s="27"/>
      <c r="J826" s="27"/>
      <c r="K826" s="27"/>
      <c r="L826" s="27"/>
      <c r="M826" s="27"/>
      <c r="N826" s="27"/>
      <c r="O826" s="27"/>
      <c r="P826" s="2"/>
    </row>
    <row r="827" spans="2:16" ht="15.75" customHeight="1" x14ac:dyDescent="0.3">
      <c r="B827" s="1"/>
      <c r="F827" s="98"/>
      <c r="G827" s="1"/>
      <c r="H827" s="27"/>
      <c r="I827" s="27"/>
      <c r="J827" s="27"/>
      <c r="K827" s="27"/>
      <c r="L827" s="27"/>
      <c r="M827" s="27"/>
      <c r="N827" s="27"/>
      <c r="O827" s="27"/>
      <c r="P827" s="2"/>
    </row>
    <row r="828" spans="2:16" ht="15.75" customHeight="1" x14ac:dyDescent="0.3">
      <c r="B828" s="1"/>
      <c r="F828" s="98"/>
      <c r="G828" s="1"/>
      <c r="H828" s="27"/>
      <c r="I828" s="27"/>
      <c r="J828" s="27"/>
      <c r="K828" s="27"/>
      <c r="L828" s="27"/>
      <c r="M828" s="27"/>
      <c r="N828" s="27"/>
      <c r="O828" s="27"/>
      <c r="P828" s="2"/>
    </row>
    <row r="829" spans="2:16" ht="15.75" customHeight="1" x14ac:dyDescent="0.3">
      <c r="B829" s="1"/>
      <c r="F829" s="98"/>
      <c r="G829" s="1"/>
      <c r="H829" s="27"/>
      <c r="I829" s="27"/>
      <c r="J829" s="27"/>
      <c r="K829" s="27"/>
      <c r="L829" s="27"/>
      <c r="M829" s="27"/>
      <c r="N829" s="27"/>
      <c r="O829" s="27"/>
      <c r="P829" s="2"/>
    </row>
    <row r="830" spans="2:16" ht="15.75" customHeight="1" x14ac:dyDescent="0.3">
      <c r="B830" s="1"/>
      <c r="F830" s="98"/>
      <c r="G830" s="1"/>
      <c r="H830" s="27"/>
      <c r="I830" s="27"/>
      <c r="J830" s="27"/>
      <c r="K830" s="27"/>
      <c r="L830" s="27"/>
      <c r="M830" s="27"/>
      <c r="N830" s="27"/>
      <c r="O830" s="27"/>
      <c r="P830" s="2"/>
    </row>
    <row r="831" spans="2:16" ht="15.75" customHeight="1" x14ac:dyDescent="0.3">
      <c r="B831" s="1"/>
      <c r="F831" s="98"/>
      <c r="G831" s="1"/>
      <c r="H831" s="27"/>
      <c r="I831" s="27"/>
      <c r="J831" s="27"/>
      <c r="K831" s="27"/>
      <c r="L831" s="27"/>
      <c r="M831" s="27"/>
      <c r="N831" s="27"/>
      <c r="O831" s="27"/>
      <c r="P831" s="2"/>
    </row>
    <row r="832" spans="2:16" ht="15.75" customHeight="1" x14ac:dyDescent="0.3">
      <c r="B832" s="1"/>
      <c r="F832" s="98"/>
      <c r="G832" s="1"/>
      <c r="H832" s="27"/>
      <c r="I832" s="27"/>
      <c r="J832" s="27"/>
      <c r="K832" s="27"/>
      <c r="L832" s="27"/>
      <c r="M832" s="27"/>
      <c r="N832" s="27"/>
      <c r="O832" s="27"/>
      <c r="P832" s="2"/>
    </row>
    <row r="833" spans="2:16" ht="15.75" customHeight="1" x14ac:dyDescent="0.3">
      <c r="B833" s="1"/>
      <c r="F833" s="98"/>
      <c r="G833" s="1"/>
      <c r="H833" s="27"/>
      <c r="I833" s="27"/>
      <c r="J833" s="27"/>
      <c r="K833" s="27"/>
      <c r="L833" s="27"/>
      <c r="M833" s="27"/>
      <c r="N833" s="27"/>
      <c r="O833" s="27"/>
      <c r="P833" s="2"/>
    </row>
    <row r="834" spans="2:16" ht="15.75" customHeight="1" x14ac:dyDescent="0.3">
      <c r="B834" s="1"/>
      <c r="F834" s="98"/>
      <c r="G834" s="1"/>
      <c r="H834" s="27"/>
      <c r="I834" s="27"/>
      <c r="J834" s="27"/>
      <c r="K834" s="27"/>
      <c r="L834" s="27"/>
      <c r="M834" s="27"/>
      <c r="N834" s="27"/>
      <c r="O834" s="27"/>
      <c r="P834" s="2"/>
    </row>
    <row r="835" spans="2:16" ht="15.75" customHeight="1" x14ac:dyDescent="0.3">
      <c r="B835" s="1"/>
      <c r="F835" s="98"/>
      <c r="G835" s="1"/>
      <c r="H835" s="27"/>
      <c r="I835" s="27"/>
      <c r="J835" s="27"/>
      <c r="K835" s="27"/>
      <c r="L835" s="27"/>
      <c r="M835" s="27"/>
      <c r="N835" s="27"/>
      <c r="O835" s="27"/>
      <c r="P835" s="2"/>
    </row>
    <row r="836" spans="2:16" ht="15.75" customHeight="1" x14ac:dyDescent="0.3">
      <c r="B836" s="1"/>
      <c r="F836" s="98"/>
      <c r="G836" s="1"/>
      <c r="H836" s="27"/>
      <c r="I836" s="27"/>
      <c r="J836" s="27"/>
      <c r="K836" s="27"/>
      <c r="L836" s="27"/>
      <c r="M836" s="27"/>
      <c r="N836" s="27"/>
      <c r="O836" s="27"/>
      <c r="P836" s="2"/>
    </row>
    <row r="837" spans="2:16" ht="15.75" customHeight="1" x14ac:dyDescent="0.3">
      <c r="B837" s="1"/>
      <c r="F837" s="98"/>
      <c r="G837" s="1"/>
      <c r="H837" s="27"/>
      <c r="I837" s="27"/>
      <c r="J837" s="27"/>
      <c r="K837" s="27"/>
      <c r="L837" s="27"/>
      <c r="M837" s="27"/>
      <c r="N837" s="27"/>
      <c r="O837" s="27"/>
      <c r="P837" s="2"/>
    </row>
    <row r="838" spans="2:16" ht="15.75" customHeight="1" x14ac:dyDescent="0.3">
      <c r="B838" s="1"/>
      <c r="F838" s="98"/>
      <c r="G838" s="1"/>
      <c r="H838" s="27"/>
      <c r="I838" s="27"/>
      <c r="J838" s="27"/>
      <c r="K838" s="27"/>
      <c r="L838" s="27"/>
      <c r="M838" s="27"/>
      <c r="N838" s="27"/>
      <c r="O838" s="27"/>
      <c r="P838" s="2"/>
    </row>
    <row r="839" spans="2:16" ht="15.75" customHeight="1" x14ac:dyDescent="0.3">
      <c r="B839" s="1"/>
      <c r="F839" s="98"/>
      <c r="G839" s="1"/>
      <c r="H839" s="27"/>
      <c r="I839" s="27"/>
      <c r="J839" s="27"/>
      <c r="K839" s="27"/>
      <c r="L839" s="27"/>
      <c r="M839" s="27"/>
      <c r="N839" s="27"/>
      <c r="O839" s="27"/>
      <c r="P839" s="2"/>
    </row>
    <row r="840" spans="2:16" ht="15.75" customHeight="1" x14ac:dyDescent="0.3">
      <c r="B840" s="1"/>
      <c r="F840" s="98"/>
      <c r="G840" s="1"/>
      <c r="H840" s="27"/>
      <c r="I840" s="27"/>
      <c r="J840" s="27"/>
      <c r="K840" s="27"/>
      <c r="L840" s="27"/>
      <c r="M840" s="27"/>
      <c r="N840" s="27"/>
      <c r="O840" s="27"/>
      <c r="P840" s="2"/>
    </row>
    <row r="841" spans="2:16" ht="15.75" customHeight="1" x14ac:dyDescent="0.3">
      <c r="B841" s="1"/>
      <c r="F841" s="98"/>
      <c r="G841" s="1"/>
      <c r="H841" s="27"/>
      <c r="I841" s="27"/>
      <c r="J841" s="27"/>
      <c r="K841" s="27"/>
      <c r="L841" s="27"/>
      <c r="M841" s="27"/>
      <c r="N841" s="27"/>
      <c r="O841" s="27"/>
      <c r="P841" s="2"/>
    </row>
    <row r="842" spans="2:16" ht="15.75" customHeight="1" x14ac:dyDescent="0.3">
      <c r="B842" s="1"/>
      <c r="F842" s="98"/>
      <c r="G842" s="1"/>
      <c r="H842" s="27"/>
      <c r="I842" s="27"/>
      <c r="J842" s="27"/>
      <c r="K842" s="27"/>
      <c r="L842" s="27"/>
      <c r="M842" s="27"/>
      <c r="N842" s="27"/>
      <c r="O842" s="27"/>
      <c r="P842" s="2"/>
    </row>
    <row r="843" spans="2:16" ht="15.75" customHeight="1" x14ac:dyDescent="0.3">
      <c r="B843" s="1"/>
      <c r="F843" s="98"/>
      <c r="G843" s="1"/>
      <c r="H843" s="27"/>
      <c r="I843" s="27"/>
      <c r="J843" s="27"/>
      <c r="K843" s="27"/>
      <c r="L843" s="27"/>
      <c r="M843" s="27"/>
      <c r="N843" s="27"/>
      <c r="O843" s="27"/>
      <c r="P843" s="2"/>
    </row>
    <row r="844" spans="2:16" ht="15.75" customHeight="1" x14ac:dyDescent="0.3">
      <c r="B844" s="1"/>
      <c r="F844" s="98"/>
      <c r="G844" s="1"/>
      <c r="H844" s="27"/>
      <c r="I844" s="27"/>
      <c r="J844" s="27"/>
      <c r="K844" s="27"/>
      <c r="L844" s="27"/>
      <c r="M844" s="27"/>
      <c r="N844" s="27"/>
      <c r="O844" s="27"/>
      <c r="P844" s="2"/>
    </row>
    <row r="845" spans="2:16" ht="15.75" customHeight="1" x14ac:dyDescent="0.3">
      <c r="B845" s="1"/>
      <c r="F845" s="98"/>
      <c r="G845" s="1"/>
      <c r="H845" s="27"/>
      <c r="I845" s="27"/>
      <c r="J845" s="27"/>
      <c r="K845" s="27"/>
      <c r="L845" s="27"/>
      <c r="M845" s="27"/>
      <c r="N845" s="27"/>
      <c r="O845" s="27"/>
      <c r="P845" s="2"/>
    </row>
    <row r="846" spans="2:16" ht="15.75" customHeight="1" x14ac:dyDescent="0.3">
      <c r="B846" s="1"/>
      <c r="F846" s="98"/>
      <c r="G846" s="1"/>
      <c r="H846" s="27"/>
      <c r="I846" s="27"/>
      <c r="J846" s="27"/>
      <c r="K846" s="27"/>
      <c r="L846" s="27"/>
      <c r="M846" s="27"/>
      <c r="N846" s="27"/>
      <c r="O846" s="27"/>
      <c r="P846" s="2"/>
    </row>
    <row r="847" spans="2:16" ht="15.75" customHeight="1" x14ac:dyDescent="0.3">
      <c r="B847" s="1"/>
      <c r="F847" s="98"/>
      <c r="G847" s="1"/>
      <c r="H847" s="27"/>
      <c r="I847" s="27"/>
      <c r="J847" s="27"/>
      <c r="K847" s="27"/>
      <c r="L847" s="27"/>
      <c r="M847" s="27"/>
      <c r="N847" s="27"/>
      <c r="O847" s="27"/>
      <c r="P847" s="2"/>
    </row>
    <row r="848" spans="2:16" ht="15.75" customHeight="1" x14ac:dyDescent="0.3">
      <c r="B848" s="1"/>
      <c r="F848" s="98"/>
      <c r="G848" s="1"/>
      <c r="H848" s="27"/>
      <c r="I848" s="27"/>
      <c r="J848" s="27"/>
      <c r="K848" s="27"/>
      <c r="L848" s="27"/>
      <c r="M848" s="27"/>
      <c r="N848" s="27"/>
      <c r="O848" s="27"/>
      <c r="P848" s="2"/>
    </row>
    <row r="849" spans="2:16" ht="15.75" customHeight="1" x14ac:dyDescent="0.3">
      <c r="B849" s="1"/>
      <c r="F849" s="98"/>
      <c r="G849" s="1"/>
      <c r="H849" s="27"/>
      <c r="I849" s="27"/>
      <c r="J849" s="27"/>
      <c r="K849" s="27"/>
      <c r="L849" s="27"/>
      <c r="M849" s="27"/>
      <c r="N849" s="27"/>
      <c r="O849" s="27"/>
      <c r="P849" s="2"/>
    </row>
    <row r="850" spans="2:16" ht="15.75" customHeight="1" x14ac:dyDescent="0.3">
      <c r="B850" s="1"/>
      <c r="F850" s="98"/>
      <c r="G850" s="1"/>
      <c r="H850" s="27"/>
      <c r="I850" s="27"/>
      <c r="J850" s="27"/>
      <c r="K850" s="27"/>
      <c r="L850" s="27"/>
      <c r="M850" s="27"/>
      <c r="N850" s="27"/>
      <c r="O850" s="27"/>
      <c r="P850" s="2"/>
    </row>
    <row r="851" spans="2:16" ht="15.75" customHeight="1" x14ac:dyDescent="0.3">
      <c r="B851" s="1"/>
      <c r="F851" s="98"/>
      <c r="G851" s="1"/>
      <c r="H851" s="27"/>
      <c r="I851" s="27"/>
      <c r="J851" s="27"/>
      <c r="K851" s="27"/>
      <c r="L851" s="27"/>
      <c r="M851" s="27"/>
      <c r="N851" s="27"/>
      <c r="O851" s="27"/>
      <c r="P851" s="2"/>
    </row>
    <row r="852" spans="2:16" ht="15.75" customHeight="1" x14ac:dyDescent="0.3">
      <c r="B852" s="1"/>
      <c r="F852" s="98"/>
      <c r="G852" s="1"/>
      <c r="H852" s="27"/>
      <c r="I852" s="27"/>
      <c r="J852" s="27"/>
      <c r="K852" s="27"/>
      <c r="L852" s="27"/>
      <c r="M852" s="27"/>
      <c r="N852" s="27"/>
      <c r="O852" s="27"/>
      <c r="P852" s="2"/>
    </row>
    <row r="853" spans="2:16" ht="15.75" customHeight="1" x14ac:dyDescent="0.3">
      <c r="B853" s="1"/>
      <c r="F853" s="98"/>
      <c r="G853" s="1"/>
      <c r="H853" s="27"/>
      <c r="I853" s="27"/>
      <c r="J853" s="27"/>
      <c r="K853" s="27"/>
      <c r="L853" s="27"/>
      <c r="M853" s="27"/>
      <c r="N853" s="27"/>
      <c r="O853" s="27"/>
      <c r="P853" s="2"/>
    </row>
    <row r="854" spans="2:16" ht="15.75" customHeight="1" x14ac:dyDescent="0.3">
      <c r="B854" s="1"/>
      <c r="F854" s="98"/>
      <c r="G854" s="1"/>
      <c r="H854" s="27"/>
      <c r="I854" s="27"/>
      <c r="J854" s="27"/>
      <c r="K854" s="27"/>
      <c r="L854" s="27"/>
      <c r="M854" s="27"/>
      <c r="N854" s="27"/>
      <c r="O854" s="27"/>
      <c r="P854" s="2"/>
    </row>
    <row r="855" spans="2:16" ht="15.75" customHeight="1" x14ac:dyDescent="0.3">
      <c r="B855" s="1"/>
      <c r="F855" s="98"/>
      <c r="G855" s="1"/>
      <c r="H855" s="27"/>
      <c r="I855" s="27"/>
      <c r="J855" s="27"/>
      <c r="K855" s="27"/>
      <c r="L855" s="27"/>
      <c r="M855" s="27"/>
      <c r="N855" s="27"/>
      <c r="O855" s="27"/>
      <c r="P855" s="2"/>
    </row>
    <row r="856" spans="2:16" ht="15.75" customHeight="1" x14ac:dyDescent="0.3">
      <c r="B856" s="1"/>
      <c r="F856" s="98"/>
      <c r="G856" s="1"/>
      <c r="H856" s="27"/>
      <c r="I856" s="27"/>
      <c r="J856" s="27"/>
      <c r="K856" s="27"/>
      <c r="L856" s="27"/>
      <c r="M856" s="27"/>
      <c r="N856" s="27"/>
      <c r="O856" s="27"/>
      <c r="P856" s="2"/>
    </row>
    <row r="857" spans="2:16" ht="15.75" customHeight="1" x14ac:dyDescent="0.3">
      <c r="B857" s="1"/>
      <c r="F857" s="98"/>
      <c r="G857" s="1"/>
      <c r="H857" s="27"/>
      <c r="I857" s="27"/>
      <c r="J857" s="27"/>
      <c r="K857" s="27"/>
      <c r="L857" s="27"/>
      <c r="M857" s="27"/>
      <c r="N857" s="27"/>
      <c r="O857" s="27"/>
      <c r="P857" s="2"/>
    </row>
    <row r="858" spans="2:16" ht="15.75" customHeight="1" x14ac:dyDescent="0.3">
      <c r="B858" s="1"/>
      <c r="F858" s="98"/>
      <c r="G858" s="1"/>
      <c r="H858" s="27"/>
      <c r="I858" s="27"/>
      <c r="J858" s="27"/>
      <c r="K858" s="27"/>
      <c r="L858" s="27"/>
      <c r="M858" s="27"/>
      <c r="N858" s="27"/>
      <c r="O858" s="27"/>
      <c r="P858" s="2"/>
    </row>
    <row r="859" spans="2:16" ht="15.75" customHeight="1" x14ac:dyDescent="0.3">
      <c r="B859" s="1"/>
      <c r="F859" s="98"/>
      <c r="G859" s="1"/>
      <c r="H859" s="27"/>
      <c r="I859" s="27"/>
      <c r="J859" s="27"/>
      <c r="K859" s="27"/>
      <c r="L859" s="27"/>
      <c r="M859" s="27"/>
      <c r="N859" s="27"/>
      <c r="O859" s="27"/>
      <c r="P859" s="2"/>
    </row>
    <row r="860" spans="2:16" ht="15.75" customHeight="1" x14ac:dyDescent="0.3">
      <c r="B860" s="1"/>
      <c r="F860" s="98"/>
      <c r="G860" s="1"/>
      <c r="H860" s="27"/>
      <c r="I860" s="27"/>
      <c r="J860" s="27"/>
      <c r="K860" s="27"/>
      <c r="L860" s="27"/>
      <c r="M860" s="27"/>
      <c r="N860" s="27"/>
      <c r="O860" s="27"/>
      <c r="P860" s="2"/>
    </row>
    <row r="861" spans="2:16" ht="15.75" customHeight="1" x14ac:dyDescent="0.3">
      <c r="B861" s="1"/>
      <c r="F861" s="98"/>
      <c r="G861" s="1"/>
      <c r="H861" s="27"/>
      <c r="I861" s="27"/>
      <c r="J861" s="27"/>
      <c r="K861" s="27"/>
      <c r="L861" s="27"/>
      <c r="M861" s="27"/>
      <c r="N861" s="27"/>
      <c r="O861" s="27"/>
      <c r="P861" s="2"/>
    </row>
    <row r="862" spans="2:16" ht="15.75" customHeight="1" x14ac:dyDescent="0.3">
      <c r="B862" s="1"/>
      <c r="F862" s="98"/>
      <c r="G862" s="1"/>
      <c r="H862" s="27"/>
      <c r="I862" s="27"/>
      <c r="J862" s="27"/>
      <c r="K862" s="27"/>
      <c r="L862" s="27"/>
      <c r="M862" s="27"/>
      <c r="N862" s="27"/>
      <c r="O862" s="27"/>
      <c r="P862" s="2"/>
    </row>
    <row r="863" spans="2:16" ht="15.75" customHeight="1" x14ac:dyDescent="0.3">
      <c r="B863" s="1"/>
      <c r="F863" s="98"/>
      <c r="G863" s="1"/>
      <c r="H863" s="27"/>
      <c r="I863" s="27"/>
      <c r="J863" s="27"/>
      <c r="K863" s="27"/>
      <c r="L863" s="27"/>
      <c r="M863" s="27"/>
      <c r="N863" s="27"/>
      <c r="O863" s="27"/>
      <c r="P863" s="2"/>
    </row>
    <row r="864" spans="2:16" ht="15.75" customHeight="1" x14ac:dyDescent="0.3">
      <c r="B864" s="1"/>
      <c r="F864" s="98"/>
      <c r="G864" s="1"/>
      <c r="H864" s="27"/>
      <c r="I864" s="27"/>
      <c r="J864" s="27"/>
      <c r="K864" s="27"/>
      <c r="L864" s="27"/>
      <c r="M864" s="27"/>
      <c r="N864" s="27"/>
      <c r="O864" s="27"/>
      <c r="P864" s="2"/>
    </row>
    <row r="865" spans="2:16" ht="15.75" customHeight="1" x14ac:dyDescent="0.3">
      <c r="B865" s="1"/>
      <c r="F865" s="98"/>
      <c r="G865" s="1"/>
      <c r="H865" s="27"/>
      <c r="I865" s="27"/>
      <c r="J865" s="27"/>
      <c r="K865" s="27"/>
      <c r="L865" s="27"/>
      <c r="M865" s="27"/>
      <c r="N865" s="27"/>
      <c r="O865" s="27"/>
      <c r="P865" s="2"/>
    </row>
    <row r="866" spans="2:16" ht="15.75" customHeight="1" x14ac:dyDescent="0.3">
      <c r="B866" s="1"/>
      <c r="F866" s="98"/>
      <c r="G866" s="1"/>
      <c r="H866" s="27"/>
      <c r="I866" s="27"/>
      <c r="J866" s="27"/>
      <c r="K866" s="27"/>
      <c r="L866" s="27"/>
      <c r="M866" s="27"/>
      <c r="N866" s="27"/>
      <c r="O866" s="27"/>
      <c r="P866" s="2"/>
    </row>
    <row r="867" spans="2:16" ht="15.75" customHeight="1" x14ac:dyDescent="0.3">
      <c r="B867" s="1"/>
      <c r="F867" s="98"/>
      <c r="G867" s="1"/>
      <c r="H867" s="27"/>
      <c r="I867" s="27"/>
      <c r="J867" s="27"/>
      <c r="K867" s="27"/>
      <c r="L867" s="27"/>
      <c r="M867" s="27"/>
      <c r="N867" s="27"/>
      <c r="O867" s="27"/>
      <c r="P867" s="2"/>
    </row>
    <row r="868" spans="2:16" ht="15.75" customHeight="1" x14ac:dyDescent="0.3">
      <c r="B868" s="1"/>
      <c r="F868" s="98"/>
      <c r="G868" s="1"/>
      <c r="H868" s="27"/>
      <c r="I868" s="27"/>
      <c r="J868" s="27"/>
      <c r="K868" s="27"/>
      <c r="L868" s="27"/>
      <c r="M868" s="27"/>
      <c r="N868" s="27"/>
      <c r="O868" s="27"/>
      <c r="P868" s="2"/>
    </row>
    <row r="869" spans="2:16" ht="15.75" customHeight="1" x14ac:dyDescent="0.3">
      <c r="B869" s="1"/>
      <c r="F869" s="98"/>
      <c r="G869" s="1"/>
      <c r="H869" s="27"/>
      <c r="I869" s="27"/>
      <c r="J869" s="27"/>
      <c r="K869" s="27"/>
      <c r="L869" s="27"/>
      <c r="M869" s="27"/>
      <c r="N869" s="27"/>
      <c r="O869" s="27"/>
      <c r="P869" s="2"/>
    </row>
    <row r="870" spans="2:16" ht="15.75" customHeight="1" x14ac:dyDescent="0.3">
      <c r="B870" s="1"/>
      <c r="F870" s="98"/>
      <c r="G870" s="1"/>
      <c r="H870" s="27"/>
      <c r="I870" s="27"/>
      <c r="J870" s="27"/>
      <c r="K870" s="27"/>
      <c r="L870" s="27"/>
      <c r="M870" s="27"/>
      <c r="N870" s="27"/>
      <c r="O870" s="27"/>
      <c r="P870" s="2"/>
    </row>
    <row r="871" spans="2:16" ht="15.75" customHeight="1" x14ac:dyDescent="0.3">
      <c r="B871" s="1"/>
      <c r="F871" s="98"/>
      <c r="G871" s="1"/>
      <c r="H871" s="27"/>
      <c r="I871" s="27"/>
      <c r="J871" s="27"/>
      <c r="K871" s="27"/>
      <c r="L871" s="27"/>
      <c r="M871" s="27"/>
      <c r="N871" s="27"/>
      <c r="O871" s="27"/>
      <c r="P871" s="2"/>
    </row>
    <row r="872" spans="2:16" ht="15.75" customHeight="1" x14ac:dyDescent="0.3">
      <c r="B872" s="1"/>
      <c r="F872" s="98"/>
      <c r="G872" s="1"/>
      <c r="H872" s="27"/>
      <c r="I872" s="27"/>
      <c r="J872" s="27"/>
      <c r="K872" s="27"/>
      <c r="L872" s="27"/>
      <c r="M872" s="27"/>
      <c r="N872" s="27"/>
      <c r="O872" s="27"/>
      <c r="P872" s="2"/>
    </row>
    <row r="873" spans="2:16" ht="15.75" customHeight="1" x14ac:dyDescent="0.3">
      <c r="B873" s="1"/>
      <c r="F873" s="98"/>
      <c r="G873" s="1"/>
      <c r="H873" s="27"/>
      <c r="I873" s="27"/>
      <c r="J873" s="27"/>
      <c r="K873" s="27"/>
      <c r="L873" s="27"/>
      <c r="M873" s="27"/>
      <c r="N873" s="27"/>
      <c r="O873" s="27"/>
      <c r="P873" s="2"/>
    </row>
    <row r="874" spans="2:16" ht="15.75" customHeight="1" x14ac:dyDescent="0.3">
      <c r="B874" s="1"/>
      <c r="F874" s="98"/>
      <c r="G874" s="1"/>
      <c r="H874" s="27"/>
      <c r="I874" s="27"/>
      <c r="J874" s="27"/>
      <c r="K874" s="27"/>
      <c r="L874" s="27"/>
      <c r="M874" s="27"/>
      <c r="N874" s="27"/>
      <c r="O874" s="27"/>
      <c r="P874" s="2"/>
    </row>
    <row r="875" spans="2:16" ht="15.75" customHeight="1" x14ac:dyDescent="0.3">
      <c r="B875" s="1"/>
      <c r="F875" s="98"/>
      <c r="G875" s="1"/>
      <c r="H875" s="27"/>
      <c r="I875" s="27"/>
      <c r="J875" s="27"/>
      <c r="K875" s="27"/>
      <c r="L875" s="27"/>
      <c r="M875" s="27"/>
      <c r="N875" s="27"/>
      <c r="O875" s="27"/>
      <c r="P875" s="2"/>
    </row>
    <row r="876" spans="2:16" ht="15.75" customHeight="1" x14ac:dyDescent="0.3">
      <c r="B876" s="1"/>
      <c r="F876" s="98"/>
      <c r="G876" s="1"/>
      <c r="H876" s="27"/>
      <c r="I876" s="27"/>
      <c r="J876" s="27"/>
      <c r="K876" s="27"/>
      <c r="L876" s="27"/>
      <c r="M876" s="27"/>
      <c r="N876" s="27"/>
      <c r="O876" s="27"/>
      <c r="P876" s="2"/>
    </row>
    <row r="877" spans="2:16" ht="15.75" customHeight="1" x14ac:dyDescent="0.3">
      <c r="B877" s="1"/>
      <c r="F877" s="98"/>
      <c r="G877" s="1"/>
      <c r="H877" s="27"/>
      <c r="I877" s="27"/>
      <c r="J877" s="27"/>
      <c r="K877" s="27"/>
      <c r="L877" s="27"/>
      <c r="M877" s="27"/>
      <c r="N877" s="27"/>
      <c r="O877" s="27"/>
      <c r="P877" s="2"/>
    </row>
    <row r="878" spans="2:16" ht="15.75" customHeight="1" x14ac:dyDescent="0.3">
      <c r="B878" s="1"/>
      <c r="F878" s="98"/>
      <c r="G878" s="1"/>
      <c r="H878" s="27"/>
      <c r="I878" s="27"/>
      <c r="J878" s="27"/>
      <c r="K878" s="27"/>
      <c r="L878" s="27"/>
      <c r="M878" s="27"/>
      <c r="N878" s="27"/>
      <c r="O878" s="27"/>
      <c r="P878" s="2"/>
    </row>
    <row r="879" spans="2:16" ht="15.75" customHeight="1" x14ac:dyDescent="0.3">
      <c r="B879" s="1"/>
      <c r="F879" s="98"/>
      <c r="G879" s="1"/>
      <c r="H879" s="27"/>
      <c r="I879" s="27"/>
      <c r="J879" s="27"/>
      <c r="K879" s="27"/>
      <c r="L879" s="27"/>
      <c r="M879" s="27"/>
      <c r="N879" s="27"/>
      <c r="O879" s="27"/>
      <c r="P879" s="2"/>
    </row>
    <row r="880" spans="2:16" ht="15.75" customHeight="1" x14ac:dyDescent="0.3">
      <c r="B880" s="1"/>
      <c r="F880" s="98"/>
      <c r="G880" s="1"/>
      <c r="H880" s="27"/>
      <c r="I880" s="27"/>
      <c r="J880" s="27"/>
      <c r="K880" s="27"/>
      <c r="L880" s="27"/>
      <c r="M880" s="27"/>
      <c r="N880" s="27"/>
      <c r="O880" s="27"/>
      <c r="P880" s="2"/>
    </row>
    <row r="881" spans="2:16" ht="15.75" customHeight="1" x14ac:dyDescent="0.3">
      <c r="B881" s="1"/>
      <c r="F881" s="98"/>
      <c r="G881" s="1"/>
      <c r="H881" s="27"/>
      <c r="I881" s="27"/>
      <c r="J881" s="27"/>
      <c r="K881" s="27"/>
      <c r="L881" s="27"/>
      <c r="M881" s="27"/>
      <c r="N881" s="27"/>
      <c r="O881" s="27"/>
      <c r="P881" s="2"/>
    </row>
    <row r="882" spans="2:16" ht="15.75" customHeight="1" x14ac:dyDescent="0.3">
      <c r="B882" s="1"/>
      <c r="F882" s="98"/>
      <c r="G882" s="1"/>
      <c r="H882" s="27"/>
      <c r="I882" s="27"/>
      <c r="J882" s="27"/>
      <c r="K882" s="27"/>
      <c r="L882" s="27"/>
      <c r="M882" s="27"/>
      <c r="N882" s="27"/>
      <c r="O882" s="27"/>
      <c r="P882" s="2"/>
    </row>
    <row r="883" spans="2:16" ht="15.75" customHeight="1" x14ac:dyDescent="0.3">
      <c r="B883" s="1"/>
      <c r="F883" s="98"/>
      <c r="G883" s="1"/>
      <c r="H883" s="27"/>
      <c r="I883" s="27"/>
      <c r="J883" s="27"/>
      <c r="K883" s="27"/>
      <c r="L883" s="27"/>
      <c r="M883" s="27"/>
      <c r="N883" s="27"/>
      <c r="O883" s="27"/>
      <c r="P883" s="2"/>
    </row>
    <row r="884" spans="2:16" ht="15.75" customHeight="1" x14ac:dyDescent="0.3">
      <c r="B884" s="1"/>
      <c r="F884" s="98"/>
      <c r="G884" s="1"/>
      <c r="H884" s="27"/>
      <c r="I884" s="27"/>
      <c r="J884" s="27"/>
      <c r="K884" s="27"/>
      <c r="L884" s="27"/>
      <c r="M884" s="27"/>
      <c r="N884" s="27"/>
      <c r="O884" s="27"/>
      <c r="P884" s="2"/>
    </row>
    <row r="885" spans="2:16" ht="15.75" customHeight="1" x14ac:dyDescent="0.3">
      <c r="B885" s="1"/>
      <c r="F885" s="98"/>
      <c r="G885" s="1"/>
      <c r="H885" s="27"/>
      <c r="I885" s="27"/>
      <c r="J885" s="27"/>
      <c r="K885" s="27"/>
      <c r="L885" s="27"/>
      <c r="M885" s="27"/>
      <c r="N885" s="27"/>
      <c r="O885" s="27"/>
      <c r="P885" s="2"/>
    </row>
    <row r="886" spans="2:16" ht="15.75" customHeight="1" x14ac:dyDescent="0.3">
      <c r="B886" s="1"/>
      <c r="F886" s="98"/>
      <c r="G886" s="1"/>
      <c r="H886" s="27"/>
      <c r="I886" s="27"/>
      <c r="J886" s="27"/>
      <c r="K886" s="27"/>
      <c r="L886" s="27"/>
      <c r="M886" s="27"/>
      <c r="N886" s="27"/>
      <c r="O886" s="27"/>
      <c r="P886" s="2"/>
    </row>
    <row r="887" spans="2:16" ht="15.75" customHeight="1" x14ac:dyDescent="0.3">
      <c r="B887" s="1"/>
      <c r="F887" s="98"/>
      <c r="G887" s="1"/>
      <c r="H887" s="27"/>
      <c r="I887" s="27"/>
      <c r="J887" s="27"/>
      <c r="K887" s="27"/>
      <c r="L887" s="27"/>
      <c r="M887" s="27"/>
      <c r="N887" s="27"/>
      <c r="O887" s="27"/>
      <c r="P887" s="2"/>
    </row>
    <row r="888" spans="2:16" ht="15.75" customHeight="1" x14ac:dyDescent="0.3">
      <c r="B888" s="1"/>
      <c r="F888" s="98"/>
      <c r="G888" s="1"/>
      <c r="H888" s="27"/>
      <c r="I888" s="27"/>
      <c r="J888" s="27"/>
      <c r="K888" s="27"/>
      <c r="L888" s="27"/>
      <c r="M888" s="27"/>
      <c r="N888" s="27"/>
      <c r="O888" s="27"/>
      <c r="P888" s="2"/>
    </row>
    <row r="889" spans="2:16" ht="15.75" customHeight="1" x14ac:dyDescent="0.3">
      <c r="B889" s="1"/>
      <c r="F889" s="98"/>
      <c r="G889" s="1"/>
      <c r="H889" s="27"/>
      <c r="I889" s="27"/>
      <c r="J889" s="27"/>
      <c r="K889" s="27"/>
      <c r="L889" s="27"/>
      <c r="M889" s="27"/>
      <c r="N889" s="27"/>
      <c r="O889" s="27"/>
      <c r="P889" s="2"/>
    </row>
    <row r="890" spans="2:16" ht="15.75" customHeight="1" x14ac:dyDescent="0.3">
      <c r="B890" s="1"/>
      <c r="F890" s="98"/>
      <c r="G890" s="1"/>
      <c r="H890" s="27"/>
      <c r="I890" s="27"/>
      <c r="J890" s="27"/>
      <c r="K890" s="27"/>
      <c r="L890" s="27"/>
      <c r="M890" s="27"/>
      <c r="N890" s="27"/>
      <c r="O890" s="27"/>
      <c r="P890" s="2"/>
    </row>
    <row r="891" spans="2:16" ht="15.75" customHeight="1" x14ac:dyDescent="0.3">
      <c r="B891" s="1"/>
      <c r="F891" s="98"/>
      <c r="G891" s="1"/>
      <c r="H891" s="27"/>
      <c r="I891" s="27"/>
      <c r="J891" s="27"/>
      <c r="K891" s="27"/>
      <c r="L891" s="27"/>
      <c r="M891" s="27"/>
      <c r="N891" s="27"/>
      <c r="O891" s="27"/>
      <c r="P891" s="2"/>
    </row>
    <row r="892" spans="2:16" ht="15.75" customHeight="1" x14ac:dyDescent="0.3">
      <c r="B892" s="1"/>
      <c r="F892" s="98"/>
      <c r="G892" s="1"/>
      <c r="H892" s="27"/>
      <c r="I892" s="27"/>
      <c r="J892" s="27"/>
      <c r="K892" s="27"/>
      <c r="L892" s="27"/>
      <c r="M892" s="27"/>
      <c r="N892" s="27"/>
      <c r="O892" s="27"/>
      <c r="P892" s="2"/>
    </row>
    <row r="893" spans="2:16" ht="15.75" customHeight="1" x14ac:dyDescent="0.3">
      <c r="B893" s="1"/>
      <c r="F893" s="98"/>
      <c r="G893" s="1"/>
      <c r="H893" s="27"/>
      <c r="I893" s="27"/>
      <c r="J893" s="27"/>
      <c r="K893" s="27"/>
      <c r="L893" s="27"/>
      <c r="M893" s="27"/>
      <c r="N893" s="27"/>
      <c r="O893" s="27"/>
      <c r="P893" s="2"/>
    </row>
    <row r="894" spans="2:16" ht="15.75" customHeight="1" x14ac:dyDescent="0.3">
      <c r="B894" s="1"/>
      <c r="F894" s="98"/>
      <c r="G894" s="1"/>
      <c r="H894" s="27"/>
      <c r="I894" s="27"/>
      <c r="J894" s="27"/>
      <c r="K894" s="27"/>
      <c r="L894" s="27"/>
      <c r="M894" s="27"/>
      <c r="N894" s="27"/>
      <c r="O894" s="27"/>
      <c r="P894" s="2"/>
    </row>
    <row r="895" spans="2:16" ht="15.75" customHeight="1" x14ac:dyDescent="0.3">
      <c r="B895" s="1"/>
      <c r="F895" s="98"/>
      <c r="G895" s="1"/>
      <c r="H895" s="27"/>
      <c r="I895" s="27"/>
      <c r="J895" s="27"/>
      <c r="K895" s="27"/>
      <c r="L895" s="27"/>
      <c r="M895" s="27"/>
      <c r="N895" s="27"/>
      <c r="O895" s="27"/>
      <c r="P895" s="2"/>
    </row>
    <row r="896" spans="2:16" ht="15.75" customHeight="1" x14ac:dyDescent="0.3">
      <c r="B896" s="1"/>
      <c r="F896" s="98"/>
      <c r="G896" s="1"/>
      <c r="H896" s="27"/>
      <c r="I896" s="27"/>
      <c r="J896" s="27"/>
      <c r="K896" s="27"/>
      <c r="L896" s="27"/>
      <c r="M896" s="27"/>
      <c r="N896" s="27"/>
      <c r="O896" s="27"/>
      <c r="P896" s="2"/>
    </row>
    <row r="897" spans="2:16" ht="15.75" customHeight="1" x14ac:dyDescent="0.3">
      <c r="B897" s="1"/>
      <c r="F897" s="98"/>
      <c r="G897" s="1"/>
      <c r="H897" s="27"/>
      <c r="I897" s="27"/>
      <c r="J897" s="27"/>
      <c r="K897" s="27"/>
      <c r="L897" s="27"/>
      <c r="M897" s="27"/>
      <c r="N897" s="27"/>
      <c r="O897" s="27"/>
      <c r="P897" s="2"/>
    </row>
    <row r="898" spans="2:16" ht="15.75" customHeight="1" x14ac:dyDescent="0.3">
      <c r="B898" s="1"/>
      <c r="F898" s="98"/>
      <c r="G898" s="1"/>
      <c r="H898" s="27"/>
      <c r="I898" s="27"/>
      <c r="J898" s="27"/>
      <c r="K898" s="27"/>
      <c r="L898" s="27"/>
      <c r="M898" s="27"/>
      <c r="N898" s="27"/>
      <c r="O898" s="27"/>
      <c r="P898" s="2"/>
    </row>
    <row r="899" spans="2:16" ht="15.75" customHeight="1" x14ac:dyDescent="0.3">
      <c r="B899" s="1"/>
      <c r="F899" s="98"/>
      <c r="G899" s="1"/>
      <c r="H899" s="27"/>
      <c r="I899" s="27"/>
      <c r="J899" s="27"/>
      <c r="K899" s="27"/>
      <c r="L899" s="27"/>
      <c r="M899" s="27"/>
      <c r="N899" s="27"/>
      <c r="O899" s="27"/>
      <c r="P899" s="2"/>
    </row>
    <row r="900" spans="2:16" ht="15.75" customHeight="1" x14ac:dyDescent="0.3">
      <c r="B900" s="1"/>
      <c r="F900" s="98"/>
      <c r="G900" s="1"/>
      <c r="H900" s="27"/>
      <c r="I900" s="27"/>
      <c r="J900" s="27"/>
      <c r="K900" s="27"/>
      <c r="L900" s="27"/>
      <c r="M900" s="27"/>
      <c r="N900" s="27"/>
      <c r="O900" s="27"/>
      <c r="P900" s="2"/>
    </row>
    <row r="901" spans="2:16" ht="15.75" customHeight="1" x14ac:dyDescent="0.3">
      <c r="B901" s="1"/>
      <c r="F901" s="98"/>
      <c r="G901" s="1"/>
      <c r="H901" s="27"/>
      <c r="I901" s="27"/>
      <c r="J901" s="27"/>
      <c r="K901" s="27"/>
      <c r="L901" s="27"/>
      <c r="M901" s="27"/>
      <c r="N901" s="27"/>
      <c r="O901" s="27"/>
      <c r="P901" s="2"/>
    </row>
    <row r="902" spans="2:16" ht="15.75" customHeight="1" x14ac:dyDescent="0.3">
      <c r="B902" s="1"/>
      <c r="F902" s="98"/>
      <c r="G902" s="1"/>
      <c r="H902" s="27"/>
      <c r="I902" s="27"/>
      <c r="J902" s="27"/>
      <c r="K902" s="27"/>
      <c r="L902" s="27"/>
      <c r="M902" s="27"/>
      <c r="N902" s="27"/>
      <c r="O902" s="27"/>
      <c r="P902" s="2"/>
    </row>
    <row r="903" spans="2:16" ht="15.75" customHeight="1" x14ac:dyDescent="0.3">
      <c r="B903" s="1"/>
      <c r="F903" s="98"/>
      <c r="G903" s="1"/>
      <c r="H903" s="27"/>
      <c r="I903" s="27"/>
      <c r="J903" s="27"/>
      <c r="K903" s="27"/>
      <c r="L903" s="27"/>
      <c r="M903" s="27"/>
      <c r="N903" s="27"/>
      <c r="O903" s="27"/>
      <c r="P903" s="2"/>
    </row>
    <row r="904" spans="2:16" ht="15.75" customHeight="1" x14ac:dyDescent="0.3">
      <c r="B904" s="1"/>
      <c r="F904" s="98"/>
      <c r="G904" s="1"/>
      <c r="H904" s="27"/>
      <c r="I904" s="27"/>
      <c r="J904" s="27"/>
      <c r="K904" s="27"/>
      <c r="L904" s="27"/>
      <c r="M904" s="27"/>
      <c r="N904" s="27"/>
      <c r="O904" s="27"/>
      <c r="P904" s="2"/>
    </row>
    <row r="905" spans="2:16" ht="15.75" customHeight="1" x14ac:dyDescent="0.3">
      <c r="B905" s="1"/>
      <c r="F905" s="98"/>
      <c r="G905" s="1"/>
      <c r="H905" s="27"/>
      <c r="I905" s="27"/>
      <c r="J905" s="27"/>
      <c r="K905" s="27"/>
      <c r="L905" s="27"/>
      <c r="M905" s="27"/>
      <c r="N905" s="27"/>
      <c r="O905" s="27"/>
      <c r="P905" s="2"/>
    </row>
    <row r="906" spans="2:16" ht="15.75" customHeight="1" x14ac:dyDescent="0.3">
      <c r="B906" s="1"/>
      <c r="F906" s="98"/>
      <c r="G906" s="1"/>
      <c r="H906" s="27"/>
      <c r="I906" s="27"/>
      <c r="J906" s="27"/>
      <c r="K906" s="27"/>
      <c r="L906" s="27"/>
      <c r="M906" s="27"/>
      <c r="N906" s="27"/>
      <c r="O906" s="27"/>
      <c r="P906" s="2"/>
    </row>
    <row r="907" spans="2:16" ht="15.75" customHeight="1" x14ac:dyDescent="0.3">
      <c r="B907" s="1"/>
      <c r="F907" s="98"/>
      <c r="G907" s="1"/>
      <c r="H907" s="27"/>
      <c r="I907" s="27"/>
      <c r="J907" s="27"/>
      <c r="K907" s="27"/>
      <c r="L907" s="27"/>
      <c r="M907" s="27"/>
      <c r="N907" s="27"/>
      <c r="O907" s="27"/>
      <c r="P907" s="2"/>
    </row>
    <row r="908" spans="2:16" ht="15.75" customHeight="1" x14ac:dyDescent="0.3">
      <c r="B908" s="1"/>
      <c r="F908" s="98"/>
      <c r="G908" s="1"/>
      <c r="H908" s="27"/>
      <c r="I908" s="27"/>
      <c r="J908" s="27"/>
      <c r="K908" s="27"/>
      <c r="L908" s="27"/>
      <c r="M908" s="27"/>
      <c r="N908" s="27"/>
      <c r="O908" s="27"/>
      <c r="P908" s="2"/>
    </row>
    <row r="909" spans="2:16" ht="15.75" customHeight="1" x14ac:dyDescent="0.3">
      <c r="B909" s="1"/>
      <c r="F909" s="98"/>
      <c r="G909" s="1"/>
      <c r="H909" s="27"/>
      <c r="I909" s="27"/>
      <c r="J909" s="27"/>
      <c r="K909" s="27"/>
      <c r="L909" s="27"/>
      <c r="M909" s="27"/>
      <c r="N909" s="27"/>
      <c r="O909" s="27"/>
      <c r="P909" s="2"/>
    </row>
    <row r="910" spans="2:16" ht="15.75" customHeight="1" x14ac:dyDescent="0.3">
      <c r="B910" s="1"/>
      <c r="F910" s="98"/>
      <c r="G910" s="1"/>
      <c r="H910" s="27"/>
      <c r="I910" s="27"/>
      <c r="J910" s="27"/>
      <c r="K910" s="27"/>
      <c r="L910" s="27"/>
      <c r="M910" s="27"/>
      <c r="N910" s="27"/>
      <c r="O910" s="27"/>
      <c r="P910" s="2"/>
    </row>
    <row r="911" spans="2:16" ht="15.75" customHeight="1" x14ac:dyDescent="0.3">
      <c r="B911" s="1"/>
      <c r="F911" s="98"/>
      <c r="G911" s="1"/>
      <c r="H911" s="27"/>
      <c r="I911" s="27"/>
      <c r="J911" s="27"/>
      <c r="K911" s="27"/>
      <c r="L911" s="27"/>
      <c r="M911" s="27"/>
      <c r="N911" s="27"/>
      <c r="O911" s="27"/>
      <c r="P911" s="2"/>
    </row>
    <row r="912" spans="2:16" ht="15.75" customHeight="1" x14ac:dyDescent="0.3">
      <c r="B912" s="1"/>
      <c r="F912" s="98"/>
      <c r="G912" s="1"/>
      <c r="H912" s="27"/>
      <c r="I912" s="27"/>
      <c r="J912" s="27"/>
      <c r="K912" s="27"/>
      <c r="L912" s="27"/>
      <c r="M912" s="27"/>
      <c r="N912" s="27"/>
      <c r="O912" s="27"/>
      <c r="P912" s="2"/>
    </row>
    <row r="913" spans="2:16" ht="15.75" customHeight="1" x14ac:dyDescent="0.3">
      <c r="B913" s="1"/>
      <c r="F913" s="98"/>
      <c r="G913" s="1"/>
      <c r="H913" s="27"/>
      <c r="I913" s="27"/>
      <c r="J913" s="27"/>
      <c r="K913" s="27"/>
      <c r="L913" s="27"/>
      <c r="M913" s="27"/>
      <c r="N913" s="27"/>
      <c r="O913" s="27"/>
      <c r="P913" s="2"/>
    </row>
    <row r="914" spans="2:16" ht="15.75" customHeight="1" x14ac:dyDescent="0.3">
      <c r="B914" s="1"/>
      <c r="F914" s="98"/>
      <c r="G914" s="1"/>
      <c r="H914" s="27"/>
      <c r="I914" s="27"/>
      <c r="J914" s="27"/>
      <c r="K914" s="27"/>
      <c r="L914" s="27"/>
      <c r="M914" s="27"/>
      <c r="N914" s="27"/>
      <c r="O914" s="27"/>
      <c r="P914" s="2"/>
    </row>
    <row r="915" spans="2:16" ht="15.75" customHeight="1" x14ac:dyDescent="0.3">
      <c r="B915" s="1"/>
      <c r="F915" s="98"/>
      <c r="G915" s="1"/>
      <c r="H915" s="27"/>
      <c r="I915" s="27"/>
      <c r="J915" s="27"/>
      <c r="K915" s="27"/>
      <c r="L915" s="27"/>
      <c r="M915" s="27"/>
      <c r="N915" s="27"/>
      <c r="O915" s="27"/>
      <c r="P915" s="2"/>
    </row>
    <row r="916" spans="2:16" ht="15.75" customHeight="1" x14ac:dyDescent="0.3">
      <c r="B916" s="1"/>
      <c r="F916" s="98"/>
      <c r="G916" s="1"/>
      <c r="H916" s="27"/>
      <c r="I916" s="27"/>
      <c r="J916" s="27"/>
      <c r="K916" s="27"/>
      <c r="L916" s="27"/>
      <c r="M916" s="27"/>
      <c r="N916" s="27"/>
      <c r="O916" s="27"/>
      <c r="P916" s="2"/>
    </row>
    <row r="917" spans="2:16" ht="15.75" customHeight="1" x14ac:dyDescent="0.3">
      <c r="B917" s="1"/>
      <c r="F917" s="98"/>
      <c r="G917" s="1"/>
      <c r="H917" s="27"/>
      <c r="I917" s="27"/>
      <c r="J917" s="27"/>
      <c r="K917" s="27"/>
      <c r="L917" s="27"/>
      <c r="M917" s="27"/>
      <c r="N917" s="27"/>
      <c r="O917" s="27"/>
      <c r="P917" s="2"/>
    </row>
    <row r="918" spans="2:16" ht="15.75" customHeight="1" x14ac:dyDescent="0.3">
      <c r="B918" s="1"/>
      <c r="F918" s="98"/>
      <c r="G918" s="1"/>
      <c r="H918" s="27"/>
      <c r="I918" s="27"/>
      <c r="J918" s="27"/>
      <c r="K918" s="27"/>
      <c r="L918" s="27"/>
      <c r="M918" s="27"/>
      <c r="N918" s="27"/>
      <c r="O918" s="27"/>
      <c r="P918" s="2"/>
    </row>
    <row r="919" spans="2:16" ht="15.75" customHeight="1" x14ac:dyDescent="0.3">
      <c r="B919" s="1"/>
      <c r="F919" s="98"/>
      <c r="G919" s="1"/>
      <c r="H919" s="27"/>
      <c r="I919" s="27"/>
      <c r="J919" s="27"/>
      <c r="K919" s="27"/>
      <c r="L919" s="27"/>
      <c r="M919" s="27"/>
      <c r="N919" s="27"/>
      <c r="O919" s="27"/>
      <c r="P919" s="2"/>
    </row>
    <row r="920" spans="2:16" ht="15.75" customHeight="1" x14ac:dyDescent="0.3">
      <c r="B920" s="1"/>
      <c r="F920" s="98"/>
      <c r="G920" s="1"/>
      <c r="H920" s="27"/>
      <c r="I920" s="27"/>
      <c r="J920" s="27"/>
      <c r="K920" s="27"/>
      <c r="L920" s="27"/>
      <c r="M920" s="27"/>
      <c r="N920" s="27"/>
      <c r="O920" s="27"/>
      <c r="P920" s="2"/>
    </row>
    <row r="921" spans="2:16" ht="15.75" customHeight="1" x14ac:dyDescent="0.3">
      <c r="B921" s="1"/>
      <c r="F921" s="98"/>
      <c r="G921" s="1"/>
      <c r="H921" s="27"/>
      <c r="I921" s="27"/>
      <c r="J921" s="27"/>
      <c r="K921" s="27"/>
      <c r="L921" s="27"/>
      <c r="M921" s="27"/>
      <c r="N921" s="27"/>
      <c r="O921" s="27"/>
      <c r="P921" s="2"/>
    </row>
    <row r="922" spans="2:16" ht="15.75" customHeight="1" x14ac:dyDescent="0.3">
      <c r="B922" s="1"/>
      <c r="F922" s="98"/>
      <c r="G922" s="1"/>
      <c r="H922" s="27"/>
      <c r="I922" s="27"/>
      <c r="J922" s="27"/>
      <c r="K922" s="27"/>
      <c r="L922" s="27"/>
      <c r="M922" s="27"/>
      <c r="N922" s="27"/>
      <c r="O922" s="27"/>
      <c r="P922" s="2"/>
    </row>
    <row r="923" spans="2:16" ht="15.75" customHeight="1" x14ac:dyDescent="0.3">
      <c r="B923" s="1"/>
      <c r="F923" s="98"/>
      <c r="G923" s="1"/>
      <c r="H923" s="27"/>
      <c r="I923" s="27"/>
      <c r="J923" s="27"/>
      <c r="K923" s="27"/>
      <c r="L923" s="27"/>
      <c r="M923" s="27"/>
      <c r="N923" s="27"/>
      <c r="O923" s="27"/>
      <c r="P923" s="2"/>
    </row>
    <row r="924" spans="2:16" ht="15.75" customHeight="1" x14ac:dyDescent="0.3">
      <c r="B924" s="1"/>
      <c r="F924" s="98"/>
      <c r="G924" s="1"/>
      <c r="H924" s="27"/>
      <c r="I924" s="27"/>
      <c r="J924" s="27"/>
      <c r="K924" s="27"/>
      <c r="L924" s="27"/>
      <c r="M924" s="27"/>
      <c r="N924" s="27"/>
      <c r="O924" s="27"/>
      <c r="P924" s="2"/>
    </row>
    <row r="925" spans="2:16" ht="15.75" customHeight="1" x14ac:dyDescent="0.3">
      <c r="B925" s="1"/>
      <c r="F925" s="98"/>
      <c r="G925" s="1"/>
      <c r="H925" s="27"/>
      <c r="I925" s="27"/>
      <c r="J925" s="27"/>
      <c r="K925" s="27"/>
      <c r="L925" s="27"/>
      <c r="M925" s="27"/>
      <c r="N925" s="27"/>
      <c r="O925" s="27"/>
      <c r="P925" s="2"/>
    </row>
    <row r="926" spans="2:16" ht="15.75" customHeight="1" x14ac:dyDescent="0.3">
      <c r="B926" s="1"/>
      <c r="F926" s="98"/>
      <c r="G926" s="1"/>
      <c r="H926" s="27"/>
      <c r="I926" s="27"/>
      <c r="J926" s="27"/>
      <c r="K926" s="27"/>
      <c r="L926" s="27"/>
      <c r="M926" s="27"/>
      <c r="N926" s="27"/>
      <c r="O926" s="27"/>
      <c r="P926" s="2"/>
    </row>
    <row r="927" spans="2:16" ht="15.75" customHeight="1" x14ac:dyDescent="0.3">
      <c r="B927" s="1"/>
      <c r="F927" s="98"/>
      <c r="G927" s="1"/>
      <c r="H927" s="27"/>
      <c r="I927" s="27"/>
      <c r="J927" s="27"/>
      <c r="K927" s="27"/>
      <c r="L927" s="27"/>
      <c r="M927" s="27"/>
      <c r="N927" s="27"/>
      <c r="O927" s="27"/>
      <c r="P927" s="2"/>
    </row>
    <row r="928" spans="2:16" ht="15.75" customHeight="1" x14ac:dyDescent="0.3">
      <c r="B928" s="1"/>
      <c r="F928" s="98"/>
      <c r="G928" s="1"/>
      <c r="H928" s="27"/>
      <c r="I928" s="27"/>
      <c r="J928" s="27"/>
      <c r="K928" s="27"/>
      <c r="L928" s="27"/>
      <c r="M928" s="27"/>
      <c r="N928" s="27"/>
      <c r="O928" s="27"/>
      <c r="P928" s="2"/>
    </row>
    <row r="929" spans="2:16" ht="15.75" customHeight="1" x14ac:dyDescent="0.3">
      <c r="B929" s="1"/>
      <c r="F929" s="98"/>
      <c r="G929" s="1"/>
      <c r="H929" s="27"/>
      <c r="I929" s="27"/>
      <c r="J929" s="27"/>
      <c r="K929" s="27"/>
      <c r="L929" s="27"/>
      <c r="M929" s="27"/>
      <c r="N929" s="27"/>
      <c r="O929" s="27"/>
      <c r="P929" s="2"/>
    </row>
    <row r="930" spans="2:16" ht="15.75" customHeight="1" x14ac:dyDescent="0.3">
      <c r="B930" s="1"/>
      <c r="F930" s="98"/>
      <c r="G930" s="1"/>
      <c r="H930" s="27"/>
      <c r="I930" s="27"/>
      <c r="J930" s="27"/>
      <c r="K930" s="27"/>
      <c r="L930" s="27"/>
      <c r="M930" s="27"/>
      <c r="N930" s="27"/>
      <c r="O930" s="27"/>
      <c r="P930" s="2"/>
    </row>
    <row r="931" spans="2:16" ht="15.75" customHeight="1" x14ac:dyDescent="0.3">
      <c r="B931" s="1"/>
      <c r="F931" s="98"/>
      <c r="G931" s="1"/>
      <c r="H931" s="27"/>
      <c r="I931" s="27"/>
      <c r="J931" s="27"/>
      <c r="K931" s="27"/>
      <c r="L931" s="27"/>
      <c r="M931" s="27"/>
      <c r="N931" s="27"/>
      <c r="O931" s="27"/>
      <c r="P931" s="2"/>
    </row>
    <row r="932" spans="2:16" ht="15.75" customHeight="1" x14ac:dyDescent="0.3">
      <c r="B932" s="1"/>
      <c r="F932" s="98"/>
      <c r="G932" s="1"/>
      <c r="H932" s="27"/>
      <c r="I932" s="27"/>
      <c r="J932" s="27"/>
      <c r="K932" s="27"/>
      <c r="L932" s="27"/>
      <c r="M932" s="27"/>
      <c r="N932" s="27"/>
      <c r="O932" s="27"/>
      <c r="P932" s="2"/>
    </row>
    <row r="933" spans="2:16" ht="15.75" customHeight="1" x14ac:dyDescent="0.3">
      <c r="B933" s="1"/>
      <c r="F933" s="98"/>
      <c r="G933" s="1"/>
      <c r="H933" s="27"/>
      <c r="I933" s="27"/>
      <c r="J933" s="27"/>
      <c r="K933" s="27"/>
      <c r="L933" s="27"/>
      <c r="M933" s="27"/>
      <c r="N933" s="27"/>
      <c r="O933" s="27"/>
      <c r="P933" s="2"/>
    </row>
    <row r="934" spans="2:16" ht="15.75" customHeight="1" x14ac:dyDescent="0.3">
      <c r="B934" s="1"/>
      <c r="F934" s="98"/>
      <c r="G934" s="1"/>
      <c r="H934" s="27"/>
      <c r="I934" s="27"/>
      <c r="J934" s="27"/>
      <c r="K934" s="27"/>
      <c r="L934" s="27"/>
      <c r="M934" s="27"/>
      <c r="N934" s="27"/>
      <c r="O934" s="27"/>
      <c r="P934" s="2"/>
    </row>
    <row r="935" spans="2:16" ht="15.75" customHeight="1" x14ac:dyDescent="0.3">
      <c r="B935" s="1"/>
      <c r="F935" s="98"/>
      <c r="G935" s="1"/>
      <c r="H935" s="27"/>
      <c r="I935" s="27"/>
      <c r="J935" s="27"/>
      <c r="K935" s="27"/>
      <c r="L935" s="27"/>
      <c r="M935" s="27"/>
      <c r="N935" s="27"/>
      <c r="O935" s="27"/>
      <c r="P935" s="2"/>
    </row>
    <row r="936" spans="2:16" ht="15.75" customHeight="1" x14ac:dyDescent="0.3">
      <c r="B936" s="1"/>
      <c r="F936" s="98"/>
      <c r="G936" s="1"/>
      <c r="H936" s="27"/>
      <c r="I936" s="27"/>
      <c r="J936" s="27"/>
      <c r="K936" s="27"/>
      <c r="L936" s="27"/>
      <c r="M936" s="27"/>
      <c r="N936" s="27"/>
      <c r="O936" s="27"/>
      <c r="P936" s="2"/>
    </row>
    <row r="937" spans="2:16" ht="15.75" customHeight="1" x14ac:dyDescent="0.3">
      <c r="B937" s="1"/>
      <c r="F937" s="98"/>
      <c r="G937" s="1"/>
      <c r="H937" s="27"/>
      <c r="I937" s="27"/>
      <c r="J937" s="27"/>
      <c r="K937" s="27"/>
      <c r="L937" s="27"/>
      <c r="M937" s="27"/>
      <c r="N937" s="27"/>
      <c r="O937" s="27"/>
      <c r="P937" s="2"/>
    </row>
    <row r="938" spans="2:16" ht="15.75" customHeight="1" x14ac:dyDescent="0.3">
      <c r="B938" s="1"/>
      <c r="F938" s="98"/>
      <c r="G938" s="1"/>
      <c r="H938" s="27"/>
      <c r="I938" s="27"/>
      <c r="J938" s="27"/>
      <c r="K938" s="27"/>
      <c r="L938" s="27"/>
      <c r="M938" s="27"/>
      <c r="N938" s="27"/>
      <c r="O938" s="27"/>
      <c r="P938" s="2"/>
    </row>
    <row r="939" spans="2:16" ht="15.75" customHeight="1" x14ac:dyDescent="0.3">
      <c r="B939" s="1"/>
      <c r="F939" s="98"/>
      <c r="G939" s="1"/>
      <c r="H939" s="27"/>
      <c r="I939" s="27"/>
      <c r="J939" s="27"/>
      <c r="K939" s="27"/>
      <c r="L939" s="27"/>
      <c r="M939" s="27"/>
      <c r="N939" s="27"/>
      <c r="O939" s="27"/>
      <c r="P939" s="2"/>
    </row>
    <row r="940" spans="2:16" ht="15.75" customHeight="1" x14ac:dyDescent="0.3">
      <c r="B940" s="1"/>
      <c r="F940" s="98"/>
      <c r="G940" s="1"/>
      <c r="H940" s="27"/>
      <c r="I940" s="27"/>
      <c r="J940" s="27"/>
      <c r="K940" s="27"/>
      <c r="L940" s="27"/>
      <c r="M940" s="27"/>
      <c r="N940" s="27"/>
      <c r="O940" s="27"/>
      <c r="P940" s="2"/>
    </row>
    <row r="941" spans="2:16" ht="15.75" customHeight="1" x14ac:dyDescent="0.3">
      <c r="B941" s="1"/>
      <c r="F941" s="98"/>
      <c r="G941" s="1"/>
      <c r="H941" s="27"/>
      <c r="I941" s="27"/>
      <c r="J941" s="27"/>
      <c r="K941" s="27"/>
      <c r="L941" s="27"/>
      <c r="M941" s="27"/>
      <c r="N941" s="27"/>
      <c r="O941" s="27"/>
      <c r="P941" s="2"/>
    </row>
    <row r="942" spans="2:16" ht="15.75" customHeight="1" x14ac:dyDescent="0.3">
      <c r="B942" s="1"/>
      <c r="F942" s="98"/>
      <c r="G942" s="1"/>
      <c r="H942" s="27"/>
      <c r="I942" s="27"/>
      <c r="J942" s="27"/>
      <c r="K942" s="27"/>
      <c r="L942" s="27"/>
      <c r="M942" s="27"/>
      <c r="N942" s="27"/>
      <c r="O942" s="27"/>
      <c r="P942" s="2"/>
    </row>
    <row r="943" spans="2:16" ht="15.75" customHeight="1" x14ac:dyDescent="0.3">
      <c r="B943" s="1"/>
      <c r="F943" s="98"/>
      <c r="G943" s="1"/>
      <c r="H943" s="27"/>
      <c r="I943" s="27"/>
      <c r="J943" s="27"/>
      <c r="K943" s="27"/>
      <c r="L943" s="27"/>
      <c r="M943" s="27"/>
      <c r="N943" s="27"/>
      <c r="O943" s="27"/>
      <c r="P943" s="2"/>
    </row>
    <row r="944" spans="2:16" ht="15.75" customHeight="1" x14ac:dyDescent="0.3">
      <c r="B944" s="1"/>
      <c r="F944" s="98"/>
      <c r="G944" s="1"/>
      <c r="H944" s="27"/>
      <c r="I944" s="27"/>
      <c r="J944" s="27"/>
      <c r="K944" s="27"/>
      <c r="L944" s="27"/>
      <c r="M944" s="27"/>
      <c r="N944" s="27"/>
      <c r="O944" s="27"/>
      <c r="P944" s="2"/>
    </row>
    <row r="945" spans="2:16" ht="15.75" customHeight="1" x14ac:dyDescent="0.3">
      <c r="B945" s="1"/>
      <c r="F945" s="98"/>
      <c r="G945" s="1"/>
      <c r="H945" s="27"/>
      <c r="I945" s="27"/>
      <c r="J945" s="27"/>
      <c r="K945" s="27"/>
      <c r="L945" s="27"/>
      <c r="M945" s="27"/>
      <c r="N945" s="27"/>
      <c r="O945" s="27"/>
      <c r="P945" s="2"/>
    </row>
    <row r="946" spans="2:16" ht="15.75" customHeight="1" x14ac:dyDescent="0.3">
      <c r="B946" s="1"/>
      <c r="F946" s="98"/>
      <c r="G946" s="1"/>
      <c r="H946" s="27"/>
      <c r="I946" s="27"/>
      <c r="J946" s="27"/>
      <c r="K946" s="27"/>
      <c r="L946" s="27"/>
      <c r="M946" s="27"/>
      <c r="N946" s="27"/>
      <c r="O946" s="27"/>
      <c r="P946" s="2"/>
    </row>
    <row r="947" spans="2:16" ht="15.75" customHeight="1" x14ac:dyDescent="0.3">
      <c r="B947" s="1"/>
      <c r="F947" s="98"/>
      <c r="G947" s="1"/>
      <c r="H947" s="27"/>
      <c r="I947" s="27"/>
      <c r="J947" s="27"/>
      <c r="K947" s="27"/>
      <c r="L947" s="27"/>
      <c r="M947" s="27"/>
      <c r="N947" s="27"/>
      <c r="O947" s="27"/>
      <c r="P947" s="2"/>
    </row>
    <row r="948" spans="2:16" ht="15.75" customHeight="1" x14ac:dyDescent="0.3">
      <c r="B948" s="1"/>
      <c r="F948" s="98"/>
      <c r="G948" s="1"/>
      <c r="H948" s="27"/>
      <c r="I948" s="27"/>
      <c r="J948" s="27"/>
      <c r="K948" s="27"/>
      <c r="L948" s="27"/>
      <c r="M948" s="27"/>
      <c r="N948" s="27"/>
      <c r="O948" s="27"/>
      <c r="P948" s="2"/>
    </row>
    <row r="949" spans="2:16" ht="15.75" customHeight="1" x14ac:dyDescent="0.3">
      <c r="B949" s="1"/>
      <c r="F949" s="98"/>
      <c r="G949" s="1"/>
      <c r="H949" s="27"/>
      <c r="I949" s="27"/>
      <c r="J949" s="27"/>
      <c r="K949" s="27"/>
      <c r="L949" s="27"/>
      <c r="M949" s="27"/>
      <c r="N949" s="27"/>
      <c r="O949" s="27"/>
      <c r="P949" s="2"/>
    </row>
    <row r="950" spans="2:16" ht="15.75" customHeight="1" x14ac:dyDescent="0.3">
      <c r="B950" s="1"/>
      <c r="F950" s="98"/>
      <c r="G950" s="1"/>
      <c r="H950" s="27"/>
      <c r="I950" s="27"/>
      <c r="J950" s="27"/>
      <c r="K950" s="27"/>
      <c r="L950" s="27"/>
      <c r="M950" s="27"/>
      <c r="N950" s="27"/>
      <c r="O950" s="27"/>
      <c r="P950" s="2"/>
    </row>
    <row r="951" spans="2:16" ht="15.75" customHeight="1" x14ac:dyDescent="0.3">
      <c r="B951" s="1"/>
      <c r="F951" s="98"/>
      <c r="G951" s="1"/>
      <c r="H951" s="27"/>
      <c r="I951" s="27"/>
      <c r="J951" s="27"/>
      <c r="K951" s="27"/>
      <c r="L951" s="27"/>
      <c r="M951" s="27"/>
      <c r="N951" s="27"/>
      <c r="O951" s="27"/>
      <c r="P951" s="2"/>
    </row>
    <row r="952" spans="2:16" ht="15.75" customHeight="1" x14ac:dyDescent="0.3">
      <c r="B952" s="1"/>
      <c r="F952" s="98"/>
      <c r="G952" s="1"/>
      <c r="H952" s="27"/>
      <c r="I952" s="27"/>
      <c r="J952" s="27"/>
      <c r="K952" s="27"/>
      <c r="L952" s="27"/>
      <c r="M952" s="27"/>
      <c r="N952" s="27"/>
      <c r="O952" s="27"/>
      <c r="P952" s="2"/>
    </row>
    <row r="953" spans="2:16" ht="15.75" customHeight="1" x14ac:dyDescent="0.3">
      <c r="B953" s="1"/>
      <c r="F953" s="98"/>
      <c r="G953" s="1"/>
      <c r="H953" s="27"/>
      <c r="I953" s="27"/>
      <c r="J953" s="27"/>
      <c r="K953" s="27"/>
      <c r="L953" s="27"/>
      <c r="M953" s="27"/>
      <c r="N953" s="27"/>
      <c r="O953" s="27"/>
      <c r="P953" s="2"/>
    </row>
    <row r="954" spans="2:16" ht="15.75" customHeight="1" x14ac:dyDescent="0.3">
      <c r="B954" s="1"/>
      <c r="F954" s="98"/>
      <c r="G954" s="1"/>
      <c r="H954" s="27"/>
      <c r="I954" s="27"/>
      <c r="J954" s="27"/>
      <c r="K954" s="27"/>
      <c r="L954" s="27"/>
      <c r="M954" s="27"/>
      <c r="N954" s="27"/>
      <c r="O954" s="27"/>
      <c r="P954" s="2"/>
    </row>
    <row r="955" spans="2:16" ht="15.75" customHeight="1" x14ac:dyDescent="0.3">
      <c r="B955" s="1"/>
      <c r="F955" s="98"/>
      <c r="G955" s="1"/>
      <c r="H955" s="27"/>
      <c r="I955" s="27"/>
      <c r="J955" s="27"/>
      <c r="K955" s="27"/>
      <c r="L955" s="27"/>
      <c r="M955" s="27"/>
      <c r="N955" s="27"/>
      <c r="O955" s="27"/>
      <c r="P955" s="2"/>
    </row>
    <row r="956" spans="2:16" ht="15.75" customHeight="1" x14ac:dyDescent="0.3">
      <c r="B956" s="1"/>
      <c r="F956" s="98"/>
      <c r="G956" s="1"/>
      <c r="H956" s="27"/>
      <c r="I956" s="27"/>
      <c r="J956" s="27"/>
      <c r="K956" s="27"/>
      <c r="L956" s="27"/>
      <c r="M956" s="27"/>
      <c r="N956" s="27"/>
      <c r="O956" s="27"/>
      <c r="P956" s="2"/>
    </row>
    <row r="957" spans="2:16" ht="15.75" customHeight="1" x14ac:dyDescent="0.3">
      <c r="B957" s="1"/>
      <c r="F957" s="98"/>
      <c r="G957" s="1"/>
      <c r="H957" s="27"/>
      <c r="I957" s="27"/>
      <c r="J957" s="27"/>
      <c r="K957" s="27"/>
      <c r="L957" s="27"/>
      <c r="M957" s="27"/>
      <c r="N957" s="27"/>
      <c r="O957" s="27"/>
      <c r="P957" s="2"/>
    </row>
    <row r="958" spans="2:16" ht="15.75" customHeight="1" x14ac:dyDescent="0.3">
      <c r="B958" s="1"/>
      <c r="F958" s="98"/>
      <c r="G958" s="1"/>
      <c r="H958" s="27"/>
      <c r="I958" s="27"/>
      <c r="J958" s="27"/>
      <c r="K958" s="27"/>
      <c r="L958" s="27"/>
      <c r="M958" s="27"/>
      <c r="N958" s="27"/>
      <c r="O958" s="27"/>
      <c r="P958" s="2"/>
    </row>
    <row r="959" spans="2:16" ht="15.75" customHeight="1" x14ac:dyDescent="0.3">
      <c r="B959" s="1"/>
      <c r="F959" s="98"/>
      <c r="G959" s="1"/>
      <c r="H959" s="27"/>
      <c r="I959" s="27"/>
      <c r="J959" s="27"/>
      <c r="K959" s="27"/>
      <c r="L959" s="27"/>
      <c r="M959" s="27"/>
      <c r="N959" s="27"/>
      <c r="O959" s="27"/>
      <c r="P959" s="2"/>
    </row>
    <row r="960" spans="2:16" ht="15.75" customHeight="1" x14ac:dyDescent="0.3">
      <c r="B960" s="1"/>
      <c r="F960" s="98"/>
      <c r="G960" s="1"/>
      <c r="H960" s="27"/>
      <c r="I960" s="27"/>
      <c r="J960" s="27"/>
      <c r="K960" s="27"/>
      <c r="L960" s="27"/>
      <c r="M960" s="27"/>
      <c r="N960" s="27"/>
      <c r="O960" s="27"/>
      <c r="P960" s="2"/>
    </row>
    <row r="961" spans="2:16" ht="15.75" customHeight="1" x14ac:dyDescent="0.3">
      <c r="B961" s="1"/>
      <c r="F961" s="98"/>
      <c r="G961" s="1"/>
      <c r="H961" s="27"/>
      <c r="I961" s="27"/>
      <c r="J961" s="27"/>
      <c r="K961" s="27"/>
      <c r="L961" s="27"/>
      <c r="M961" s="27"/>
      <c r="N961" s="27"/>
      <c r="O961" s="27"/>
      <c r="P961" s="2"/>
    </row>
    <row r="962" spans="2:16" ht="15.75" customHeight="1" x14ac:dyDescent="0.3">
      <c r="B962" s="1"/>
      <c r="F962" s="98"/>
      <c r="G962" s="1"/>
      <c r="H962" s="27"/>
      <c r="I962" s="27"/>
      <c r="J962" s="27"/>
      <c r="K962" s="27"/>
      <c r="L962" s="27"/>
      <c r="M962" s="27"/>
      <c r="N962" s="27"/>
      <c r="O962" s="27"/>
      <c r="P962" s="2"/>
    </row>
    <row r="963" spans="2:16" ht="15.75" customHeight="1" x14ac:dyDescent="0.3">
      <c r="B963" s="1"/>
      <c r="F963" s="98"/>
      <c r="G963" s="1"/>
      <c r="H963" s="27"/>
      <c r="I963" s="27"/>
      <c r="J963" s="27"/>
      <c r="K963" s="27"/>
      <c r="L963" s="27"/>
      <c r="M963" s="27"/>
      <c r="N963" s="27"/>
      <c r="O963" s="27"/>
      <c r="P963" s="2"/>
    </row>
    <row r="964" spans="2:16" ht="15.75" customHeight="1" x14ac:dyDescent="0.3">
      <c r="B964" s="1"/>
      <c r="F964" s="98"/>
      <c r="G964" s="1"/>
      <c r="H964" s="27"/>
      <c r="I964" s="27"/>
      <c r="J964" s="27"/>
      <c r="K964" s="27"/>
      <c r="L964" s="27"/>
      <c r="M964" s="27"/>
      <c r="N964" s="27"/>
      <c r="O964" s="27"/>
      <c r="P964" s="2"/>
    </row>
    <row r="965" spans="2:16" ht="15.75" customHeight="1" x14ac:dyDescent="0.3">
      <c r="B965" s="1"/>
      <c r="F965" s="98"/>
      <c r="G965" s="1"/>
      <c r="H965" s="27"/>
      <c r="I965" s="27"/>
      <c r="J965" s="27"/>
      <c r="K965" s="27"/>
      <c r="L965" s="27"/>
      <c r="M965" s="27"/>
      <c r="N965" s="27"/>
      <c r="O965" s="27"/>
      <c r="P965" s="2"/>
    </row>
    <row r="966" spans="2:16" ht="15.75" customHeight="1" x14ac:dyDescent="0.3">
      <c r="B966" s="1"/>
      <c r="F966" s="98"/>
      <c r="G966" s="1"/>
      <c r="H966" s="27"/>
      <c r="I966" s="27"/>
      <c r="J966" s="27"/>
      <c r="K966" s="27"/>
      <c r="L966" s="27"/>
      <c r="M966" s="27"/>
      <c r="N966" s="27"/>
      <c r="O966" s="27"/>
      <c r="P966" s="2"/>
    </row>
    <row r="967" spans="2:16" ht="15.75" customHeight="1" x14ac:dyDescent="0.3">
      <c r="B967" s="1"/>
      <c r="F967" s="98"/>
      <c r="G967" s="1"/>
      <c r="H967" s="27"/>
      <c r="I967" s="27"/>
      <c r="J967" s="27"/>
      <c r="K967" s="27"/>
      <c r="L967" s="27"/>
      <c r="M967" s="27"/>
      <c r="N967" s="27"/>
      <c r="O967" s="27"/>
      <c r="P967" s="2"/>
    </row>
    <row r="968" spans="2:16" ht="15.75" customHeight="1" x14ac:dyDescent="0.3">
      <c r="B968" s="1"/>
      <c r="F968" s="98"/>
      <c r="G968" s="1"/>
      <c r="H968" s="27"/>
      <c r="I968" s="27"/>
      <c r="J968" s="27"/>
      <c r="K968" s="27"/>
      <c r="L968" s="27"/>
      <c r="M968" s="27"/>
      <c r="N968" s="27"/>
      <c r="O968" s="27"/>
      <c r="P968" s="2"/>
    </row>
    <row r="969" spans="2:16" ht="15.75" customHeight="1" x14ac:dyDescent="0.3">
      <c r="B969" s="1"/>
      <c r="F969" s="98"/>
      <c r="G969" s="1"/>
      <c r="H969" s="27"/>
      <c r="I969" s="27"/>
      <c r="J969" s="27"/>
      <c r="K969" s="27"/>
      <c r="L969" s="27"/>
      <c r="M969" s="27"/>
      <c r="N969" s="27"/>
      <c r="O969" s="27"/>
      <c r="P969" s="2"/>
    </row>
    <row r="970" spans="2:16" ht="15.75" customHeight="1" x14ac:dyDescent="0.3">
      <c r="B970" s="1"/>
      <c r="F970" s="98"/>
      <c r="G970" s="1"/>
      <c r="H970" s="27"/>
      <c r="I970" s="27"/>
      <c r="J970" s="27"/>
      <c r="K970" s="27"/>
      <c r="L970" s="27"/>
      <c r="M970" s="27"/>
      <c r="N970" s="27"/>
      <c r="O970" s="27"/>
      <c r="P970" s="2"/>
    </row>
    <row r="971" spans="2:16" ht="15.75" customHeight="1" x14ac:dyDescent="0.3">
      <c r="B971" s="1"/>
      <c r="F971" s="98"/>
      <c r="G971" s="1"/>
      <c r="H971" s="27"/>
      <c r="I971" s="27"/>
      <c r="J971" s="27"/>
      <c r="K971" s="27"/>
      <c r="L971" s="27"/>
      <c r="M971" s="27"/>
      <c r="N971" s="27"/>
      <c r="O971" s="27"/>
      <c r="P971" s="2"/>
    </row>
    <row r="972" spans="2:16" ht="15.75" customHeight="1" x14ac:dyDescent="0.3">
      <c r="B972" s="1"/>
      <c r="F972" s="98"/>
      <c r="G972" s="1"/>
      <c r="H972" s="27"/>
      <c r="I972" s="27"/>
      <c r="J972" s="27"/>
      <c r="K972" s="27"/>
      <c r="L972" s="27"/>
      <c r="M972" s="27"/>
      <c r="N972" s="27"/>
      <c r="O972" s="27"/>
      <c r="P972" s="2"/>
    </row>
    <row r="973" spans="2:16" ht="15.75" customHeight="1" x14ac:dyDescent="0.3">
      <c r="B973" s="1"/>
      <c r="F973" s="98"/>
      <c r="G973" s="1"/>
      <c r="H973" s="27"/>
      <c r="I973" s="27"/>
      <c r="J973" s="27"/>
      <c r="K973" s="27"/>
      <c r="L973" s="27"/>
      <c r="M973" s="27"/>
      <c r="N973" s="27"/>
      <c r="O973" s="27"/>
      <c r="P973" s="2"/>
    </row>
    <row r="974" spans="2:16" ht="15.75" customHeight="1" x14ac:dyDescent="0.3">
      <c r="B974" s="1"/>
      <c r="F974" s="98"/>
      <c r="G974" s="1"/>
      <c r="H974" s="27"/>
      <c r="I974" s="27"/>
      <c r="J974" s="27"/>
      <c r="K974" s="27"/>
      <c r="L974" s="27"/>
      <c r="M974" s="27"/>
      <c r="N974" s="27"/>
      <c r="O974" s="27"/>
      <c r="P974" s="2"/>
    </row>
    <row r="975" spans="2:16" ht="15.75" customHeight="1" x14ac:dyDescent="0.3">
      <c r="B975" s="1"/>
      <c r="F975" s="98"/>
      <c r="G975" s="1"/>
      <c r="H975" s="27"/>
      <c r="I975" s="27"/>
      <c r="J975" s="27"/>
      <c r="K975" s="27"/>
      <c r="L975" s="27"/>
      <c r="M975" s="27"/>
      <c r="N975" s="27"/>
      <c r="O975" s="27"/>
      <c r="P975" s="2"/>
    </row>
    <row r="976" spans="2:16" ht="15.75" customHeight="1" x14ac:dyDescent="0.3">
      <c r="B976" s="1"/>
      <c r="F976" s="98"/>
      <c r="G976" s="1"/>
      <c r="H976" s="27"/>
      <c r="I976" s="27"/>
      <c r="J976" s="27"/>
      <c r="K976" s="27"/>
      <c r="L976" s="27"/>
      <c r="M976" s="27"/>
      <c r="N976" s="27"/>
      <c r="O976" s="27"/>
      <c r="P976" s="2"/>
    </row>
    <row r="977" spans="2:16" ht="15.75" customHeight="1" x14ac:dyDescent="0.3">
      <c r="B977" s="1"/>
      <c r="F977" s="98"/>
      <c r="G977" s="1"/>
      <c r="H977" s="27"/>
      <c r="I977" s="27"/>
      <c r="J977" s="27"/>
      <c r="K977" s="27"/>
      <c r="L977" s="27"/>
      <c r="M977" s="27"/>
      <c r="N977" s="27"/>
      <c r="O977" s="27"/>
      <c r="P977" s="2"/>
    </row>
    <row r="978" spans="2:16" ht="15.75" customHeight="1" x14ac:dyDescent="0.3">
      <c r="B978" s="1"/>
      <c r="F978" s="98"/>
      <c r="G978" s="1"/>
      <c r="H978" s="27"/>
      <c r="I978" s="27"/>
      <c r="J978" s="27"/>
      <c r="K978" s="27"/>
      <c r="L978" s="27"/>
      <c r="M978" s="27"/>
      <c r="N978" s="27"/>
      <c r="O978" s="27"/>
      <c r="P978" s="2"/>
    </row>
    <row r="979" spans="2:16" ht="15.75" customHeight="1" x14ac:dyDescent="0.3">
      <c r="B979" s="1"/>
      <c r="F979" s="98"/>
      <c r="G979" s="1"/>
      <c r="H979" s="27"/>
      <c r="I979" s="27"/>
      <c r="J979" s="27"/>
      <c r="K979" s="27"/>
      <c r="L979" s="27"/>
      <c r="M979" s="27"/>
      <c r="N979" s="27"/>
      <c r="O979" s="27"/>
      <c r="P979" s="2"/>
    </row>
    <row r="980" spans="2:16" ht="15.75" customHeight="1" x14ac:dyDescent="0.3">
      <c r="B980" s="1"/>
      <c r="F980" s="98"/>
      <c r="G980" s="1"/>
      <c r="H980" s="27"/>
      <c r="I980" s="27"/>
      <c r="J980" s="27"/>
      <c r="K980" s="27"/>
      <c r="L980" s="27"/>
      <c r="M980" s="27"/>
      <c r="N980" s="27"/>
      <c r="O980" s="27"/>
      <c r="P980" s="2"/>
    </row>
    <row r="981" spans="2:16" ht="15.75" customHeight="1" x14ac:dyDescent="0.3">
      <c r="B981" s="1"/>
      <c r="F981" s="98"/>
      <c r="G981" s="1"/>
      <c r="H981" s="27"/>
      <c r="I981" s="27"/>
      <c r="J981" s="27"/>
      <c r="K981" s="27"/>
      <c r="L981" s="27"/>
      <c r="M981" s="27"/>
      <c r="N981" s="27"/>
      <c r="O981" s="27"/>
      <c r="P981" s="2"/>
    </row>
    <row r="982" spans="2:16" ht="15.75" customHeight="1" x14ac:dyDescent="0.3">
      <c r="B982" s="1"/>
      <c r="F982" s="98"/>
      <c r="G982" s="1"/>
      <c r="H982" s="27"/>
      <c r="I982" s="27"/>
      <c r="J982" s="27"/>
      <c r="K982" s="27"/>
      <c r="L982" s="27"/>
      <c r="M982" s="27"/>
      <c r="N982" s="27"/>
      <c r="O982" s="27"/>
      <c r="P982" s="2"/>
    </row>
    <row r="983" spans="2:16" ht="15.75" customHeight="1" x14ac:dyDescent="0.3">
      <c r="B983" s="1"/>
      <c r="F983" s="98"/>
      <c r="G983" s="1"/>
      <c r="H983" s="27"/>
      <c r="I983" s="27"/>
      <c r="J983" s="27"/>
      <c r="K983" s="27"/>
      <c r="L983" s="27"/>
      <c r="M983" s="27"/>
      <c r="N983" s="27"/>
      <c r="O983" s="27"/>
      <c r="P983" s="2"/>
    </row>
    <row r="984" spans="2:16" ht="15.75" customHeight="1" x14ac:dyDescent="0.3">
      <c r="B984" s="1"/>
      <c r="F984" s="98"/>
      <c r="G984" s="1"/>
      <c r="H984" s="27"/>
      <c r="I984" s="27"/>
      <c r="J984" s="27"/>
      <c r="K984" s="27"/>
      <c r="L984" s="27"/>
      <c r="M984" s="27"/>
      <c r="N984" s="27"/>
      <c r="O984" s="27"/>
      <c r="P984" s="2"/>
    </row>
    <row r="985" spans="2:16" ht="15.75" customHeight="1" x14ac:dyDescent="0.3">
      <c r="B985" s="1"/>
      <c r="F985" s="98"/>
      <c r="G985" s="1"/>
      <c r="H985" s="27"/>
      <c r="I985" s="27"/>
      <c r="J985" s="27"/>
      <c r="K985" s="27"/>
      <c r="L985" s="27"/>
      <c r="M985" s="27"/>
      <c r="N985" s="27"/>
      <c r="O985" s="27"/>
      <c r="P985" s="2"/>
    </row>
    <row r="986" spans="2:16" ht="15.75" customHeight="1" x14ac:dyDescent="0.3">
      <c r="B986" s="1"/>
      <c r="F986" s="98"/>
      <c r="G986" s="1"/>
      <c r="H986" s="27"/>
      <c r="I986" s="27"/>
      <c r="J986" s="27"/>
      <c r="K986" s="27"/>
      <c r="L986" s="27"/>
      <c r="M986" s="27"/>
      <c r="N986" s="27"/>
      <c r="O986" s="27"/>
      <c r="P986" s="2"/>
    </row>
    <row r="987" spans="2:16" ht="15.75" customHeight="1" x14ac:dyDescent="0.3">
      <c r="B987" s="1"/>
      <c r="F987" s="98"/>
      <c r="G987" s="1"/>
      <c r="H987" s="27"/>
      <c r="I987" s="27"/>
      <c r="J987" s="27"/>
      <c r="K987" s="27"/>
      <c r="L987" s="27"/>
      <c r="M987" s="27"/>
      <c r="N987" s="27"/>
      <c r="O987" s="27"/>
      <c r="P987" s="2"/>
    </row>
    <row r="988" spans="2:16" ht="15.75" customHeight="1" x14ac:dyDescent="0.3">
      <c r="B988" s="1"/>
      <c r="F988" s="98"/>
      <c r="G988" s="1"/>
      <c r="H988" s="27"/>
      <c r="I988" s="27"/>
      <c r="J988" s="27"/>
      <c r="K988" s="27"/>
      <c r="L988" s="27"/>
      <c r="M988" s="27"/>
      <c r="N988" s="27"/>
      <c r="O988" s="27"/>
      <c r="P988" s="2"/>
    </row>
    <row r="989" spans="2:16" ht="15.75" customHeight="1" x14ac:dyDescent="0.3">
      <c r="B989" s="1"/>
      <c r="F989" s="98"/>
      <c r="G989" s="1"/>
      <c r="H989" s="27"/>
      <c r="I989" s="27"/>
      <c r="J989" s="27"/>
      <c r="K989" s="27"/>
      <c r="L989" s="27"/>
      <c r="M989" s="27"/>
      <c r="N989" s="27"/>
      <c r="O989" s="27"/>
      <c r="P989" s="2"/>
    </row>
    <row r="990" spans="2:16" ht="15.75" customHeight="1" x14ac:dyDescent="0.3">
      <c r="B990" s="1"/>
      <c r="F990" s="98"/>
      <c r="G990" s="1"/>
      <c r="H990" s="27"/>
      <c r="I990" s="27"/>
      <c r="J990" s="27"/>
      <c r="K990" s="27"/>
      <c r="L990" s="27"/>
      <c r="M990" s="27"/>
      <c r="N990" s="27"/>
      <c r="O990" s="27"/>
      <c r="P990" s="2"/>
    </row>
    <row r="991" spans="2:16" ht="15.75" customHeight="1" x14ac:dyDescent="0.3">
      <c r="B991" s="1"/>
      <c r="F991" s="98"/>
      <c r="G991" s="1"/>
      <c r="H991" s="27"/>
      <c r="I991" s="27"/>
      <c r="J991" s="27"/>
      <c r="K991" s="27"/>
      <c r="L991" s="27"/>
      <c r="M991" s="27"/>
      <c r="N991" s="27"/>
      <c r="O991" s="27"/>
      <c r="P991" s="2"/>
    </row>
    <row r="992" spans="2:16" ht="15.75" customHeight="1" x14ac:dyDescent="0.3">
      <c r="B992" s="1"/>
      <c r="F992" s="98"/>
      <c r="G992" s="1"/>
      <c r="H992" s="27"/>
      <c r="I992" s="27"/>
      <c r="J992" s="27"/>
      <c r="K992" s="27"/>
      <c r="L992" s="27"/>
      <c r="M992" s="27"/>
      <c r="N992" s="27"/>
      <c r="O992" s="27"/>
      <c r="P992" s="2"/>
    </row>
    <row r="993" spans="2:16" ht="15.75" customHeight="1" x14ac:dyDescent="0.3">
      <c r="B993" s="1"/>
      <c r="F993" s="98"/>
      <c r="G993" s="1"/>
      <c r="H993" s="27"/>
      <c r="I993" s="27"/>
      <c r="J993" s="27"/>
      <c r="K993" s="27"/>
      <c r="L993" s="27"/>
      <c r="M993" s="27"/>
      <c r="N993" s="27"/>
      <c r="O993" s="27"/>
      <c r="P993" s="2"/>
    </row>
    <row r="994" spans="2:16" ht="15.75" customHeight="1" x14ac:dyDescent="0.3">
      <c r="B994" s="1"/>
      <c r="F994" s="98"/>
      <c r="G994" s="1"/>
      <c r="H994" s="27"/>
      <c r="I994" s="27"/>
      <c r="J994" s="27"/>
      <c r="K994" s="27"/>
      <c r="L994" s="27"/>
      <c r="M994" s="27"/>
      <c r="N994" s="27"/>
      <c r="O994" s="27"/>
      <c r="P994" s="2"/>
    </row>
    <row r="995" spans="2:16" ht="15.75" customHeight="1" x14ac:dyDescent="0.3">
      <c r="B995" s="1"/>
      <c r="F995" s="98"/>
      <c r="G995" s="1"/>
      <c r="H995" s="27"/>
      <c r="I995" s="27"/>
      <c r="J995" s="27"/>
      <c r="K995" s="27"/>
      <c r="L995" s="27"/>
      <c r="M995" s="27"/>
      <c r="N995" s="27"/>
      <c r="O995" s="27"/>
      <c r="P995" s="2"/>
    </row>
    <row r="996" spans="2:16" ht="15.75" customHeight="1" x14ac:dyDescent="0.3">
      <c r="B996" s="1"/>
      <c r="F996" s="98"/>
      <c r="G996" s="1"/>
      <c r="H996" s="27"/>
      <c r="I996" s="27"/>
      <c r="J996" s="27"/>
      <c r="K996" s="27"/>
      <c r="L996" s="27"/>
      <c r="M996" s="27"/>
      <c r="N996" s="27"/>
      <c r="O996" s="27"/>
      <c r="P996" s="2"/>
    </row>
    <row r="997" spans="2:16" ht="15.75" customHeight="1" x14ac:dyDescent="0.3">
      <c r="B997" s="1"/>
      <c r="F997" s="98"/>
      <c r="G997" s="1"/>
      <c r="H997" s="27"/>
      <c r="I997" s="27"/>
      <c r="J997" s="27"/>
      <c r="K997" s="27"/>
      <c r="L997" s="27"/>
      <c r="M997" s="27"/>
      <c r="N997" s="27"/>
      <c r="O997" s="27"/>
      <c r="P997" s="2"/>
    </row>
    <row r="998" spans="2:16" ht="15.75" customHeight="1" x14ac:dyDescent="0.3">
      <c r="B998" s="1"/>
      <c r="F998" s="98"/>
      <c r="G998" s="1"/>
      <c r="H998" s="27"/>
      <c r="I998" s="27"/>
      <c r="J998" s="27"/>
      <c r="K998" s="27"/>
      <c r="L998" s="27"/>
      <c r="M998" s="27"/>
      <c r="N998" s="27"/>
      <c r="O998" s="27"/>
      <c r="P998" s="2"/>
    </row>
    <row r="999" spans="2:16" ht="15.75" customHeight="1" x14ac:dyDescent="0.3">
      <c r="B999" s="1"/>
      <c r="F999" s="98"/>
      <c r="G999" s="1"/>
      <c r="H999" s="27"/>
      <c r="I999" s="27"/>
      <c r="J999" s="27"/>
      <c r="K999" s="27"/>
      <c r="L999" s="27"/>
      <c r="M999" s="27"/>
      <c r="N999" s="27"/>
      <c r="O999" s="27"/>
      <c r="P999" s="2"/>
    </row>
    <row r="1000" spans="2:16" ht="15.75" customHeight="1" x14ac:dyDescent="0.3">
      <c r="B1000" s="1"/>
      <c r="F1000" s="98"/>
      <c r="G1000" s="1"/>
      <c r="H1000" s="27"/>
      <c r="I1000" s="27"/>
      <c r="J1000" s="27"/>
      <c r="K1000" s="27"/>
      <c r="L1000" s="27"/>
      <c r="M1000" s="27"/>
      <c r="N1000" s="27"/>
      <c r="O1000" s="27"/>
      <c r="P1000" s="2"/>
    </row>
  </sheetData>
  <mergeCells count="1">
    <mergeCell ref="C4:F4"/>
  </mergeCells>
  <dataValidations count="1">
    <dataValidation type="list" allowBlank="1" showErrorMessage="1" sqref="F1" xr:uid="{00000000-0002-0000-0700-000000000000}">
      <formula1>$B$1:$B$3</formula1>
    </dataValidation>
  </dataValidation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GBK</vt:lpstr>
      <vt:lpstr>Lid</vt:lpstr>
      <vt:lpstr>deb_specials</vt:lpstr>
      <vt:lpstr>AV Regels</vt:lpstr>
      <vt:lpstr>AV Regels compiled</vt:lpstr>
      <vt:lpstr>SjaarschBBQ</vt:lpstr>
      <vt:lpstr>Voorbeeld</vt:lpstr>
      <vt:lpstr>Leeg</vt:lpstr>
      <vt:lpstr>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odmar</dc:creator>
  <cp:lastModifiedBy>Lucas kroes</cp:lastModifiedBy>
  <dcterms:created xsi:type="dcterms:W3CDTF">2018-01-13T12:41:16Z</dcterms:created>
  <dcterms:modified xsi:type="dcterms:W3CDTF">2021-10-15T17:06:26Z</dcterms:modified>
</cp:coreProperties>
</file>